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AnhTo\Project\Radio-Pre-Certification\03_Test-Management\00_Management\"/>
    </mc:Choice>
  </mc:AlternateContent>
  <bookViews>
    <workbookView xWindow="240" yWindow="96" windowWidth="20112" windowHeight="9276" tabRatio="840" firstSheet="4" activeTab="11"/>
  </bookViews>
  <sheets>
    <sheet name="Cover" sheetId="2" state="hidden" r:id="rId1"/>
    <sheet name="TC_Summary" sheetId="3" r:id="rId2"/>
    <sheet name="Template" sheetId="10" state="hidden" r:id="rId3"/>
    <sheet name="3727-Multi-Signal-TC" sheetId="103" state="hidden" r:id="rId4"/>
    <sheet name="ccIC FIT TC base SyRS" sheetId="131" r:id="rId5"/>
    <sheet name="ccIC FIT TC Base CRS" sheetId="101" r:id="rId6"/>
    <sheet name="A-IVI2 FIT TC base SyRS" sheetId="130" r:id="rId7"/>
    <sheet name="A-IVI2 FIT TC base CRS" sheetId="132" r:id="rId8"/>
    <sheet name="SXM_UXR" sheetId="92" r:id="rId9"/>
    <sheet name="3727-HMI-TC" sheetId="129" state="hidden" r:id="rId10"/>
    <sheet name="A-IVI-SXM-SIMTE-TC" sheetId="66" r:id="rId11"/>
    <sheet name="A-IVI-SXM-FIT-base-SyRS" sheetId="38" r:id="rId12"/>
    <sheet name="Ipod_Iphone" sheetId="37" state="hidden"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s>
  <definedNames>
    <definedName name="_xlnm._FilterDatabase" localSheetId="6" hidden="1">'A-IVI2 FIT TC base SyRS'!$A$15:$AZ$15</definedName>
    <definedName name="_xlnm._FilterDatabase" localSheetId="5" hidden="1">'ccIC FIT TC Base CRS'!$A$15:$AZ$15</definedName>
    <definedName name="_xlnm._FilterDatabase" localSheetId="4" hidden="1">'ccIC FIT TC base SyRS'!$E$14:$AZ$15</definedName>
    <definedName name="_xlnm._FilterDatabase" localSheetId="1" hidden="1">TC_Summary!$K$1:$K$83</definedName>
    <definedName name="conn" localSheetId="0" hidden="1">{#N/A,#N/A,FALSE,"신규dep";#N/A,#N/A,FALSE,"신규dep-금형상각후";#N/A,#N/A,FALSE,"신규dep-연구비상각후";#N/A,#N/A,FALSE,"신규dep-기계,공구상각후"}</definedName>
    <definedName name="conn" localSheetId="1" hidden="1">{#N/A,#N/A,FALSE,"신규dep";#N/A,#N/A,FALSE,"신규dep-금형상각후";#N/A,#N/A,FALSE,"신규dep-연구비상각후";#N/A,#N/A,FALSE,"신규dep-기계,공구상각후"}</definedName>
    <definedName name="conn" hidden="1">{#N/A,#N/A,FALSE,"신규dep";#N/A,#N/A,FALSE,"신규dep-금형상각후";#N/A,#N/A,FALSE,"신규dep-연구비상각후";#N/A,#N/A,FALSE,"신규dep-기계,공구상각후"}</definedName>
    <definedName name="HUD_Factory_Settings_Config" localSheetId="7">TC_Summary!#REF!</definedName>
    <definedName name="HUD_Factory_Settings_Config">TC_Summary!#REF!</definedName>
    <definedName name="wrn.신규dep._.full._.set." localSheetId="0" hidden="1">{#N/A,#N/A,FALSE,"신규dep";#N/A,#N/A,FALSE,"신규dep-금형상각후";#N/A,#N/A,FALSE,"신규dep-연구비상각후";#N/A,#N/A,FALSE,"신규dep-기계,공구상각후"}</definedName>
    <definedName name="wrn.신규dep._.full._.set." localSheetId="1" hidden="1">{#N/A,#N/A,FALSE,"신규dep";#N/A,#N/A,FALSE,"신규dep-금형상각후";#N/A,#N/A,FALSE,"신규dep-연구비상각후";#N/A,#N/A,FALSE,"신규dep-기계,공구상각후"}</definedName>
    <definedName name="wrn.신규dep._.full._.set." hidden="1">{#N/A,#N/A,FALSE,"신규dep";#N/A,#N/A,FALSE,"신규dep-금형상각후";#N/A,#N/A,FALSE,"신규dep-연구비상각후";#N/A,#N/A,FALSE,"신규dep-기계,공구상각후"}</definedName>
  </definedNames>
  <calcPr calcId="152511"/>
</workbook>
</file>

<file path=xl/calcChain.xml><?xml version="1.0" encoding="utf-8"?>
<calcChain xmlns="http://schemas.openxmlformats.org/spreadsheetml/2006/main">
  <c r="AE11" i="38" l="1"/>
  <c r="AE10" i="38"/>
  <c r="AE9" i="38"/>
  <c r="AE8" i="38"/>
  <c r="AE11" i="66"/>
  <c r="AE10" i="66"/>
  <c r="AE9" i="66"/>
  <c r="AE8" i="66"/>
  <c r="AE11" i="92"/>
  <c r="AE10" i="92"/>
  <c r="AE9" i="92"/>
  <c r="AE8" i="92"/>
  <c r="AE11" i="132"/>
  <c r="AE10" i="132"/>
  <c r="AE9" i="132"/>
  <c r="AE8" i="132"/>
  <c r="AE11" i="130"/>
  <c r="AE10" i="130"/>
  <c r="AE9" i="130"/>
  <c r="AE8" i="130"/>
  <c r="AE11" i="101"/>
  <c r="AE10" i="101"/>
  <c r="AE9" i="101"/>
  <c r="AE8" i="101"/>
  <c r="AE11" i="131"/>
  <c r="AE10" i="131"/>
  <c r="AE9" i="131"/>
  <c r="AE8" i="131"/>
  <c r="AE2" i="131"/>
  <c r="AH2" i="131"/>
  <c r="AH13" i="3" l="1"/>
  <c r="T24" i="3" l="1"/>
  <c r="T23" i="3"/>
  <c r="T22" i="3"/>
  <c r="T21" i="3"/>
  <c r="T20" i="3"/>
  <c r="T19" i="3"/>
  <c r="T18" i="3"/>
  <c r="S24" i="3"/>
  <c r="S23" i="3"/>
  <c r="S22" i="3"/>
  <c r="S21" i="3"/>
  <c r="S20" i="3"/>
  <c r="S19" i="3"/>
  <c r="S18" i="3"/>
  <c r="R24" i="3"/>
  <c r="R23" i="3"/>
  <c r="R22" i="3"/>
  <c r="R21" i="3"/>
  <c r="R20" i="3"/>
  <c r="R19" i="3"/>
  <c r="R18" i="3"/>
  <c r="Q24" i="3"/>
  <c r="Q23" i="3"/>
  <c r="Q22" i="3"/>
  <c r="Q21" i="3"/>
  <c r="Q20" i="3"/>
  <c r="Q19" i="3"/>
  <c r="Q18" i="3"/>
  <c r="P24" i="3"/>
  <c r="P23" i="3"/>
  <c r="P22" i="3"/>
  <c r="P21" i="3"/>
  <c r="P20" i="3"/>
  <c r="P19" i="3"/>
  <c r="P18" i="3"/>
  <c r="O24" i="3"/>
  <c r="O23" i="3"/>
  <c r="O22" i="3"/>
  <c r="O21" i="3"/>
  <c r="O20" i="3"/>
  <c r="O19" i="3"/>
  <c r="O18" i="3"/>
  <c r="N24" i="3"/>
  <c r="N23" i="3"/>
  <c r="N22" i="3"/>
  <c r="N21" i="3"/>
  <c r="N20" i="3"/>
  <c r="N19" i="3"/>
  <c r="N18" i="3"/>
  <c r="M23" i="3"/>
  <c r="M22" i="3"/>
  <c r="M24" i="3"/>
  <c r="M21" i="3"/>
  <c r="M20" i="3"/>
  <c r="M19" i="3"/>
  <c r="M18" i="3"/>
  <c r="AH5" i="38"/>
  <c r="AH4" i="38"/>
  <c r="AH3" i="38"/>
  <c r="AH2" i="38"/>
  <c r="AH5" i="66"/>
  <c r="AH4" i="66"/>
  <c r="AH3" i="66"/>
  <c r="AH2" i="66"/>
  <c r="AH5" i="92"/>
  <c r="AH4" i="92"/>
  <c r="AH3" i="92"/>
  <c r="AH2" i="92"/>
  <c r="AH5" i="132"/>
  <c r="AH4" i="132"/>
  <c r="AH3" i="132"/>
  <c r="AH2" i="132"/>
  <c r="AH5" i="130"/>
  <c r="AH4" i="130"/>
  <c r="AH3" i="130"/>
  <c r="AH2" i="130"/>
  <c r="AH5" i="101"/>
  <c r="AH4" i="101"/>
  <c r="AH3" i="101"/>
  <c r="AH2" i="101"/>
  <c r="AH5" i="131"/>
  <c r="AH4" i="131"/>
  <c r="AH3" i="131"/>
  <c r="AE5" i="38"/>
  <c r="AE4" i="38"/>
  <c r="AE3" i="38"/>
  <c r="AE2" i="38"/>
  <c r="AB4" i="38" s="1"/>
  <c r="K24" i="3" s="1"/>
  <c r="AE5" i="66"/>
  <c r="AE4" i="66"/>
  <c r="AE3" i="66"/>
  <c r="AE2" i="66"/>
  <c r="AB4" i="66" s="1"/>
  <c r="K23" i="3" s="1"/>
  <c r="AE5" i="92"/>
  <c r="AE4" i="92"/>
  <c r="AE3" i="92"/>
  <c r="AE2" i="92"/>
  <c r="AB4" i="92" s="1"/>
  <c r="K22" i="3" s="1"/>
  <c r="AE5" i="132"/>
  <c r="AE4" i="132"/>
  <c r="AE3" i="132"/>
  <c r="AE2" i="132"/>
  <c r="AB4" i="132" s="1"/>
  <c r="K21" i="3" s="1"/>
  <c r="AE5" i="130"/>
  <c r="AE4" i="130"/>
  <c r="AE3" i="130"/>
  <c r="AE2" i="130"/>
  <c r="AB4" i="130" s="1"/>
  <c r="K20" i="3" s="1"/>
  <c r="AE5" i="101"/>
  <c r="AE4" i="101"/>
  <c r="AE3" i="101"/>
  <c r="AE2" i="101"/>
  <c r="AB4" i="101" s="1"/>
  <c r="K19" i="3" s="1"/>
  <c r="AE5" i="131"/>
  <c r="AE4" i="131"/>
  <c r="AE3" i="131"/>
  <c r="AB5" i="38"/>
  <c r="L24" i="3" s="1"/>
  <c r="AB3" i="38"/>
  <c r="J24" i="3" s="1"/>
  <c r="AB2" i="38"/>
  <c r="I24" i="3" s="1"/>
  <c r="AB5" i="66"/>
  <c r="L23" i="3" s="1"/>
  <c r="AB3" i="66"/>
  <c r="J23" i="3" s="1"/>
  <c r="AB2" i="66"/>
  <c r="I23" i="3" s="1"/>
  <c r="AB5" i="92"/>
  <c r="L22" i="3" s="1"/>
  <c r="AB3" i="92"/>
  <c r="J22" i="3" s="1"/>
  <c r="AB2" i="92"/>
  <c r="I22" i="3" s="1"/>
  <c r="AB5" i="132"/>
  <c r="L21" i="3" s="1"/>
  <c r="AB3" i="132"/>
  <c r="J21" i="3" s="1"/>
  <c r="AB2" i="132"/>
  <c r="I21" i="3" s="1"/>
  <c r="AB5" i="130"/>
  <c r="L20" i="3" s="1"/>
  <c r="AB3" i="130"/>
  <c r="J20" i="3" s="1"/>
  <c r="AB2" i="130"/>
  <c r="I20" i="3" s="1"/>
  <c r="AB5" i="101"/>
  <c r="L19" i="3" s="1"/>
  <c r="AB3" i="101"/>
  <c r="J19" i="3" s="1"/>
  <c r="AB2" i="101"/>
  <c r="I19" i="3" s="1"/>
  <c r="E37" i="3" l="1"/>
  <c r="D37" i="3"/>
  <c r="F37" i="3" s="1"/>
  <c r="F42" i="3"/>
  <c r="E36" i="3"/>
  <c r="F41" i="3"/>
  <c r="D45" i="3"/>
  <c r="E35" i="3"/>
  <c r="D35" i="3"/>
  <c r="F35" i="3" s="1"/>
  <c r="F44" i="3"/>
  <c r="D36" i="3"/>
  <c r="E34" i="3"/>
  <c r="E45" i="3"/>
  <c r="D34" i="3"/>
  <c r="F43" i="3"/>
  <c r="AB5" i="131"/>
  <c r="L18" i="3" s="1"/>
  <c r="D30" i="3" s="1"/>
  <c r="AB2" i="131"/>
  <c r="I18" i="3" s="1"/>
  <c r="D27" i="3" s="1"/>
  <c r="AB4" i="131"/>
  <c r="K18" i="3" s="1"/>
  <c r="D29" i="3" s="1"/>
  <c r="AB3" i="131"/>
  <c r="J18" i="3" s="1"/>
  <c r="D28" i="3" s="1"/>
  <c r="E38" i="3" l="1"/>
  <c r="F36" i="3"/>
  <c r="F45" i="3"/>
  <c r="D38" i="3"/>
  <c r="F38" i="3" s="1"/>
  <c r="F34" i="3"/>
  <c r="D31" i="3"/>
  <c r="V7" i="38"/>
  <c r="H24" i="3" s="1"/>
  <c r="V6" i="38"/>
  <c r="G24" i="3" s="1"/>
  <c r="V5" i="38"/>
  <c r="F24" i="3" s="1"/>
  <c r="V4" i="38"/>
  <c r="E24" i="3" s="1"/>
  <c r="V7" i="66"/>
  <c r="H23" i="3" s="1"/>
  <c r="V6" i="66"/>
  <c r="G23" i="3" s="1"/>
  <c r="V5" i="66"/>
  <c r="F23" i="3" s="1"/>
  <c r="V4" i="66"/>
  <c r="E23" i="3" s="1"/>
  <c r="V7" i="92"/>
  <c r="H22" i="3" s="1"/>
  <c r="V6" i="92"/>
  <c r="G22" i="3" s="1"/>
  <c r="V5" i="92"/>
  <c r="F22" i="3" s="1"/>
  <c r="V4" i="92"/>
  <c r="E22" i="3" s="1"/>
  <c r="V7" i="132"/>
  <c r="V6" i="132"/>
  <c r="V5" i="132"/>
  <c r="F21" i="3" s="1"/>
  <c r="V4" i="132"/>
  <c r="E21" i="3" s="1"/>
  <c r="V7" i="130"/>
  <c r="H20" i="3" s="1"/>
  <c r="V6" i="130"/>
  <c r="G20" i="3" s="1"/>
  <c r="V5" i="130"/>
  <c r="F20" i="3" s="1"/>
  <c r="V4" i="130"/>
  <c r="E20" i="3" s="1"/>
  <c r="V7" i="101"/>
  <c r="H19" i="3" s="1"/>
  <c r="V6" i="101"/>
  <c r="G19" i="3" s="1"/>
  <c r="V5" i="101"/>
  <c r="F19" i="3" s="1"/>
  <c r="V4" i="101"/>
  <c r="E19" i="3" s="1"/>
  <c r="V7" i="131"/>
  <c r="H18" i="3" s="1"/>
  <c r="V6" i="131"/>
  <c r="G18" i="3" s="1"/>
  <c r="V5" i="131"/>
  <c r="F18" i="3" s="1"/>
  <c r="V4" i="131"/>
  <c r="E18" i="3" s="1"/>
  <c r="H21" i="3" l="1"/>
  <c r="G21" i="3"/>
  <c r="E29" i="3" s="1"/>
  <c r="F29" i="3" s="1"/>
  <c r="E27" i="3"/>
  <c r="F27" i="3" s="1"/>
  <c r="E28" i="3"/>
  <c r="F28" i="3" s="1"/>
  <c r="E30" i="3"/>
  <c r="F30" i="3" s="1"/>
  <c r="AZ76" i="38"/>
  <c r="AZ77" i="38"/>
  <c r="AZ78" i="38"/>
  <c r="AZ79" i="38"/>
  <c r="AZ80" i="38"/>
  <c r="AZ81" i="38"/>
  <c r="AZ82" i="38"/>
  <c r="AZ83" i="38"/>
  <c r="AZ587" i="66"/>
  <c r="AZ588" i="66"/>
  <c r="AZ589" i="66"/>
  <c r="AZ590" i="66"/>
  <c r="AZ591" i="66"/>
  <c r="AZ592" i="66"/>
  <c r="AZ593" i="66"/>
  <c r="AZ594" i="66"/>
  <c r="AZ595" i="66"/>
  <c r="AZ596" i="66"/>
  <c r="AZ597" i="66"/>
  <c r="AZ598" i="66"/>
  <c r="AZ599" i="66"/>
  <c r="AZ600" i="66"/>
  <c r="AZ601" i="66"/>
  <c r="AZ602" i="66"/>
  <c r="AZ603" i="66"/>
  <c r="AZ604" i="66"/>
  <c r="AZ605" i="66"/>
  <c r="AZ606" i="66"/>
  <c r="AZ607" i="66"/>
  <c r="AZ608" i="66"/>
  <c r="AZ609" i="66"/>
  <c r="AZ610" i="66"/>
  <c r="AZ611" i="66"/>
  <c r="AZ612" i="66"/>
  <c r="AZ613" i="66"/>
  <c r="AZ614" i="66"/>
  <c r="AZ615" i="66"/>
  <c r="AZ616" i="66"/>
  <c r="AZ617" i="66"/>
  <c r="AZ618" i="66"/>
  <c r="AZ619" i="66"/>
  <c r="AZ620" i="66"/>
  <c r="AZ621" i="66"/>
  <c r="AZ622" i="66"/>
  <c r="AZ623" i="66"/>
  <c r="AZ624" i="66"/>
  <c r="AZ625" i="66"/>
  <c r="AZ626" i="66"/>
  <c r="AZ627" i="66"/>
  <c r="AZ628" i="66"/>
  <c r="AZ629" i="66"/>
  <c r="AZ630" i="66"/>
  <c r="AZ631" i="66"/>
  <c r="AZ632" i="66"/>
  <c r="AZ633" i="66"/>
  <c r="AZ634" i="66"/>
  <c r="AZ635" i="66"/>
  <c r="AZ636" i="66"/>
  <c r="AZ637" i="66"/>
  <c r="AZ638" i="66"/>
  <c r="AZ639" i="66"/>
  <c r="AZ640" i="66"/>
  <c r="AZ641" i="66"/>
  <c r="AZ642" i="66"/>
  <c r="AZ643" i="66"/>
  <c r="AZ644" i="66"/>
  <c r="AZ645" i="66"/>
  <c r="AZ646" i="66"/>
  <c r="AZ647" i="66"/>
  <c r="AZ648" i="66"/>
  <c r="AZ649" i="66"/>
  <c r="AZ650" i="66"/>
  <c r="AZ651" i="66"/>
  <c r="AZ652" i="66"/>
  <c r="AZ653" i="66"/>
  <c r="AZ654" i="66"/>
  <c r="AZ655" i="66"/>
  <c r="AZ656" i="66"/>
  <c r="AZ657" i="66"/>
  <c r="AZ658" i="66"/>
  <c r="AZ659" i="66"/>
  <c r="AZ660" i="66"/>
  <c r="AZ661" i="66"/>
  <c r="AZ662" i="66"/>
  <c r="AZ663" i="66"/>
  <c r="AZ664" i="66"/>
  <c r="AZ665" i="66"/>
  <c r="AZ666" i="66"/>
  <c r="AZ667" i="66"/>
  <c r="AZ668" i="66"/>
  <c r="AZ669" i="66"/>
  <c r="AZ670" i="66"/>
  <c r="AZ671" i="66"/>
  <c r="AZ672" i="66"/>
  <c r="AZ673" i="66"/>
  <c r="AZ674" i="66"/>
  <c r="AZ675" i="66"/>
  <c r="AZ676" i="66"/>
  <c r="AZ677" i="66"/>
  <c r="AZ678" i="66"/>
  <c r="AZ679" i="66"/>
  <c r="AZ680" i="66"/>
  <c r="AZ681" i="66"/>
  <c r="AZ682" i="66"/>
  <c r="AZ683" i="66"/>
  <c r="AZ684" i="66"/>
  <c r="AZ685" i="66"/>
  <c r="AZ686" i="66"/>
  <c r="AZ687" i="66"/>
  <c r="AZ688" i="66"/>
  <c r="AZ689" i="66"/>
  <c r="AZ690" i="66"/>
  <c r="AZ691" i="66"/>
  <c r="AZ692" i="66"/>
  <c r="AZ693" i="66"/>
  <c r="AZ694" i="66"/>
  <c r="AZ695" i="66"/>
  <c r="AZ696" i="66"/>
  <c r="AZ697" i="66"/>
  <c r="AZ698" i="66"/>
  <c r="AZ699" i="66"/>
  <c r="AZ700" i="66"/>
  <c r="AZ701" i="66"/>
  <c r="AZ702" i="66"/>
  <c r="AZ703" i="66"/>
  <c r="AZ704" i="66"/>
  <c r="AZ705" i="66"/>
  <c r="AZ706" i="66"/>
  <c r="AZ707" i="66"/>
  <c r="AZ708" i="66"/>
  <c r="AZ709" i="66"/>
  <c r="AZ710" i="66"/>
  <c r="AZ711" i="66"/>
  <c r="AZ712" i="66"/>
  <c r="AZ713" i="66"/>
  <c r="AZ714" i="66"/>
  <c r="AZ715" i="66"/>
  <c r="AZ716" i="66"/>
  <c r="AZ717" i="66"/>
  <c r="AZ718" i="66"/>
  <c r="AZ719" i="66"/>
  <c r="AZ720" i="66"/>
  <c r="AZ721" i="66"/>
  <c r="AZ722" i="66"/>
  <c r="AZ723" i="66"/>
  <c r="AZ724" i="66"/>
  <c r="AZ725" i="66"/>
  <c r="AZ726" i="66"/>
  <c r="AZ727" i="66"/>
  <c r="AZ728" i="66"/>
  <c r="AZ729" i="66"/>
  <c r="AZ730" i="66"/>
  <c r="AZ731" i="66"/>
  <c r="AZ732" i="66"/>
  <c r="AZ733" i="66"/>
  <c r="AZ734" i="66"/>
  <c r="AZ735" i="66"/>
  <c r="AZ736" i="66"/>
  <c r="AZ737" i="66"/>
  <c r="AZ738" i="66"/>
  <c r="AZ739" i="66"/>
  <c r="AZ740" i="66"/>
  <c r="AZ741" i="66"/>
  <c r="AZ742" i="66"/>
  <c r="AZ743" i="66"/>
  <c r="AZ744" i="66"/>
  <c r="AZ745" i="66"/>
  <c r="AZ746" i="66"/>
  <c r="AZ747" i="66"/>
  <c r="AZ748" i="66"/>
  <c r="AZ749" i="66"/>
  <c r="AZ750" i="66"/>
  <c r="AZ751" i="66"/>
  <c r="AZ752" i="66"/>
  <c r="AZ753" i="66"/>
  <c r="AZ754" i="66"/>
  <c r="AZ755" i="66"/>
  <c r="AZ756" i="66"/>
  <c r="AZ757" i="66"/>
  <c r="AZ758" i="66"/>
  <c r="AZ759" i="66"/>
  <c r="AZ760" i="66"/>
  <c r="AZ761" i="66"/>
  <c r="AZ762" i="66"/>
  <c r="AZ763" i="66"/>
  <c r="AZ764" i="66"/>
  <c r="AZ765" i="66"/>
  <c r="AZ766" i="66"/>
  <c r="AZ767" i="66"/>
  <c r="AZ768" i="66"/>
  <c r="AZ769" i="66"/>
  <c r="AZ770" i="66"/>
  <c r="AZ771" i="66"/>
  <c r="AZ772" i="66"/>
  <c r="AZ773" i="66"/>
  <c r="AZ774" i="66"/>
  <c r="AZ775" i="66"/>
  <c r="AZ776" i="66"/>
  <c r="AZ777" i="66"/>
  <c r="AZ778" i="66"/>
  <c r="AZ779" i="66"/>
  <c r="AZ780" i="66"/>
  <c r="AZ781" i="66"/>
  <c r="AZ782" i="66"/>
  <c r="AZ783" i="66"/>
  <c r="AZ784" i="66"/>
  <c r="AZ785" i="66"/>
  <c r="AZ786" i="66"/>
  <c r="AZ787" i="66"/>
  <c r="AZ788" i="66"/>
  <c r="AZ789" i="66"/>
  <c r="AZ790" i="66"/>
  <c r="AZ791" i="66"/>
  <c r="AZ792" i="66"/>
  <c r="AZ793" i="66"/>
  <c r="AZ794" i="66"/>
  <c r="AZ795" i="66"/>
  <c r="AZ796" i="66"/>
  <c r="AZ797" i="66"/>
  <c r="AZ798" i="66"/>
  <c r="AZ799" i="66"/>
  <c r="AZ800" i="66"/>
  <c r="AZ801" i="66"/>
  <c r="AZ802" i="66"/>
  <c r="AZ803" i="66"/>
  <c r="AZ804" i="66"/>
  <c r="AZ805" i="66"/>
  <c r="AZ806" i="66"/>
  <c r="AZ807" i="66"/>
  <c r="AZ808" i="66"/>
  <c r="AZ809" i="66"/>
  <c r="AZ810" i="66"/>
  <c r="AZ811" i="66"/>
  <c r="AZ812" i="66"/>
  <c r="AZ813" i="66"/>
  <c r="AZ814" i="66"/>
  <c r="AZ815" i="66"/>
  <c r="AZ816" i="66"/>
  <c r="AZ817" i="66"/>
  <c r="AZ818" i="66"/>
  <c r="AZ819" i="66"/>
  <c r="AZ820" i="66"/>
  <c r="AZ821" i="66"/>
  <c r="AZ822" i="66"/>
  <c r="AZ823" i="66"/>
  <c r="AZ824" i="66"/>
  <c r="AZ825" i="66"/>
  <c r="AZ826" i="66"/>
  <c r="AZ827" i="66"/>
  <c r="AZ828" i="66"/>
  <c r="AZ829" i="66"/>
  <c r="AZ830" i="66"/>
  <c r="AZ831" i="66"/>
  <c r="AZ832" i="66"/>
  <c r="AZ833" i="66"/>
  <c r="AZ834" i="66"/>
  <c r="AZ835" i="66"/>
  <c r="AZ836" i="66"/>
  <c r="AZ837" i="66"/>
  <c r="AZ838" i="66"/>
  <c r="AZ839" i="66"/>
  <c r="AZ840" i="66"/>
  <c r="AZ841" i="66"/>
  <c r="AZ842" i="66"/>
  <c r="AZ843" i="66"/>
  <c r="AZ844" i="66"/>
  <c r="AZ845" i="66"/>
  <c r="AZ846" i="66"/>
  <c r="AZ847" i="66"/>
  <c r="AZ848" i="66"/>
  <c r="AZ849" i="66"/>
  <c r="AZ850" i="66"/>
  <c r="AZ851" i="66"/>
  <c r="AZ852" i="66"/>
  <c r="AZ853" i="66"/>
  <c r="AZ854" i="66"/>
  <c r="AZ855" i="66"/>
  <c r="AZ856" i="66"/>
  <c r="AZ857" i="66"/>
  <c r="AZ858" i="66"/>
  <c r="AZ859" i="66"/>
  <c r="AZ860" i="66"/>
  <c r="AZ861" i="66"/>
  <c r="AZ862" i="66"/>
  <c r="AZ863" i="66"/>
  <c r="AZ864" i="66"/>
  <c r="AZ865" i="66"/>
  <c r="AZ866" i="66"/>
  <c r="AZ867" i="66"/>
  <c r="AZ868" i="66"/>
  <c r="AZ869" i="66"/>
  <c r="AZ870" i="66"/>
  <c r="AZ871" i="66"/>
  <c r="AZ872" i="66"/>
  <c r="AZ873" i="66"/>
  <c r="AZ874" i="66"/>
  <c r="AZ875" i="66"/>
  <c r="AZ876" i="66"/>
  <c r="AZ877" i="66"/>
  <c r="AZ878" i="66"/>
  <c r="AZ879" i="66"/>
  <c r="AZ880" i="66"/>
  <c r="AZ881" i="66"/>
  <c r="AZ882" i="66"/>
  <c r="AZ883" i="66"/>
  <c r="AZ884" i="66"/>
  <c r="AZ885" i="66"/>
  <c r="AZ886" i="66"/>
  <c r="AZ887" i="66"/>
  <c r="AZ888" i="66"/>
  <c r="AZ889" i="66"/>
  <c r="AZ890" i="66"/>
  <c r="AZ891" i="66"/>
  <c r="AZ892" i="66"/>
  <c r="AZ893" i="66"/>
  <c r="AZ894" i="66"/>
  <c r="AZ895" i="66"/>
  <c r="AZ896" i="66"/>
  <c r="AZ897" i="66"/>
  <c r="AZ898" i="66"/>
  <c r="AZ899" i="66"/>
  <c r="AZ900" i="66"/>
  <c r="AZ901" i="66"/>
  <c r="AZ902" i="66"/>
  <c r="AZ903" i="66"/>
  <c r="AZ904" i="66"/>
  <c r="AZ905" i="66"/>
  <c r="AZ906" i="66"/>
  <c r="AZ907" i="66"/>
  <c r="AZ908" i="66"/>
  <c r="AZ909" i="66"/>
  <c r="AZ910" i="66"/>
  <c r="AZ911" i="66"/>
  <c r="AZ912" i="66"/>
  <c r="AZ913" i="66"/>
  <c r="AZ914" i="66"/>
  <c r="AZ915" i="66"/>
  <c r="AZ916" i="66"/>
  <c r="AZ917" i="66"/>
  <c r="AZ918" i="66"/>
  <c r="AZ919" i="66"/>
  <c r="AZ920" i="66"/>
  <c r="AZ921" i="66"/>
  <c r="AZ922" i="66"/>
  <c r="AZ923" i="66"/>
  <c r="AZ924" i="66"/>
  <c r="AZ925" i="66"/>
  <c r="AZ926" i="66"/>
  <c r="AZ927" i="66"/>
  <c r="AZ928" i="66"/>
  <c r="AZ929" i="66"/>
  <c r="AZ930" i="66"/>
  <c r="AZ931" i="66"/>
  <c r="AZ932" i="66"/>
  <c r="AZ933" i="66"/>
  <c r="AZ934" i="66"/>
  <c r="AZ935" i="66"/>
  <c r="AZ936" i="66"/>
  <c r="AZ937" i="66"/>
  <c r="AZ938" i="66"/>
  <c r="AZ939" i="66"/>
  <c r="AZ940" i="66"/>
  <c r="AZ941" i="66"/>
  <c r="AZ942" i="66"/>
  <c r="AZ943" i="66"/>
  <c r="AZ944" i="66"/>
  <c r="AZ945" i="66"/>
  <c r="AZ946" i="66"/>
  <c r="AZ947" i="66"/>
  <c r="AZ948" i="66"/>
  <c r="AZ949" i="66"/>
  <c r="AZ950" i="66"/>
  <c r="AZ951" i="66"/>
  <c r="AZ952" i="66"/>
  <c r="AZ953" i="66"/>
  <c r="AZ954" i="66"/>
  <c r="AZ955" i="66"/>
  <c r="AZ956" i="66"/>
  <c r="AZ957" i="66"/>
  <c r="AZ958" i="66"/>
  <c r="AZ959" i="66"/>
  <c r="AZ960" i="66"/>
  <c r="AZ961" i="66"/>
  <c r="AZ962" i="66"/>
  <c r="AZ963" i="66"/>
  <c r="AZ964" i="66"/>
  <c r="AZ965" i="66"/>
  <c r="AZ966" i="66"/>
  <c r="AZ967" i="66"/>
  <c r="AZ968" i="66"/>
  <c r="AZ969" i="66"/>
  <c r="AZ970" i="66"/>
  <c r="AZ971" i="66"/>
  <c r="AZ972" i="66"/>
  <c r="AZ973" i="66"/>
  <c r="AZ974" i="66"/>
  <c r="AZ975" i="66"/>
  <c r="AZ976" i="66"/>
  <c r="AZ977" i="66"/>
  <c r="AZ978" i="66"/>
  <c r="AZ979" i="66"/>
  <c r="AZ980" i="66"/>
  <c r="AZ981" i="66"/>
  <c r="AZ982" i="66"/>
  <c r="AZ17" i="66"/>
  <c r="AZ18" i="66"/>
  <c r="AZ19" i="66"/>
  <c r="AZ20" i="66"/>
  <c r="AZ21" i="66"/>
  <c r="AZ22" i="66"/>
  <c r="AZ23" i="66"/>
  <c r="AZ24" i="66"/>
  <c r="AZ25" i="66"/>
  <c r="AZ26" i="66"/>
  <c r="AZ27" i="66"/>
  <c r="AZ28" i="66"/>
  <c r="AZ29" i="66"/>
  <c r="AZ30" i="66"/>
  <c r="AZ31" i="66"/>
  <c r="AZ32" i="66"/>
  <c r="AZ33" i="66"/>
  <c r="AZ34" i="66"/>
  <c r="AZ35" i="66"/>
  <c r="AZ36" i="66"/>
  <c r="AZ37" i="66"/>
  <c r="AZ38" i="66"/>
  <c r="AZ39" i="66"/>
  <c r="AZ40" i="66"/>
  <c r="AZ41" i="66"/>
  <c r="AZ42" i="66"/>
  <c r="AZ43" i="66"/>
  <c r="AZ44" i="66"/>
  <c r="AZ45" i="66"/>
  <c r="AZ46" i="66"/>
  <c r="AZ47" i="66"/>
  <c r="AZ48" i="66"/>
  <c r="AZ49" i="66"/>
  <c r="AZ50" i="66"/>
  <c r="AZ51" i="66"/>
  <c r="AZ52" i="66"/>
  <c r="AZ53" i="66"/>
  <c r="AZ54" i="66"/>
  <c r="AZ55" i="66"/>
  <c r="AZ56" i="66"/>
  <c r="AZ57" i="66"/>
  <c r="AZ58" i="66"/>
  <c r="AZ59" i="66"/>
  <c r="AZ60" i="66"/>
  <c r="AZ61" i="66"/>
  <c r="AZ62" i="66"/>
  <c r="AZ63" i="66"/>
  <c r="AZ64" i="66"/>
  <c r="AZ65" i="66"/>
  <c r="AZ66" i="66"/>
  <c r="AZ67" i="66"/>
  <c r="AZ68" i="66"/>
  <c r="AZ69" i="66"/>
  <c r="AZ70" i="66"/>
  <c r="AZ71" i="66"/>
  <c r="AZ72" i="66"/>
  <c r="AZ73" i="66"/>
  <c r="AZ74" i="66"/>
  <c r="AZ75" i="66"/>
  <c r="AZ76" i="66"/>
  <c r="AZ77" i="66"/>
  <c r="AZ78" i="66"/>
  <c r="AZ79" i="66"/>
  <c r="AZ80" i="66"/>
  <c r="AZ81" i="66"/>
  <c r="AZ82" i="66"/>
  <c r="AZ83" i="66"/>
  <c r="AZ84" i="66"/>
  <c r="AZ85" i="66"/>
  <c r="AZ86" i="66"/>
  <c r="AZ87" i="66"/>
  <c r="AZ88" i="66"/>
  <c r="AZ89" i="66"/>
  <c r="AZ90" i="66"/>
  <c r="AZ91" i="66"/>
  <c r="AZ92" i="66"/>
  <c r="AZ93" i="66"/>
  <c r="AZ94" i="66"/>
  <c r="AZ95" i="66"/>
  <c r="AZ96" i="66"/>
  <c r="AZ97" i="66"/>
  <c r="AZ98" i="66"/>
  <c r="AZ99" i="66"/>
  <c r="AZ100" i="66"/>
  <c r="AZ101" i="66"/>
  <c r="AZ102" i="66"/>
  <c r="AZ103" i="66"/>
  <c r="AZ104" i="66"/>
  <c r="AZ105" i="66"/>
  <c r="AZ106" i="66"/>
  <c r="AZ107" i="66"/>
  <c r="AZ108" i="66"/>
  <c r="AZ109" i="66"/>
  <c r="AZ110" i="66"/>
  <c r="AZ111" i="66"/>
  <c r="AZ112" i="66"/>
  <c r="AZ113" i="66"/>
  <c r="AZ114" i="66"/>
  <c r="AZ115" i="66"/>
  <c r="AZ116" i="66"/>
  <c r="AZ117" i="66"/>
  <c r="AZ118" i="66"/>
  <c r="AZ119" i="66"/>
  <c r="AZ120" i="66"/>
  <c r="AZ121" i="66"/>
  <c r="AZ122" i="66"/>
  <c r="AZ123" i="66"/>
  <c r="AZ124" i="66"/>
  <c r="AZ125" i="66"/>
  <c r="AZ126" i="66"/>
  <c r="AZ127" i="66"/>
  <c r="AZ128" i="66"/>
  <c r="AZ129" i="66"/>
  <c r="AZ130" i="66"/>
  <c r="AZ131" i="66"/>
  <c r="AZ132" i="66"/>
  <c r="AZ133" i="66"/>
  <c r="AZ134" i="66"/>
  <c r="AZ135" i="66"/>
  <c r="AZ136" i="66"/>
  <c r="AZ137" i="66"/>
  <c r="AZ138" i="66"/>
  <c r="AZ139" i="66"/>
  <c r="AZ140" i="66"/>
  <c r="AZ141" i="66"/>
  <c r="AZ142" i="66"/>
  <c r="AZ143" i="66"/>
  <c r="AZ144" i="66"/>
  <c r="AZ145" i="66"/>
  <c r="AZ146" i="66"/>
  <c r="AZ147" i="66"/>
  <c r="AZ148" i="66"/>
  <c r="AZ149" i="66"/>
  <c r="AZ150" i="66"/>
  <c r="AZ151" i="66"/>
  <c r="AZ152" i="66"/>
  <c r="AZ153" i="66"/>
  <c r="AZ154" i="66"/>
  <c r="AZ155" i="66"/>
  <c r="AZ156" i="66"/>
  <c r="AZ157" i="66"/>
  <c r="AZ158" i="66"/>
  <c r="AZ159" i="66"/>
  <c r="AZ160" i="66"/>
  <c r="AZ161" i="66"/>
  <c r="AZ162" i="66"/>
  <c r="AZ163" i="66"/>
  <c r="AZ164" i="66"/>
  <c r="AZ165" i="66"/>
  <c r="AZ166" i="66"/>
  <c r="AZ167" i="66"/>
  <c r="AZ168" i="66"/>
  <c r="AZ169" i="66"/>
  <c r="AZ170" i="66"/>
  <c r="AZ171" i="66"/>
  <c r="AZ172" i="66"/>
  <c r="AZ173" i="66"/>
  <c r="AZ174" i="66"/>
  <c r="AZ175" i="66"/>
  <c r="AZ176" i="66"/>
  <c r="AZ177" i="66"/>
  <c r="AZ178" i="66"/>
  <c r="AZ179" i="66"/>
  <c r="AZ180" i="66"/>
  <c r="AZ181" i="66"/>
  <c r="AZ182" i="66"/>
  <c r="AZ183" i="66"/>
  <c r="AZ184" i="66"/>
  <c r="AZ185" i="66"/>
  <c r="AZ186" i="66"/>
  <c r="AZ187" i="66"/>
  <c r="AZ188" i="66"/>
  <c r="AZ189" i="66"/>
  <c r="AZ190" i="66"/>
  <c r="AZ191" i="66"/>
  <c r="AZ192" i="66"/>
  <c r="AZ193" i="66"/>
  <c r="AZ194" i="66"/>
  <c r="AZ195" i="66"/>
  <c r="AZ196" i="66"/>
  <c r="AZ197" i="66"/>
  <c r="AZ198" i="66"/>
  <c r="AZ199" i="66"/>
  <c r="AZ200" i="66"/>
  <c r="AZ201" i="66"/>
  <c r="AZ202" i="66"/>
  <c r="AZ203" i="66"/>
  <c r="AZ204" i="66"/>
  <c r="AZ205" i="66"/>
  <c r="AZ206" i="66"/>
  <c r="AZ207" i="66"/>
  <c r="AZ208" i="66"/>
  <c r="AZ209" i="66"/>
  <c r="AZ210" i="66"/>
  <c r="AZ211" i="66"/>
  <c r="AZ212" i="66"/>
  <c r="AZ213" i="66"/>
  <c r="AZ214" i="66"/>
  <c r="AZ215" i="66"/>
  <c r="AZ216" i="66"/>
  <c r="AZ217" i="66"/>
  <c r="AZ218" i="66"/>
  <c r="AZ219" i="66"/>
  <c r="AZ220" i="66"/>
  <c r="AZ221" i="66"/>
  <c r="AZ222" i="66"/>
  <c r="AZ223" i="66"/>
  <c r="AZ224" i="66"/>
  <c r="AZ225" i="66"/>
  <c r="AZ226" i="66"/>
  <c r="AZ227" i="66"/>
  <c r="AZ228" i="66"/>
  <c r="AZ229" i="66"/>
  <c r="AZ230" i="66"/>
  <c r="AZ231" i="66"/>
  <c r="AZ232" i="66"/>
  <c r="AZ233" i="66"/>
  <c r="AZ234" i="66"/>
  <c r="AZ235" i="66"/>
  <c r="AZ236" i="66"/>
  <c r="AZ237" i="66"/>
  <c r="AZ238" i="66"/>
  <c r="AZ239" i="66"/>
  <c r="AZ240" i="66"/>
  <c r="AZ241" i="66"/>
  <c r="AZ242" i="66"/>
  <c r="AZ243" i="66"/>
  <c r="AZ244" i="66"/>
  <c r="AZ245" i="66"/>
  <c r="AZ246" i="66"/>
  <c r="AZ247" i="66"/>
  <c r="AZ248" i="66"/>
  <c r="AZ249" i="66"/>
  <c r="AZ250" i="66"/>
  <c r="AZ251" i="66"/>
  <c r="AZ252" i="66"/>
  <c r="AZ253" i="66"/>
  <c r="AZ254" i="66"/>
  <c r="AZ255" i="66"/>
  <c r="AZ256" i="66"/>
  <c r="AZ257" i="66"/>
  <c r="AZ258" i="66"/>
  <c r="AZ259" i="66"/>
  <c r="AZ260" i="66"/>
  <c r="AZ261" i="66"/>
  <c r="AZ262" i="66"/>
  <c r="AZ263" i="66"/>
  <c r="AZ264" i="66"/>
  <c r="AZ265" i="66"/>
  <c r="AZ266" i="66"/>
  <c r="AZ267" i="66"/>
  <c r="AZ268" i="66"/>
  <c r="AZ269" i="66"/>
  <c r="AZ270" i="66"/>
  <c r="AZ271" i="66"/>
  <c r="AZ272" i="66"/>
  <c r="AZ273" i="66"/>
  <c r="AZ274" i="66"/>
  <c r="AZ275" i="66"/>
  <c r="AZ276" i="66"/>
  <c r="AZ277" i="66"/>
  <c r="AZ278" i="66"/>
  <c r="AZ279" i="66"/>
  <c r="AZ280" i="66"/>
  <c r="AZ281" i="66"/>
  <c r="AZ282" i="66"/>
  <c r="AZ283" i="66"/>
  <c r="AZ284" i="66"/>
  <c r="AZ285" i="66"/>
  <c r="AZ286" i="66"/>
  <c r="AZ287" i="66"/>
  <c r="AZ288" i="66"/>
  <c r="AZ289" i="66"/>
  <c r="AZ290" i="66"/>
  <c r="AZ291" i="66"/>
  <c r="AZ292" i="66"/>
  <c r="AZ293" i="66"/>
  <c r="AZ294" i="66"/>
  <c r="AZ295" i="66"/>
  <c r="AZ296" i="66"/>
  <c r="AZ297" i="66"/>
  <c r="AZ298" i="66"/>
  <c r="AZ299" i="66"/>
  <c r="AZ300" i="66"/>
  <c r="AZ301" i="66"/>
  <c r="AZ302" i="66"/>
  <c r="AZ303" i="66"/>
  <c r="AZ304" i="66"/>
  <c r="AZ305" i="66"/>
  <c r="AZ306" i="66"/>
  <c r="AZ307" i="66"/>
  <c r="AZ308" i="66"/>
  <c r="AZ309" i="66"/>
  <c r="AZ310" i="66"/>
  <c r="AZ311" i="66"/>
  <c r="AZ312" i="66"/>
  <c r="AZ313" i="66"/>
  <c r="AZ314" i="66"/>
  <c r="AZ315" i="66"/>
  <c r="AZ316" i="66"/>
  <c r="AZ317" i="66"/>
  <c r="AZ318" i="66"/>
  <c r="AZ319" i="66"/>
  <c r="AZ320" i="66"/>
  <c r="AZ321" i="66"/>
  <c r="AZ322" i="66"/>
  <c r="AZ323" i="66"/>
  <c r="AZ324" i="66"/>
  <c r="AZ325" i="66"/>
  <c r="AZ326" i="66"/>
  <c r="AZ327" i="66"/>
  <c r="AZ328" i="66"/>
  <c r="AZ329" i="66"/>
  <c r="AZ330" i="66"/>
  <c r="AZ331" i="66"/>
  <c r="AZ332" i="66"/>
  <c r="AZ333" i="66"/>
  <c r="AZ334" i="66"/>
  <c r="AZ335" i="66"/>
  <c r="AZ336" i="66"/>
  <c r="AZ337" i="66"/>
  <c r="AZ338" i="66"/>
  <c r="AZ339" i="66"/>
  <c r="AZ340" i="66"/>
  <c r="AZ341" i="66"/>
  <c r="AZ342" i="66"/>
  <c r="AZ343" i="66"/>
  <c r="AZ344" i="66"/>
  <c r="AZ345" i="66"/>
  <c r="AZ346" i="66"/>
  <c r="AZ347" i="66"/>
  <c r="AZ348" i="66"/>
  <c r="AZ349" i="66"/>
  <c r="AZ350" i="66"/>
  <c r="AZ351" i="66"/>
  <c r="AZ352" i="66"/>
  <c r="AZ353" i="66"/>
  <c r="AZ354" i="66"/>
  <c r="AZ355" i="66"/>
  <c r="AZ356" i="66"/>
  <c r="AZ357" i="66"/>
  <c r="AZ358" i="66"/>
  <c r="AZ359" i="66"/>
  <c r="AZ360" i="66"/>
  <c r="AZ361" i="66"/>
  <c r="AZ362" i="66"/>
  <c r="AZ363" i="66"/>
  <c r="AZ364" i="66"/>
  <c r="AZ365" i="66"/>
  <c r="AZ366" i="66"/>
  <c r="AZ367" i="66"/>
  <c r="AZ368" i="66"/>
  <c r="AZ369" i="66"/>
  <c r="AZ370" i="66"/>
  <c r="AZ371" i="66"/>
  <c r="AZ372" i="66"/>
  <c r="AZ373" i="66"/>
  <c r="AZ374" i="66"/>
  <c r="AZ375" i="66"/>
  <c r="AZ376" i="66"/>
  <c r="AZ377" i="66"/>
  <c r="AZ378" i="66"/>
  <c r="AZ379" i="66"/>
  <c r="AZ380" i="66"/>
  <c r="AZ381" i="66"/>
  <c r="AZ382" i="66"/>
  <c r="AZ383" i="66"/>
  <c r="AZ384" i="66"/>
  <c r="AZ385" i="66"/>
  <c r="AZ386" i="66"/>
  <c r="AZ387" i="66"/>
  <c r="AZ388" i="66"/>
  <c r="AZ389" i="66"/>
  <c r="AZ390" i="66"/>
  <c r="AZ391" i="66"/>
  <c r="AZ392" i="66"/>
  <c r="AZ393" i="66"/>
  <c r="AZ394" i="66"/>
  <c r="AZ395" i="66"/>
  <c r="AZ396" i="66"/>
  <c r="AZ397" i="66"/>
  <c r="AZ398" i="66"/>
  <c r="AZ399" i="66"/>
  <c r="AZ400" i="66"/>
  <c r="AZ401" i="66"/>
  <c r="AZ402" i="66"/>
  <c r="AZ403" i="66"/>
  <c r="AZ404" i="66"/>
  <c r="AZ405" i="66"/>
  <c r="AZ406" i="66"/>
  <c r="AZ407" i="66"/>
  <c r="AZ408" i="66"/>
  <c r="AZ409" i="66"/>
  <c r="AZ410" i="66"/>
  <c r="AZ411" i="66"/>
  <c r="AZ412" i="66"/>
  <c r="AZ413" i="66"/>
  <c r="AZ414" i="66"/>
  <c r="AZ415" i="66"/>
  <c r="AZ416" i="66"/>
  <c r="AZ417" i="66"/>
  <c r="AZ418" i="66"/>
  <c r="AZ419" i="66"/>
  <c r="AZ420" i="66"/>
  <c r="AZ421" i="66"/>
  <c r="AZ422" i="66"/>
  <c r="AZ423" i="66"/>
  <c r="AZ424" i="66"/>
  <c r="AZ425" i="66"/>
  <c r="AZ426" i="66"/>
  <c r="AZ427" i="66"/>
  <c r="AZ428" i="66"/>
  <c r="AZ429" i="66"/>
  <c r="AZ430" i="66"/>
  <c r="AZ431" i="66"/>
  <c r="AZ432" i="66"/>
  <c r="AZ433" i="66"/>
  <c r="AZ434" i="66"/>
  <c r="AZ435" i="66"/>
  <c r="AZ436" i="66"/>
  <c r="AZ437" i="66"/>
  <c r="AZ438" i="66"/>
  <c r="AZ439" i="66"/>
  <c r="AZ440" i="66"/>
  <c r="AZ441" i="66"/>
  <c r="AZ442" i="66"/>
  <c r="AZ443" i="66"/>
  <c r="AZ444" i="66"/>
  <c r="AZ445" i="66"/>
  <c r="AZ446" i="66"/>
  <c r="AZ447" i="66"/>
  <c r="AZ448" i="66"/>
  <c r="AZ449" i="66"/>
  <c r="AZ450" i="66"/>
  <c r="AZ451" i="66"/>
  <c r="AZ452" i="66"/>
  <c r="AZ453" i="66"/>
  <c r="AZ454" i="66"/>
  <c r="AZ455" i="66"/>
  <c r="AZ456" i="66"/>
  <c r="AZ457" i="66"/>
  <c r="AZ458" i="66"/>
  <c r="AZ459" i="66"/>
  <c r="AZ460" i="66"/>
  <c r="AZ461" i="66"/>
  <c r="AZ462" i="66"/>
  <c r="AZ463" i="66"/>
  <c r="AZ464" i="66"/>
  <c r="AZ465" i="66"/>
  <c r="AZ466" i="66"/>
  <c r="AZ467" i="66"/>
  <c r="AZ468" i="66"/>
  <c r="AZ469" i="66"/>
  <c r="AZ470" i="66"/>
  <c r="AZ471" i="66"/>
  <c r="AZ472" i="66"/>
  <c r="AZ473" i="66"/>
  <c r="AZ474" i="66"/>
  <c r="AZ475" i="66"/>
  <c r="AZ476" i="66"/>
  <c r="AZ477" i="66"/>
  <c r="AZ478" i="66"/>
  <c r="AZ479" i="66"/>
  <c r="AZ480" i="66"/>
  <c r="AZ481" i="66"/>
  <c r="AZ482" i="66"/>
  <c r="AZ483" i="66"/>
  <c r="AZ484" i="66"/>
  <c r="AZ485" i="66"/>
  <c r="AZ486" i="66"/>
  <c r="AZ487" i="66"/>
  <c r="AZ488" i="66"/>
  <c r="AZ489" i="66"/>
  <c r="AZ490" i="66"/>
  <c r="AZ491" i="66"/>
  <c r="AZ492" i="66"/>
  <c r="AZ493" i="66"/>
  <c r="AZ494" i="66"/>
  <c r="AZ495" i="66"/>
  <c r="AZ496" i="66"/>
  <c r="AZ497" i="66"/>
  <c r="AZ498" i="66"/>
  <c r="AZ499" i="66"/>
  <c r="AZ500" i="66"/>
  <c r="AZ501" i="66"/>
  <c r="AZ502" i="66"/>
  <c r="AZ503" i="66"/>
  <c r="AZ504" i="66"/>
  <c r="AZ505" i="66"/>
  <c r="AZ506" i="66"/>
  <c r="AZ507" i="66"/>
  <c r="AZ508" i="66"/>
  <c r="AZ509" i="66"/>
  <c r="AZ510" i="66"/>
  <c r="AZ511" i="66"/>
  <c r="AZ512" i="66"/>
  <c r="AZ513" i="66"/>
  <c r="AZ514" i="66"/>
  <c r="AZ515" i="66"/>
  <c r="AZ516" i="66"/>
  <c r="AZ517" i="66"/>
  <c r="AZ518" i="66"/>
  <c r="AZ519" i="66"/>
  <c r="AZ520" i="66"/>
  <c r="AZ521" i="66"/>
  <c r="AZ522" i="66"/>
  <c r="AZ523" i="66"/>
  <c r="AZ524" i="66"/>
  <c r="AZ525" i="66"/>
  <c r="AZ526" i="66"/>
  <c r="AZ527" i="66"/>
  <c r="AZ528" i="66"/>
  <c r="AZ529" i="66"/>
  <c r="AZ530" i="66"/>
  <c r="AZ531" i="66"/>
  <c r="AZ532" i="66"/>
  <c r="AZ533" i="66"/>
  <c r="AZ534" i="66"/>
  <c r="AZ535" i="66"/>
  <c r="AZ536" i="66"/>
  <c r="AZ537" i="66"/>
  <c r="AZ538" i="66"/>
  <c r="AZ539" i="66"/>
  <c r="AZ540" i="66"/>
  <c r="AZ541" i="66"/>
  <c r="AZ542" i="66"/>
  <c r="AZ543" i="66"/>
  <c r="AZ544" i="66"/>
  <c r="AZ545" i="66"/>
  <c r="AZ546" i="66"/>
  <c r="AZ547" i="66"/>
  <c r="AZ548" i="66"/>
  <c r="AZ549" i="66"/>
  <c r="AZ550" i="66"/>
  <c r="AZ551" i="66"/>
  <c r="AZ552" i="66"/>
  <c r="AZ553" i="66"/>
  <c r="AZ554" i="66"/>
  <c r="AZ555" i="66"/>
  <c r="AZ556" i="66"/>
  <c r="AZ557" i="66"/>
  <c r="AZ558" i="66"/>
  <c r="AZ559" i="66"/>
  <c r="AZ560" i="66"/>
  <c r="AZ561" i="66"/>
  <c r="AZ562" i="66"/>
  <c r="AZ563" i="66"/>
  <c r="AZ564" i="66"/>
  <c r="AZ565" i="66"/>
  <c r="AZ566" i="66"/>
  <c r="AZ567" i="66"/>
  <c r="AZ568" i="66"/>
  <c r="AZ569" i="66"/>
  <c r="AZ570" i="66"/>
  <c r="AZ571" i="66"/>
  <c r="AZ572" i="66"/>
  <c r="AZ573" i="66"/>
  <c r="AZ574" i="66"/>
  <c r="AZ575" i="66"/>
  <c r="AZ576" i="66"/>
  <c r="AZ577" i="66"/>
  <c r="AZ578" i="66"/>
  <c r="AZ579" i="66"/>
  <c r="AZ580" i="66"/>
  <c r="AZ581" i="66"/>
  <c r="AZ582" i="66"/>
  <c r="AZ583" i="66"/>
  <c r="AZ584" i="66"/>
  <c r="AZ585" i="66"/>
  <c r="AZ586" i="66"/>
  <c r="AZ16" i="66"/>
  <c r="E31" i="3" l="1"/>
  <c r="F31" i="3" s="1"/>
  <c r="N9" i="3"/>
  <c r="G9" i="132"/>
  <c r="AZ45" i="132" l="1"/>
  <c r="AZ44" i="132"/>
  <c r="AZ43" i="132"/>
  <c r="AZ42" i="132"/>
  <c r="AZ41" i="132"/>
  <c r="AZ40" i="132"/>
  <c r="AZ39" i="132"/>
  <c r="AZ38" i="132"/>
  <c r="AZ37" i="132"/>
  <c r="AZ36" i="132"/>
  <c r="AZ35" i="132"/>
  <c r="AZ34" i="132"/>
  <c r="AZ33" i="132"/>
  <c r="AZ32" i="132"/>
  <c r="AZ31" i="132"/>
  <c r="AZ30" i="132"/>
  <c r="AZ29" i="132"/>
  <c r="AZ28" i="132"/>
  <c r="AZ27" i="132"/>
  <c r="AZ26" i="132"/>
  <c r="AZ25" i="132"/>
  <c r="AZ24" i="132"/>
  <c r="AZ23" i="132"/>
  <c r="AZ22" i="132"/>
  <c r="AZ21" i="132"/>
  <c r="AZ20" i="132"/>
  <c r="AZ19" i="132"/>
  <c r="AZ18" i="132"/>
  <c r="AZ17" i="132"/>
  <c r="AZ16" i="132"/>
  <c r="P9" i="132"/>
  <c r="M9" i="3" s="1"/>
  <c r="M9" i="132"/>
  <c r="J9" i="132"/>
  <c r="L9" i="3" s="1"/>
  <c r="S8" i="132"/>
  <c r="M8" i="132"/>
  <c r="G8" i="132"/>
  <c r="S7" i="132"/>
  <c r="P7" i="132"/>
  <c r="AO9" i="3" s="1"/>
  <c r="M7" i="132"/>
  <c r="J7" i="132"/>
  <c r="AA9" i="3" s="1"/>
  <c r="G7" i="132"/>
  <c r="S6" i="132"/>
  <c r="P6" i="132"/>
  <c r="AN9" i="3" s="1"/>
  <c r="M6" i="132"/>
  <c r="J6" i="132"/>
  <c r="Z9" i="3" s="1"/>
  <c r="G6" i="132"/>
  <c r="S5" i="132"/>
  <c r="P5" i="132"/>
  <c r="AM9" i="3" s="1"/>
  <c r="M5" i="132"/>
  <c r="AG9" i="3" s="1"/>
  <c r="J5" i="132"/>
  <c r="Y9" i="3" s="1"/>
  <c r="G5" i="132"/>
  <c r="S9" i="3" s="1"/>
  <c r="S4" i="132"/>
  <c r="P4" i="132"/>
  <c r="AL9" i="3" s="1"/>
  <c r="M4" i="132"/>
  <c r="AH9" i="3" s="1"/>
  <c r="J4" i="132"/>
  <c r="X9" i="3" s="1"/>
  <c r="G4" i="132"/>
  <c r="T9" i="3" s="1"/>
  <c r="S3" i="132"/>
  <c r="P3" i="132"/>
  <c r="AK9" i="3" s="1"/>
  <c r="M3" i="132"/>
  <c r="J3" i="132"/>
  <c r="W9" i="3" s="1"/>
  <c r="G3" i="132"/>
  <c r="S2" i="132"/>
  <c r="P2" i="132"/>
  <c r="M2" i="132"/>
  <c r="J2" i="132"/>
  <c r="G2" i="132"/>
  <c r="V9" i="3" s="1"/>
  <c r="V1" i="132"/>
  <c r="O9" i="3" s="1"/>
  <c r="L8" i="3"/>
  <c r="E9" i="3"/>
  <c r="P2" i="130"/>
  <c r="G10" i="130"/>
  <c r="G9" i="130"/>
  <c r="J10" i="130"/>
  <c r="J9" i="130"/>
  <c r="AZ105" i="130"/>
  <c r="AZ106" i="130"/>
  <c r="AZ107" i="130"/>
  <c r="AZ108" i="130"/>
  <c r="AZ109" i="130"/>
  <c r="AZ110" i="130"/>
  <c r="AZ111" i="130"/>
  <c r="AZ104" i="130"/>
  <c r="K9" i="3" l="1"/>
  <c r="Y12" i="132"/>
  <c r="BC9" i="3" s="1"/>
  <c r="Y9" i="132"/>
  <c r="AZ9" i="3" s="1"/>
  <c r="M10" i="132"/>
  <c r="AE9" i="3" s="1"/>
  <c r="P10" i="132"/>
  <c r="AP9" i="3" s="1"/>
  <c r="G10" i="132"/>
  <c r="Q9" i="3" s="1"/>
  <c r="U9" i="3" s="1"/>
  <c r="J10" i="132"/>
  <c r="AB9" i="3" s="1"/>
  <c r="AJ9" i="3"/>
  <c r="S10" i="132"/>
  <c r="Y11" i="132"/>
  <c r="BB9" i="3" s="1"/>
  <c r="Y2" i="132"/>
  <c r="AS9" i="3" s="1"/>
  <c r="Y4" i="132"/>
  <c r="AU9" i="3" s="1"/>
  <c r="Y6" i="132"/>
  <c r="AW9" i="3" s="1"/>
  <c r="Y10" i="132"/>
  <c r="BA9" i="3" s="1"/>
  <c r="Y1" i="132"/>
  <c r="AR9" i="3" s="1"/>
  <c r="Y3" i="132"/>
  <c r="AT9" i="3" s="1"/>
  <c r="Y5" i="132"/>
  <c r="AV9" i="3" s="1"/>
  <c r="Y7" i="132"/>
  <c r="AX9" i="3" s="1"/>
  <c r="Y8" i="132"/>
  <c r="AY9" i="3" s="1"/>
  <c r="AF9" i="3" l="1"/>
  <c r="AI9" i="3"/>
  <c r="AQ9" i="3"/>
  <c r="AC9" i="3"/>
  <c r="R9" i="3"/>
  <c r="G9" i="101"/>
  <c r="G2" i="101"/>
  <c r="G7" i="101"/>
  <c r="G6" i="101"/>
  <c r="G11" i="101"/>
  <c r="AZ33" i="101"/>
  <c r="AZ34" i="101"/>
  <c r="AZ35" i="101"/>
  <c r="AZ36" i="101"/>
  <c r="AZ37" i="101"/>
  <c r="AZ38" i="101"/>
  <c r="AZ39" i="101"/>
  <c r="AZ32" i="101"/>
  <c r="AZ65" i="38" l="1"/>
  <c r="AZ66" i="38"/>
  <c r="AZ67" i="38"/>
  <c r="AZ68" i="38"/>
  <c r="AZ69" i="38"/>
  <c r="AZ70" i="38"/>
  <c r="AZ71" i="38"/>
  <c r="AZ72" i="38"/>
  <c r="AZ73" i="38"/>
  <c r="AZ74" i="38"/>
  <c r="AZ75" i="38"/>
  <c r="N13" i="130" l="1"/>
  <c r="N13" i="101" l="1"/>
  <c r="N13" i="131"/>
  <c r="O89" i="3" l="1"/>
  <c r="O90" i="3"/>
  <c r="G9" i="38" l="1"/>
  <c r="AZ112" i="92" l="1"/>
  <c r="AZ113" i="92"/>
  <c r="AZ114" i="92"/>
  <c r="AZ115" i="92"/>
  <c r="AZ116" i="92"/>
  <c r="AZ117" i="92"/>
  <c r="AZ118" i="92"/>
  <c r="AZ119" i="92"/>
  <c r="AZ120" i="92"/>
  <c r="AZ121" i="92"/>
  <c r="AZ122" i="92"/>
  <c r="AZ69" i="92"/>
  <c r="AZ70" i="92"/>
  <c r="AZ71" i="92"/>
  <c r="AZ72" i="92"/>
  <c r="AZ73" i="92"/>
  <c r="AZ74" i="92"/>
  <c r="AZ75" i="92"/>
  <c r="AZ76" i="92"/>
  <c r="AZ77" i="92"/>
  <c r="AZ78" i="92"/>
  <c r="AZ79" i="92"/>
  <c r="AZ80" i="92"/>
  <c r="AZ81" i="92"/>
  <c r="AZ82" i="92"/>
  <c r="AZ83" i="92"/>
  <c r="AZ84" i="92"/>
  <c r="AZ85" i="92"/>
  <c r="AZ86" i="92"/>
  <c r="AZ87" i="92"/>
  <c r="AZ88" i="92"/>
  <c r="AZ89" i="92"/>
  <c r="AZ90" i="92"/>
  <c r="AZ91" i="92"/>
  <c r="AZ92" i="92"/>
  <c r="AZ93" i="92"/>
  <c r="AZ94" i="92"/>
  <c r="AZ95" i="92"/>
  <c r="AZ96" i="92"/>
  <c r="AZ97" i="92"/>
  <c r="AZ98" i="92"/>
  <c r="AZ99" i="92"/>
  <c r="AZ100" i="92"/>
  <c r="AZ101" i="92"/>
  <c r="AZ102" i="92"/>
  <c r="AZ103" i="92"/>
  <c r="AZ104" i="92"/>
  <c r="AZ105" i="92"/>
  <c r="AZ106" i="92"/>
  <c r="AZ107" i="92"/>
  <c r="AZ108" i="92"/>
  <c r="AZ109" i="92"/>
  <c r="AZ110" i="92"/>
  <c r="AZ111" i="92"/>
  <c r="J9" i="38" l="1"/>
  <c r="L13" i="3" s="1"/>
  <c r="AZ16" i="38"/>
  <c r="P9" i="38"/>
  <c r="S8" i="38"/>
  <c r="M8" i="38"/>
  <c r="G8" i="38"/>
  <c r="S7" i="38"/>
  <c r="P7" i="38"/>
  <c r="M7" i="38"/>
  <c r="J7" i="38"/>
  <c r="G7" i="38"/>
  <c r="S6" i="38"/>
  <c r="P6" i="38"/>
  <c r="M6" i="38"/>
  <c r="J6" i="38"/>
  <c r="G6" i="38"/>
  <c r="S5" i="38"/>
  <c r="P5" i="38"/>
  <c r="M5" i="38"/>
  <c r="J5" i="38"/>
  <c r="G5" i="38"/>
  <c r="S4" i="38"/>
  <c r="P4" i="38"/>
  <c r="M4" i="38"/>
  <c r="J4" i="38"/>
  <c r="G4" i="38"/>
  <c r="S3" i="38"/>
  <c r="P3" i="38"/>
  <c r="M3" i="38"/>
  <c r="J3" i="38"/>
  <c r="G3" i="38"/>
  <c r="S2" i="38"/>
  <c r="S10" i="38" s="1"/>
  <c r="P2" i="38"/>
  <c r="M2" i="38"/>
  <c r="J2" i="38"/>
  <c r="G2" i="38"/>
  <c r="V1" i="38"/>
  <c r="AZ17" i="38"/>
  <c r="AZ18" i="38"/>
  <c r="AZ19" i="38"/>
  <c r="AZ20" i="38"/>
  <c r="AZ21" i="38"/>
  <c r="AZ22" i="38"/>
  <c r="AZ23" i="38"/>
  <c r="AZ24" i="38"/>
  <c r="AZ25" i="38"/>
  <c r="AZ26" i="38"/>
  <c r="AZ27" i="38"/>
  <c r="AZ28" i="38"/>
  <c r="AZ29" i="38"/>
  <c r="AZ30" i="38"/>
  <c r="AZ31" i="38"/>
  <c r="AZ32" i="38"/>
  <c r="AZ33" i="38"/>
  <c r="AZ34" i="38"/>
  <c r="AZ35" i="38"/>
  <c r="AZ36" i="38"/>
  <c r="AZ37" i="38"/>
  <c r="AZ38" i="38"/>
  <c r="AZ39" i="38"/>
  <c r="AZ40" i="38"/>
  <c r="AZ41" i="38"/>
  <c r="AZ42" i="38"/>
  <c r="AZ43" i="38"/>
  <c r="AZ44" i="38"/>
  <c r="AZ45" i="38"/>
  <c r="AZ46" i="38"/>
  <c r="AZ47" i="38"/>
  <c r="AZ48" i="38"/>
  <c r="AZ49" i="38"/>
  <c r="AZ50" i="38"/>
  <c r="AZ51" i="38"/>
  <c r="AZ52" i="38"/>
  <c r="AZ53" i="38"/>
  <c r="AZ54" i="38"/>
  <c r="AZ55" i="38"/>
  <c r="AZ56" i="38"/>
  <c r="AZ57" i="38"/>
  <c r="AZ58" i="38"/>
  <c r="AZ59" i="38"/>
  <c r="AZ60" i="38"/>
  <c r="AZ61" i="38"/>
  <c r="AZ62" i="38"/>
  <c r="AZ63" i="38"/>
  <c r="AZ64" i="38"/>
  <c r="Y3" i="38" l="1"/>
  <c r="G10" i="38"/>
  <c r="Y10" i="38"/>
  <c r="Y7" i="38"/>
  <c r="Y11" i="38"/>
  <c r="Y4" i="38"/>
  <c r="Y8" i="38"/>
  <c r="Y12" i="38"/>
  <c r="J10" i="38"/>
  <c r="Y1" i="38"/>
  <c r="Y5" i="38"/>
  <c r="Y9" i="38"/>
  <c r="M10" i="38"/>
  <c r="Y2" i="38"/>
  <c r="Y6" i="38"/>
  <c r="P10" i="38"/>
  <c r="O87" i="3"/>
  <c r="AZ17" i="92"/>
  <c r="AZ18" i="92"/>
  <c r="AZ19" i="92"/>
  <c r="AZ20" i="92"/>
  <c r="AZ21" i="92"/>
  <c r="AZ22" i="92"/>
  <c r="AZ23" i="92"/>
  <c r="AZ24" i="92"/>
  <c r="AZ25" i="92"/>
  <c r="AZ26" i="92"/>
  <c r="AZ27" i="92"/>
  <c r="AZ28" i="92"/>
  <c r="AZ29" i="92"/>
  <c r="AZ30" i="92"/>
  <c r="AZ31" i="92"/>
  <c r="AZ32" i="92"/>
  <c r="AZ33" i="92"/>
  <c r="AZ34" i="92"/>
  <c r="AZ35" i="92"/>
  <c r="AZ36" i="92"/>
  <c r="AZ37" i="92"/>
  <c r="AZ38" i="92"/>
  <c r="AZ39" i="92"/>
  <c r="AZ40" i="92"/>
  <c r="AZ41" i="92"/>
  <c r="AZ42" i="92"/>
  <c r="AZ43" i="92"/>
  <c r="AZ44" i="92"/>
  <c r="AZ45" i="92"/>
  <c r="AZ46" i="92"/>
  <c r="AZ47" i="92"/>
  <c r="AZ48" i="92"/>
  <c r="AZ49" i="92"/>
  <c r="AZ50" i="92"/>
  <c r="AZ51" i="92"/>
  <c r="AZ52" i="92"/>
  <c r="AZ53" i="92"/>
  <c r="AZ54" i="92"/>
  <c r="AZ55" i="92"/>
  <c r="AZ56" i="92"/>
  <c r="AZ57" i="92"/>
  <c r="AZ58" i="92"/>
  <c r="AZ59" i="92"/>
  <c r="AZ60" i="92"/>
  <c r="AZ61" i="92"/>
  <c r="AZ62" i="92"/>
  <c r="AZ63" i="92"/>
  <c r="AZ64" i="92"/>
  <c r="AZ65" i="92"/>
  <c r="AZ66" i="92"/>
  <c r="AZ67" i="92"/>
  <c r="AZ68" i="92"/>
  <c r="AZ16" i="92"/>
  <c r="Y10" i="92" s="1"/>
  <c r="AN11" i="3"/>
  <c r="Y3" i="92" l="1"/>
  <c r="AT11" i="3" s="1"/>
  <c r="Y7" i="92"/>
  <c r="Y11" i="92"/>
  <c r="Y4" i="92"/>
  <c r="Y8" i="92"/>
  <c r="Y12" i="92"/>
  <c r="Y5" i="92"/>
  <c r="Y9" i="92"/>
  <c r="Y1" i="92"/>
  <c r="Y2" i="92"/>
  <c r="Y6" i="92"/>
  <c r="AZ89" i="130"/>
  <c r="AZ90" i="130"/>
  <c r="AZ91" i="130"/>
  <c r="AZ92" i="130"/>
  <c r="AZ93" i="130"/>
  <c r="AZ94" i="130"/>
  <c r="AZ95" i="130"/>
  <c r="AZ96" i="130"/>
  <c r="AZ97" i="130"/>
  <c r="AZ98" i="130"/>
  <c r="AZ99" i="130"/>
  <c r="AZ100" i="130"/>
  <c r="AZ101" i="130"/>
  <c r="AZ102" i="130"/>
  <c r="AZ103" i="130"/>
  <c r="AZ17" i="101" l="1"/>
  <c r="AZ18" i="101"/>
  <c r="AZ19" i="101"/>
  <c r="AZ20" i="101"/>
  <c r="AZ21" i="101"/>
  <c r="AZ22" i="101"/>
  <c r="AZ23" i="101"/>
  <c r="AZ24" i="101"/>
  <c r="AZ25" i="101"/>
  <c r="AZ26" i="101"/>
  <c r="AZ27" i="101"/>
  <c r="AZ28" i="101"/>
  <c r="AZ29" i="101"/>
  <c r="AZ30" i="101"/>
  <c r="AZ31" i="101"/>
  <c r="AZ16" i="101"/>
  <c r="AZ17" i="130" l="1"/>
  <c r="AZ18" i="130"/>
  <c r="AZ19" i="130"/>
  <c r="AZ20" i="130"/>
  <c r="AZ21" i="130"/>
  <c r="AZ22" i="130"/>
  <c r="AZ23" i="130"/>
  <c r="AZ24" i="130"/>
  <c r="AZ25" i="130"/>
  <c r="AZ26" i="130"/>
  <c r="AZ27" i="130"/>
  <c r="AZ28" i="130"/>
  <c r="AZ29" i="130"/>
  <c r="AZ30" i="130"/>
  <c r="AZ31" i="130"/>
  <c r="AZ32" i="130"/>
  <c r="AZ33" i="130"/>
  <c r="AZ34" i="130"/>
  <c r="AZ35" i="130"/>
  <c r="AZ36" i="130"/>
  <c r="AZ37" i="130"/>
  <c r="AZ38" i="130"/>
  <c r="AZ39" i="130"/>
  <c r="AZ40" i="130"/>
  <c r="AZ41" i="130"/>
  <c r="AZ42" i="130"/>
  <c r="AZ43" i="130"/>
  <c r="AZ44" i="130"/>
  <c r="AZ45" i="130"/>
  <c r="AZ46" i="130"/>
  <c r="AZ47" i="130"/>
  <c r="AZ48" i="130"/>
  <c r="AZ49" i="130"/>
  <c r="AZ50" i="130"/>
  <c r="AZ51" i="130"/>
  <c r="AZ52" i="130"/>
  <c r="AZ53" i="130"/>
  <c r="AZ54" i="130"/>
  <c r="AZ55" i="130"/>
  <c r="AZ56" i="130"/>
  <c r="AZ57" i="130"/>
  <c r="AZ58" i="130"/>
  <c r="AZ59" i="130"/>
  <c r="AZ60" i="130"/>
  <c r="AZ61" i="130"/>
  <c r="AZ62" i="130"/>
  <c r="AZ63" i="130"/>
  <c r="AZ64" i="130"/>
  <c r="AZ65" i="130"/>
  <c r="AZ66" i="130"/>
  <c r="AZ67" i="130"/>
  <c r="AZ68" i="130"/>
  <c r="AZ69" i="130"/>
  <c r="AZ70" i="130"/>
  <c r="AZ71" i="130"/>
  <c r="AZ72" i="130"/>
  <c r="AZ73" i="130"/>
  <c r="AZ74" i="130"/>
  <c r="AZ75" i="130"/>
  <c r="AZ76" i="130"/>
  <c r="AZ77" i="130"/>
  <c r="AZ78" i="130"/>
  <c r="AZ79" i="130"/>
  <c r="AZ80" i="130"/>
  <c r="AZ81" i="130"/>
  <c r="AZ82" i="130"/>
  <c r="AZ83" i="130"/>
  <c r="AZ84" i="130"/>
  <c r="AZ85" i="130"/>
  <c r="AZ86" i="130"/>
  <c r="AZ87" i="130"/>
  <c r="AZ88" i="130"/>
  <c r="AZ16" i="130"/>
  <c r="AZ114" i="131"/>
  <c r="AZ16" i="131"/>
  <c r="Y3" i="131"/>
  <c r="Y2" i="130" l="1"/>
  <c r="AS8" i="3" s="1"/>
  <c r="Y3" i="130"/>
  <c r="L87" i="3" l="1"/>
  <c r="AR5" i="3"/>
  <c r="G9" i="131" l="1"/>
  <c r="N5" i="3" s="1"/>
  <c r="AZ18" i="129"/>
  <c r="AZ19" i="129"/>
  <c r="AZ20" i="129"/>
  <c r="AZ21" i="129"/>
  <c r="AZ22" i="129"/>
  <c r="AZ23" i="129"/>
  <c r="AZ24" i="129"/>
  <c r="AZ25" i="129"/>
  <c r="AZ26" i="129"/>
  <c r="AZ27" i="129"/>
  <c r="AZ28" i="129"/>
  <c r="AZ29" i="129"/>
  <c r="AZ30" i="129"/>
  <c r="AZ31" i="129"/>
  <c r="AZ32" i="129"/>
  <c r="AZ33" i="129"/>
  <c r="AZ34" i="129"/>
  <c r="AZ35" i="129"/>
  <c r="AZ36" i="129"/>
  <c r="AZ37" i="129"/>
  <c r="AZ38" i="129"/>
  <c r="AZ39" i="129"/>
  <c r="AZ40" i="129"/>
  <c r="AZ41" i="129"/>
  <c r="AZ42" i="129"/>
  <c r="AZ43" i="129"/>
  <c r="AZ44" i="129"/>
  <c r="AZ45" i="129"/>
  <c r="AZ46" i="129"/>
  <c r="AZ47" i="129"/>
  <c r="AZ48" i="129"/>
  <c r="AZ49" i="129"/>
  <c r="AZ50" i="129"/>
  <c r="AZ51" i="129"/>
  <c r="AZ52" i="129"/>
  <c r="AZ53" i="129"/>
  <c r="AZ54" i="129"/>
  <c r="AZ55" i="129"/>
  <c r="AZ56" i="129"/>
  <c r="AZ57" i="129"/>
  <c r="AZ58" i="129"/>
  <c r="AZ59" i="129"/>
  <c r="AZ60" i="129"/>
  <c r="AZ61" i="129"/>
  <c r="AZ62" i="129"/>
  <c r="AZ63" i="129"/>
  <c r="AZ64" i="129"/>
  <c r="AZ65" i="129"/>
  <c r="AZ66" i="129"/>
  <c r="AZ67" i="129"/>
  <c r="AZ68" i="129"/>
  <c r="AZ69" i="129"/>
  <c r="AZ70" i="129"/>
  <c r="AZ71" i="129"/>
  <c r="AZ72" i="129"/>
  <c r="AZ73" i="129"/>
  <c r="AZ74" i="129"/>
  <c r="AZ75" i="129"/>
  <c r="AZ76" i="129"/>
  <c r="AZ77" i="129"/>
  <c r="AZ78" i="129"/>
  <c r="AZ79" i="129"/>
  <c r="AZ80" i="129"/>
  <c r="AZ81" i="129"/>
  <c r="AZ17" i="129"/>
  <c r="AZ16" i="129"/>
  <c r="R81" i="129"/>
  <c r="R80" i="129"/>
  <c r="R69" i="129"/>
  <c r="R67" i="129"/>
  <c r="R65" i="129"/>
  <c r="R61" i="129"/>
  <c r="R60" i="129"/>
  <c r="R59" i="129"/>
  <c r="R57" i="129"/>
  <c r="R56" i="129"/>
  <c r="R55" i="129"/>
  <c r="R53" i="129"/>
  <c r="R52" i="129"/>
  <c r="R51" i="129"/>
  <c r="R48" i="129"/>
  <c r="R47" i="129"/>
  <c r="R45" i="129"/>
  <c r="R44" i="129"/>
  <c r="R43" i="129"/>
  <c r="R42" i="129"/>
  <c r="R41" i="129"/>
  <c r="R39" i="129"/>
  <c r="R38" i="129"/>
  <c r="R36" i="129"/>
  <c r="R35" i="129"/>
  <c r="R33" i="129"/>
  <c r="R32" i="129"/>
  <c r="R27" i="129"/>
  <c r="R26" i="129"/>
  <c r="R24" i="129"/>
  <c r="R23" i="129"/>
  <c r="R21" i="129"/>
  <c r="R20" i="129"/>
  <c r="R19" i="129"/>
  <c r="R18" i="129"/>
  <c r="R17" i="129"/>
  <c r="AZ24" i="103" l="1"/>
  <c r="AZ25" i="103"/>
  <c r="AZ26" i="103"/>
  <c r="AZ27" i="103"/>
  <c r="AZ28" i="103"/>
  <c r="AZ29" i="103"/>
  <c r="AZ30" i="103"/>
  <c r="AZ31" i="103"/>
  <c r="AZ32" i="103"/>
  <c r="AZ23" i="103"/>
  <c r="AZ22" i="103"/>
  <c r="AZ21" i="103"/>
  <c r="AZ20" i="103"/>
  <c r="AZ19" i="103"/>
  <c r="AZ18" i="103"/>
  <c r="AZ17" i="103"/>
  <c r="AZ16" i="103"/>
  <c r="AZ123" i="131" l="1"/>
  <c r="AZ122" i="131"/>
  <c r="AZ121" i="131"/>
  <c r="AZ120" i="131"/>
  <c r="AZ119" i="131"/>
  <c r="AZ118" i="131"/>
  <c r="AZ117" i="131"/>
  <c r="AZ116" i="131"/>
  <c r="AZ115" i="131"/>
  <c r="AZ113" i="131"/>
  <c r="AZ112" i="131"/>
  <c r="AZ111" i="131"/>
  <c r="AZ110" i="131"/>
  <c r="AZ109" i="131"/>
  <c r="AZ108" i="131"/>
  <c r="AZ107" i="131"/>
  <c r="AZ106" i="131"/>
  <c r="AZ105" i="131"/>
  <c r="AZ104" i="131"/>
  <c r="AZ103" i="131"/>
  <c r="AZ102" i="131"/>
  <c r="AZ101" i="131"/>
  <c r="AZ100" i="131"/>
  <c r="AZ99" i="131"/>
  <c r="AZ98" i="131"/>
  <c r="AZ97" i="131"/>
  <c r="AZ96" i="131"/>
  <c r="AZ95" i="131"/>
  <c r="AZ94" i="131"/>
  <c r="AZ93" i="131"/>
  <c r="AZ92" i="131"/>
  <c r="AZ91" i="131"/>
  <c r="AZ90" i="131"/>
  <c r="AZ89" i="131"/>
  <c r="AZ88" i="131"/>
  <c r="AZ87" i="131"/>
  <c r="AZ86" i="131"/>
  <c r="AZ85" i="131"/>
  <c r="AZ84" i="131"/>
  <c r="AZ83" i="131"/>
  <c r="AZ82" i="131"/>
  <c r="AZ81" i="131"/>
  <c r="AZ80" i="131"/>
  <c r="AZ79" i="131"/>
  <c r="AZ78" i="131"/>
  <c r="AZ77" i="131"/>
  <c r="AZ76" i="131"/>
  <c r="AZ75" i="131"/>
  <c r="AZ74" i="131"/>
  <c r="AZ73" i="131"/>
  <c r="AZ72" i="131"/>
  <c r="AZ71" i="131"/>
  <c r="AZ70" i="131"/>
  <c r="AZ69" i="131"/>
  <c r="AZ68" i="131"/>
  <c r="AZ67" i="131"/>
  <c r="AZ66" i="131"/>
  <c r="AZ65" i="131"/>
  <c r="AZ64" i="131"/>
  <c r="AZ63" i="131"/>
  <c r="AZ62" i="131"/>
  <c r="AZ61" i="131"/>
  <c r="AZ60" i="131"/>
  <c r="AZ59" i="131"/>
  <c r="AZ58" i="131"/>
  <c r="AZ57" i="131"/>
  <c r="AZ56" i="131"/>
  <c r="AZ55" i="131"/>
  <c r="AZ54" i="131"/>
  <c r="AZ53" i="131"/>
  <c r="AZ52" i="131"/>
  <c r="AZ51" i="131"/>
  <c r="AZ50" i="131"/>
  <c r="AZ49" i="131"/>
  <c r="AZ48" i="131"/>
  <c r="AZ47" i="131"/>
  <c r="AZ46" i="131"/>
  <c r="AZ45" i="131"/>
  <c r="AZ44" i="131"/>
  <c r="AZ43" i="131"/>
  <c r="AZ42" i="131"/>
  <c r="AZ41" i="131"/>
  <c r="AZ40" i="131"/>
  <c r="AZ39" i="131"/>
  <c r="AZ38" i="131"/>
  <c r="AZ37" i="131"/>
  <c r="AZ36" i="131"/>
  <c r="AZ35" i="131"/>
  <c r="AZ34" i="131"/>
  <c r="AZ33" i="131"/>
  <c r="AZ32" i="131"/>
  <c r="AZ31" i="131"/>
  <c r="AZ30" i="131"/>
  <c r="AZ29" i="131"/>
  <c r="AZ28" i="131"/>
  <c r="AZ27" i="131"/>
  <c r="AZ26" i="131"/>
  <c r="AZ25" i="131"/>
  <c r="AZ24" i="131"/>
  <c r="AZ23" i="131"/>
  <c r="AZ22" i="131"/>
  <c r="AZ21" i="131"/>
  <c r="AZ20" i="131"/>
  <c r="AZ19" i="131"/>
  <c r="AZ18" i="131"/>
  <c r="AZ17" i="131"/>
  <c r="J9" i="103" l="1"/>
  <c r="G9" i="103"/>
  <c r="BC11" i="3" l="1"/>
  <c r="BC13" i="3"/>
  <c r="BB11" i="3"/>
  <c r="BB13" i="3"/>
  <c r="BA11" i="3"/>
  <c r="BA13" i="3"/>
  <c r="AZ11" i="3"/>
  <c r="AZ13" i="3"/>
  <c r="AY11" i="3"/>
  <c r="AY13" i="3"/>
  <c r="AX11" i="3"/>
  <c r="AX13" i="3"/>
  <c r="AW11" i="3"/>
  <c r="AW13" i="3"/>
  <c r="AV11" i="3"/>
  <c r="AV13" i="3"/>
  <c r="AU11" i="3"/>
  <c r="AU13" i="3"/>
  <c r="AT13" i="3"/>
  <c r="AS11" i="3"/>
  <c r="AS13" i="3"/>
  <c r="AR11" i="3"/>
  <c r="AR13" i="3"/>
  <c r="E5" i="3"/>
  <c r="O65" i="3" l="1"/>
  <c r="O70" i="3"/>
  <c r="O68" i="3"/>
  <c r="O69" i="3"/>
  <c r="O74" i="3"/>
  <c r="O75" i="3"/>
  <c r="E6" i="3"/>
  <c r="E7" i="3"/>
  <c r="E8" i="3"/>
  <c r="E10" i="3"/>
  <c r="E11" i="3"/>
  <c r="E12" i="3"/>
  <c r="E13" i="3"/>
  <c r="AG11" i="3" l="1"/>
  <c r="AG57" i="3" s="1"/>
  <c r="AG65" i="3"/>
  <c r="AG68" i="3"/>
  <c r="AG70" i="3"/>
  <c r="AG74" i="3"/>
  <c r="AG75" i="3"/>
  <c r="S11" i="3"/>
  <c r="S57" i="3" s="1"/>
  <c r="S65" i="3"/>
  <c r="S68" i="3"/>
  <c r="S70" i="3"/>
  <c r="S74" i="3"/>
  <c r="S75" i="3"/>
  <c r="O73" i="3"/>
  <c r="Z96" i="3"/>
  <c r="Y96" i="3"/>
  <c r="X96" i="3"/>
  <c r="W96" i="3"/>
  <c r="V96" i="3"/>
  <c r="U96" i="3"/>
  <c r="T96" i="3"/>
  <c r="S96" i="3"/>
  <c r="R96" i="3"/>
  <c r="Q96" i="3"/>
  <c r="P96" i="3"/>
  <c r="O96" i="3"/>
  <c r="O71" i="3"/>
  <c r="O67" i="3"/>
  <c r="Z92" i="3"/>
  <c r="Y92" i="3"/>
  <c r="X92" i="3"/>
  <c r="W92" i="3"/>
  <c r="V92" i="3"/>
  <c r="U92" i="3"/>
  <c r="T92" i="3"/>
  <c r="S92" i="3"/>
  <c r="R92" i="3"/>
  <c r="Q92" i="3"/>
  <c r="P92" i="3"/>
  <c r="O92" i="3"/>
  <c r="O66" i="3"/>
  <c r="Z95" i="3"/>
  <c r="Y95" i="3"/>
  <c r="X95" i="3"/>
  <c r="W95" i="3"/>
  <c r="V95" i="3"/>
  <c r="U95" i="3"/>
  <c r="T95" i="3"/>
  <c r="S95" i="3"/>
  <c r="R95" i="3"/>
  <c r="Q95" i="3"/>
  <c r="P95" i="3"/>
  <c r="O95" i="3"/>
  <c r="O64" i="3"/>
  <c r="Z94" i="3"/>
  <c r="Y94" i="3"/>
  <c r="X94" i="3"/>
  <c r="W94" i="3"/>
  <c r="V94" i="3"/>
  <c r="U94" i="3"/>
  <c r="T94" i="3"/>
  <c r="S94" i="3"/>
  <c r="R94" i="3"/>
  <c r="Q94" i="3"/>
  <c r="P94" i="3"/>
  <c r="O94" i="3"/>
  <c r="O63" i="3"/>
  <c r="Z93" i="3"/>
  <c r="Y93" i="3"/>
  <c r="X93" i="3"/>
  <c r="W93" i="3"/>
  <c r="V93" i="3"/>
  <c r="U93" i="3"/>
  <c r="T93" i="3"/>
  <c r="S93" i="3"/>
  <c r="R93" i="3"/>
  <c r="Q93" i="3"/>
  <c r="P93" i="3"/>
  <c r="O93" i="3"/>
  <c r="Y12" i="37"/>
  <c r="Y11" i="37"/>
  <c r="Y10" i="37"/>
  <c r="Y9" i="37"/>
  <c r="Y8" i="37"/>
  <c r="S8" i="37"/>
  <c r="Y7" i="37"/>
  <c r="S7" i="37"/>
  <c r="Y6" i="37"/>
  <c r="S6" i="37"/>
  <c r="Y5" i="37"/>
  <c r="S5" i="37"/>
  <c r="Y4" i="37"/>
  <c r="S4" i="37"/>
  <c r="Y3" i="37"/>
  <c r="S3" i="37"/>
  <c r="Y2" i="37"/>
  <c r="S2" i="37"/>
  <c r="Y1" i="37"/>
  <c r="V1" i="37"/>
  <c r="O61" i="3" s="1"/>
  <c r="O13" i="3"/>
  <c r="O60" i="3" s="1"/>
  <c r="Y12" i="66"/>
  <c r="BC12" i="3" s="1"/>
  <c r="Y11" i="66"/>
  <c r="BB12" i="3" s="1"/>
  <c r="Y10" i="66"/>
  <c r="BA12" i="3" s="1"/>
  <c r="Y9" i="66"/>
  <c r="AZ12" i="3" s="1"/>
  <c r="Y8" i="66"/>
  <c r="AY12" i="3" s="1"/>
  <c r="S8" i="66"/>
  <c r="Y7" i="66"/>
  <c r="AX12" i="3" s="1"/>
  <c r="S7" i="66"/>
  <c r="Y6" i="66"/>
  <c r="AW12" i="3" s="1"/>
  <c r="S6" i="66"/>
  <c r="Y5" i="66"/>
  <c r="AV12" i="3" s="1"/>
  <c r="S5" i="66"/>
  <c r="Y4" i="66"/>
  <c r="AU12" i="3" s="1"/>
  <c r="S4" i="66"/>
  <c r="Y3" i="66"/>
  <c r="AT12" i="3" s="1"/>
  <c r="S3" i="66"/>
  <c r="Y2" i="66"/>
  <c r="AS12" i="3" s="1"/>
  <c r="S2" i="66"/>
  <c r="Y1" i="66"/>
  <c r="AR12" i="3" s="1"/>
  <c r="V1" i="66"/>
  <c r="O12" i="3" s="1"/>
  <c r="S8" i="92"/>
  <c r="S7" i="92"/>
  <c r="S6" i="92"/>
  <c r="S5" i="92"/>
  <c r="S4" i="92"/>
  <c r="S3" i="92"/>
  <c r="S10" i="92" s="1"/>
  <c r="S2" i="92"/>
  <c r="V1" i="92"/>
  <c r="O11" i="3" s="1"/>
  <c r="O57" i="3" s="1"/>
  <c r="Y12" i="101"/>
  <c r="BC10" i="3" s="1"/>
  <c r="Y11" i="101"/>
  <c r="BB10" i="3" s="1"/>
  <c r="Y10" i="101"/>
  <c r="BA10" i="3" s="1"/>
  <c r="Y9" i="101"/>
  <c r="AZ10" i="3" s="1"/>
  <c r="Y8" i="101"/>
  <c r="AY10" i="3" s="1"/>
  <c r="S8" i="101"/>
  <c r="Y7" i="101"/>
  <c r="AX10" i="3" s="1"/>
  <c r="S7" i="101"/>
  <c r="Y6" i="101"/>
  <c r="AW10" i="3" s="1"/>
  <c r="S6" i="101"/>
  <c r="Y5" i="101"/>
  <c r="AV10" i="3" s="1"/>
  <c r="S5" i="101"/>
  <c r="Y4" i="101"/>
  <c r="AU10" i="3" s="1"/>
  <c r="S4" i="101"/>
  <c r="Y3" i="101"/>
  <c r="AT10" i="3" s="1"/>
  <c r="S3" i="101"/>
  <c r="Y2" i="101"/>
  <c r="AS10" i="3" s="1"/>
  <c r="S2" i="101"/>
  <c r="Y1" i="101"/>
  <c r="AR10" i="3" s="1"/>
  <c r="V1" i="101"/>
  <c r="O10" i="3" s="1"/>
  <c r="O56" i="3" s="1"/>
  <c r="Y12" i="130"/>
  <c r="BC8" i="3" s="1"/>
  <c r="Z89" i="3" s="1"/>
  <c r="Y11" i="130"/>
  <c r="BB8" i="3" s="1"/>
  <c r="Y89" i="3" s="1"/>
  <c r="Y10" i="130"/>
  <c r="BA8" i="3" s="1"/>
  <c r="X89" i="3" s="1"/>
  <c r="Y9" i="130"/>
  <c r="AZ8" i="3" s="1"/>
  <c r="W89" i="3" s="1"/>
  <c r="Y8" i="130"/>
  <c r="AY8" i="3" s="1"/>
  <c r="V89" i="3" s="1"/>
  <c r="S8" i="130"/>
  <c r="Y7" i="130"/>
  <c r="AX8" i="3" s="1"/>
  <c r="U89" i="3" s="1"/>
  <c r="S7" i="130"/>
  <c r="Y6" i="130"/>
  <c r="AW8" i="3" s="1"/>
  <c r="T89" i="3" s="1"/>
  <c r="S6" i="130"/>
  <c r="Y5" i="130"/>
  <c r="AV8" i="3" s="1"/>
  <c r="S89" i="3" s="1"/>
  <c r="S5" i="130"/>
  <c r="Y4" i="130"/>
  <c r="AU8" i="3" s="1"/>
  <c r="R89" i="3" s="1"/>
  <c r="S4" i="130"/>
  <c r="S3" i="130"/>
  <c r="P89" i="3"/>
  <c r="S2" i="130"/>
  <c r="Y1" i="130"/>
  <c r="AR8" i="3" s="1"/>
  <c r="V1" i="130"/>
  <c r="O8" i="3" s="1"/>
  <c r="Y12" i="129"/>
  <c r="BC7" i="3" s="1"/>
  <c r="Y11" i="129"/>
  <c r="BB7" i="3" s="1"/>
  <c r="Y10" i="129"/>
  <c r="BA7" i="3" s="1"/>
  <c r="Y9" i="129"/>
  <c r="AZ7" i="3" s="1"/>
  <c r="Y8" i="129"/>
  <c r="AY7" i="3" s="1"/>
  <c r="S8" i="129"/>
  <c r="Y7" i="129"/>
  <c r="AX7" i="3" s="1"/>
  <c r="S7" i="129"/>
  <c r="Y6" i="129"/>
  <c r="AW7" i="3" s="1"/>
  <c r="S6" i="129"/>
  <c r="Y5" i="129"/>
  <c r="AV7" i="3" s="1"/>
  <c r="S5" i="129"/>
  <c r="Y4" i="129"/>
  <c r="AU7" i="3" s="1"/>
  <c r="S4" i="129"/>
  <c r="Y3" i="129"/>
  <c r="AT7" i="3" s="1"/>
  <c r="S3" i="129"/>
  <c r="Y2" i="129"/>
  <c r="AS7" i="3" s="1"/>
  <c r="S2" i="129"/>
  <c r="Y1" i="129"/>
  <c r="AR7" i="3" s="1"/>
  <c r="V1" i="129"/>
  <c r="O7" i="3" s="1"/>
  <c r="Y12" i="103"/>
  <c r="BC6" i="3" s="1"/>
  <c r="Z88" i="3" s="1"/>
  <c r="Y11" i="103"/>
  <c r="BB6" i="3" s="1"/>
  <c r="Y88" i="3" s="1"/>
  <c r="Y10" i="103"/>
  <c r="BA6" i="3" s="1"/>
  <c r="X88" i="3" s="1"/>
  <c r="Y9" i="103"/>
  <c r="AZ6" i="3" s="1"/>
  <c r="W88" i="3" s="1"/>
  <c r="Y8" i="103"/>
  <c r="AY6" i="3" s="1"/>
  <c r="V88" i="3" s="1"/>
  <c r="S8" i="103"/>
  <c r="Y7" i="103"/>
  <c r="AX6" i="3" s="1"/>
  <c r="U88" i="3" s="1"/>
  <c r="S7" i="103"/>
  <c r="Y6" i="103"/>
  <c r="AW6" i="3" s="1"/>
  <c r="T88" i="3" s="1"/>
  <c r="S6" i="103"/>
  <c r="Y5" i="103"/>
  <c r="AV6" i="3" s="1"/>
  <c r="S88" i="3" s="1"/>
  <c r="S5" i="103"/>
  <c r="Y4" i="103"/>
  <c r="AU6" i="3" s="1"/>
  <c r="R88" i="3" s="1"/>
  <c r="S4" i="103"/>
  <c r="Y3" i="103"/>
  <c r="AT6" i="3" s="1"/>
  <c r="Q88" i="3" s="1"/>
  <c r="S3" i="103"/>
  <c r="Y2" i="103"/>
  <c r="AS6" i="3" s="1"/>
  <c r="P88" i="3" s="1"/>
  <c r="S2" i="103"/>
  <c r="Y1" i="103"/>
  <c r="AR6" i="3" s="1"/>
  <c r="O88" i="3" s="1"/>
  <c r="V1" i="103"/>
  <c r="O6" i="3" s="1"/>
  <c r="Y12" i="131"/>
  <c r="BC5" i="3" s="1"/>
  <c r="Z87" i="3" s="1"/>
  <c r="Y11" i="131"/>
  <c r="BB5" i="3" s="1"/>
  <c r="Y87" i="3" s="1"/>
  <c r="Y10" i="131"/>
  <c r="BA5" i="3" s="1"/>
  <c r="X87" i="3" s="1"/>
  <c r="Y9" i="131"/>
  <c r="AZ5" i="3" s="1"/>
  <c r="W87" i="3" s="1"/>
  <c r="Y8" i="131"/>
  <c r="AY5" i="3" s="1"/>
  <c r="V87" i="3" s="1"/>
  <c r="S8" i="131"/>
  <c r="Y7" i="131"/>
  <c r="AX5" i="3" s="1"/>
  <c r="U87" i="3" s="1"/>
  <c r="S7" i="131"/>
  <c r="Y6" i="131"/>
  <c r="AW5" i="3" s="1"/>
  <c r="T87" i="3" s="1"/>
  <c r="S6" i="131"/>
  <c r="Y5" i="131"/>
  <c r="AV5" i="3" s="1"/>
  <c r="S87" i="3" s="1"/>
  <c r="S5" i="131"/>
  <c r="Y4" i="131"/>
  <c r="AU5" i="3" s="1"/>
  <c r="R87" i="3" s="1"/>
  <c r="S4" i="131"/>
  <c r="AT5" i="3"/>
  <c r="Q87" i="3" s="1"/>
  <c r="S3" i="131"/>
  <c r="Y2" i="131"/>
  <c r="AS5" i="3" s="1"/>
  <c r="P87" i="3" s="1"/>
  <c r="S2" i="131"/>
  <c r="Y1" i="131"/>
  <c r="V1" i="131"/>
  <c r="O5" i="3" s="1"/>
  <c r="O54" i="3" s="1"/>
  <c r="Y12" i="10"/>
  <c r="Y11" i="10"/>
  <c r="Y10" i="10"/>
  <c r="Y9" i="10"/>
  <c r="Y8" i="10"/>
  <c r="Y7" i="10"/>
  <c r="Y6" i="10"/>
  <c r="Y5" i="10"/>
  <c r="Y4" i="10"/>
  <c r="Y3" i="10"/>
  <c r="Y2" i="10"/>
  <c r="Y1" i="10"/>
  <c r="V1" i="10"/>
  <c r="Q89" i="3" l="1"/>
  <c r="AT8" i="3"/>
  <c r="S10" i="129"/>
  <c r="AA96" i="3"/>
  <c r="O62" i="3"/>
  <c r="AA93" i="3"/>
  <c r="S10" i="37"/>
  <c r="W91" i="3"/>
  <c r="Y91" i="3"/>
  <c r="O59" i="3"/>
  <c r="O91" i="3"/>
  <c r="Q91" i="3"/>
  <c r="S91" i="3"/>
  <c r="U91" i="3"/>
  <c r="X91" i="3"/>
  <c r="P91" i="3"/>
  <c r="R91" i="3"/>
  <c r="T91" i="3"/>
  <c r="V91" i="3"/>
  <c r="Z91" i="3"/>
  <c r="W90" i="3"/>
  <c r="Q90" i="3"/>
  <c r="S90" i="3"/>
  <c r="U90" i="3"/>
  <c r="X90" i="3"/>
  <c r="Y90" i="3"/>
  <c r="P90" i="3"/>
  <c r="R90" i="3"/>
  <c r="T90" i="3"/>
  <c r="V90" i="3"/>
  <c r="Z90" i="3"/>
  <c r="AA94" i="3"/>
  <c r="S10" i="101"/>
  <c r="AA87" i="3"/>
  <c r="AA88" i="3"/>
  <c r="AA89" i="3"/>
  <c r="AA95" i="3"/>
  <c r="AA92" i="3"/>
  <c r="O55" i="3"/>
  <c r="O58" i="3" s="1"/>
  <c r="S10" i="130"/>
  <c r="S10" i="103"/>
  <c r="BC4" i="3"/>
  <c r="AZ4" i="3"/>
  <c r="AS4" i="3"/>
  <c r="AU4" i="3"/>
  <c r="AW4" i="3"/>
  <c r="AY4" i="3"/>
  <c r="AR4" i="3"/>
  <c r="AT4" i="3"/>
  <c r="AV4" i="3"/>
  <c r="AX4" i="3"/>
  <c r="BA4" i="3"/>
  <c r="BB4" i="3"/>
  <c r="S10" i="66"/>
  <c r="O72" i="3"/>
  <c r="O4" i="3"/>
  <c r="S10" i="131"/>
  <c r="AA91" i="3" l="1"/>
  <c r="O76" i="3"/>
  <c r="O53" i="3" s="1"/>
  <c r="AA90" i="3"/>
  <c r="AO63" i="3" l="1"/>
  <c r="AN63" i="3"/>
  <c r="AM63" i="3"/>
  <c r="AG63" i="3"/>
  <c r="S63" i="3"/>
  <c r="AL63" i="3"/>
  <c r="AH63" i="3"/>
  <c r="AK63" i="3"/>
  <c r="AJ63" i="3"/>
  <c r="M94" i="3" l="1"/>
  <c r="L94" i="3"/>
  <c r="AP63" i="3"/>
  <c r="AE63" i="3" l="1"/>
  <c r="AI63" i="3" s="1"/>
  <c r="N94" i="3"/>
  <c r="AQ63" i="3" l="1"/>
  <c r="J55" i="3" l="1"/>
  <c r="J56" i="3"/>
  <c r="J57" i="3"/>
  <c r="J59" i="3"/>
  <c r="J60" i="3"/>
  <c r="J61" i="3"/>
  <c r="J62" i="3"/>
  <c r="J63" i="3"/>
  <c r="J64" i="3"/>
  <c r="J65" i="3"/>
  <c r="J66" i="3"/>
  <c r="J67" i="3"/>
  <c r="J68" i="3"/>
  <c r="J69" i="3"/>
  <c r="J70" i="3"/>
  <c r="J71" i="3"/>
  <c r="J72" i="3"/>
  <c r="J73" i="3"/>
  <c r="J74" i="3"/>
  <c r="J75" i="3"/>
  <c r="J54" i="3"/>
  <c r="J58" i="3" l="1"/>
  <c r="J76" i="3"/>
  <c r="AH75" i="3"/>
  <c r="AH74" i="3"/>
  <c r="AH70" i="3"/>
  <c r="AH68" i="3"/>
  <c r="AH65" i="3"/>
  <c r="AH11" i="3"/>
  <c r="AH57" i="3" s="1"/>
  <c r="AB11" i="3"/>
  <c r="T11" i="3"/>
  <c r="J53" i="3" l="1"/>
  <c r="AG62" i="3"/>
  <c r="S62" i="3"/>
  <c r="AH62" i="3"/>
  <c r="L93" i="3"/>
  <c r="AB65" i="3"/>
  <c r="AB74" i="3"/>
  <c r="T70" i="3"/>
  <c r="T74" i="3"/>
  <c r="T57" i="3"/>
  <c r="T68" i="3"/>
  <c r="T75" i="3"/>
  <c r="AB57" i="3"/>
  <c r="AB70" i="3"/>
  <c r="T65" i="3"/>
  <c r="AB68" i="3"/>
  <c r="AB75" i="3"/>
  <c r="T62" i="3"/>
  <c r="J4" i="3"/>
  <c r="AB62" i="3" l="1"/>
  <c r="P9" i="103" l="1"/>
  <c r="M8" i="103"/>
  <c r="G8" i="103"/>
  <c r="P7" i="103"/>
  <c r="M7" i="103"/>
  <c r="J7" i="103"/>
  <c r="G7" i="103"/>
  <c r="P6" i="103"/>
  <c r="M6" i="103"/>
  <c r="J6" i="103"/>
  <c r="G6" i="103"/>
  <c r="P5" i="103"/>
  <c r="M5" i="103"/>
  <c r="AG6" i="3" s="1"/>
  <c r="J5" i="103"/>
  <c r="G5" i="103"/>
  <c r="S6" i="3" s="1"/>
  <c r="P4" i="103"/>
  <c r="M4" i="103"/>
  <c r="AH6" i="3" s="1"/>
  <c r="J4" i="103"/>
  <c r="G4" i="103"/>
  <c r="T6" i="3" s="1"/>
  <c r="P3" i="103"/>
  <c r="M3" i="103"/>
  <c r="J3" i="103"/>
  <c r="G3" i="103"/>
  <c r="P2" i="103"/>
  <c r="M2" i="103"/>
  <c r="J2" i="103"/>
  <c r="G2" i="103"/>
  <c r="G10" i="103" s="1"/>
  <c r="P10" i="103" l="1"/>
  <c r="M10" i="103"/>
  <c r="AE6" i="3" s="1"/>
  <c r="L88" i="3"/>
  <c r="J10" i="103"/>
  <c r="AB6" i="3" s="1"/>
  <c r="AP6" i="3"/>
  <c r="AP11" i="3"/>
  <c r="AP57" i="3" s="1"/>
  <c r="AP65" i="3"/>
  <c r="AP68" i="3"/>
  <c r="AP70" i="3"/>
  <c r="AP74" i="3"/>
  <c r="AP75" i="3"/>
  <c r="AO6" i="3"/>
  <c r="AO11" i="3"/>
  <c r="AO57" i="3" s="1"/>
  <c r="AO65" i="3"/>
  <c r="AO68" i="3"/>
  <c r="AO70" i="3"/>
  <c r="AO74" i="3"/>
  <c r="AO75" i="3"/>
  <c r="AN6" i="3"/>
  <c r="AN57" i="3"/>
  <c r="AN65" i="3"/>
  <c r="AN68" i="3"/>
  <c r="AN70" i="3"/>
  <c r="AN74" i="3"/>
  <c r="AN75" i="3"/>
  <c r="AM6" i="3"/>
  <c r="AM11" i="3"/>
  <c r="AM57" i="3" s="1"/>
  <c r="AM65" i="3"/>
  <c r="AM68" i="3"/>
  <c r="AM70" i="3"/>
  <c r="AM74" i="3"/>
  <c r="AM75" i="3"/>
  <c r="AL6" i="3"/>
  <c r="AL11" i="3"/>
  <c r="AL57" i="3" s="1"/>
  <c r="AL65" i="3"/>
  <c r="AL68" i="3"/>
  <c r="AL70" i="3"/>
  <c r="AL74" i="3"/>
  <c r="AL75" i="3"/>
  <c r="AK6" i="3"/>
  <c r="AK11" i="3"/>
  <c r="AK57" i="3" s="1"/>
  <c r="AK65" i="3"/>
  <c r="AK68" i="3"/>
  <c r="AK70" i="3"/>
  <c r="AK74" i="3"/>
  <c r="AK75" i="3"/>
  <c r="AJ6" i="3"/>
  <c r="AJ11" i="3"/>
  <c r="AJ57" i="3" s="1"/>
  <c r="AJ65" i="3"/>
  <c r="AJ68" i="3"/>
  <c r="AJ70" i="3"/>
  <c r="AJ74" i="3"/>
  <c r="AJ75" i="3"/>
  <c r="AE11" i="3"/>
  <c r="AA6" i="3"/>
  <c r="AA11" i="3"/>
  <c r="Z6" i="3"/>
  <c r="Z11" i="3"/>
  <c r="Y6" i="3"/>
  <c r="Y11" i="3"/>
  <c r="X6" i="3"/>
  <c r="X11" i="3"/>
  <c r="W6" i="3"/>
  <c r="W11" i="3"/>
  <c r="V6" i="3"/>
  <c r="V11" i="3"/>
  <c r="Q6" i="3"/>
  <c r="U6" i="3" s="1"/>
  <c r="Q11" i="3"/>
  <c r="AE70" i="3" l="1"/>
  <c r="AI70" i="3" s="1"/>
  <c r="AI11" i="3"/>
  <c r="AE57" i="3"/>
  <c r="AI57" i="3" s="1"/>
  <c r="AE75" i="3"/>
  <c r="AI75" i="3" s="1"/>
  <c r="AE74" i="3"/>
  <c r="AI74" i="3" s="1"/>
  <c r="AE68" i="3"/>
  <c r="AI68" i="3" s="1"/>
  <c r="AE65" i="3"/>
  <c r="AI65" i="3" s="1"/>
  <c r="AI6" i="3"/>
  <c r="Q57" i="3"/>
  <c r="U57" i="3" s="1"/>
  <c r="U11" i="3"/>
  <c r="V57" i="3"/>
  <c r="Y68" i="3"/>
  <c r="V75" i="3"/>
  <c r="V68" i="3"/>
  <c r="W57" i="3"/>
  <c r="X74" i="3"/>
  <c r="Z75" i="3"/>
  <c r="Z68" i="3"/>
  <c r="AA57" i="3"/>
  <c r="Q74" i="3"/>
  <c r="W75" i="3"/>
  <c r="W68" i="3"/>
  <c r="V74" i="3"/>
  <c r="V70" i="3"/>
  <c r="V65" i="3"/>
  <c r="X75" i="3"/>
  <c r="X68" i="3"/>
  <c r="Y57" i="3"/>
  <c r="Z74" i="3"/>
  <c r="Z70" i="3"/>
  <c r="Z65" i="3"/>
  <c r="Q75" i="3"/>
  <c r="U75" i="3" s="1"/>
  <c r="Q68" i="3"/>
  <c r="U68" i="3" s="1"/>
  <c r="W74" i="3"/>
  <c r="W70" i="3"/>
  <c r="W65" i="3"/>
  <c r="Y75" i="3"/>
  <c r="Z57" i="3"/>
  <c r="AA74" i="3"/>
  <c r="AA70" i="3"/>
  <c r="AA65" i="3"/>
  <c r="X70" i="3"/>
  <c r="X65" i="3"/>
  <c r="Q70" i="3"/>
  <c r="U70" i="3" s="1"/>
  <c r="Q65" i="3"/>
  <c r="U65" i="3" s="1"/>
  <c r="X57" i="3"/>
  <c r="Y74" i="3"/>
  <c r="Y70" i="3"/>
  <c r="Y65" i="3"/>
  <c r="AA75" i="3"/>
  <c r="AA68" i="3"/>
  <c r="AQ11" i="3"/>
  <c r="AC11" i="3"/>
  <c r="AQ6" i="3"/>
  <c r="AC6" i="3"/>
  <c r="AD4" i="3"/>
  <c r="AQ75" i="3" l="1"/>
  <c r="AQ74" i="3"/>
  <c r="AQ68" i="3"/>
  <c r="AQ57" i="3"/>
  <c r="AQ65" i="3"/>
  <c r="AQ70" i="3"/>
  <c r="AC57" i="3"/>
  <c r="AC74" i="3"/>
  <c r="U74" i="3"/>
  <c r="AC68" i="3"/>
  <c r="AC75" i="3"/>
  <c r="AC65" i="3"/>
  <c r="AC70" i="3"/>
  <c r="P9" i="131"/>
  <c r="M5" i="3" s="1"/>
  <c r="J9" i="131"/>
  <c r="L5" i="3" s="1"/>
  <c r="M8" i="131"/>
  <c r="G8" i="131"/>
  <c r="P7" i="131"/>
  <c r="AO5" i="3" s="1"/>
  <c r="AO54" i="3" s="1"/>
  <c r="M7" i="131"/>
  <c r="J7" i="131"/>
  <c r="AA5" i="3" s="1"/>
  <c r="AA54" i="3" s="1"/>
  <c r="G7" i="131"/>
  <c r="P6" i="131"/>
  <c r="AN5" i="3" s="1"/>
  <c r="AN54" i="3" s="1"/>
  <c r="M6" i="131"/>
  <c r="J6" i="131"/>
  <c r="Z5" i="3" s="1"/>
  <c r="Z54" i="3" s="1"/>
  <c r="G6" i="131"/>
  <c r="P5" i="131"/>
  <c r="AM5" i="3" s="1"/>
  <c r="AM54" i="3" s="1"/>
  <c r="M5" i="131"/>
  <c r="AG5" i="3" s="1"/>
  <c r="AG54" i="3" s="1"/>
  <c r="J5" i="131"/>
  <c r="Y5" i="3" s="1"/>
  <c r="Y54" i="3" s="1"/>
  <c r="G5" i="131"/>
  <c r="S5" i="3" s="1"/>
  <c r="S54" i="3" s="1"/>
  <c r="P4" i="131"/>
  <c r="AL5" i="3" s="1"/>
  <c r="AL54" i="3" s="1"/>
  <c r="M4" i="131"/>
  <c r="AH5" i="3" s="1"/>
  <c r="AH54" i="3" s="1"/>
  <c r="J4" i="131"/>
  <c r="G4" i="131"/>
  <c r="T5" i="3" s="1"/>
  <c r="P3" i="131"/>
  <c r="AK5" i="3" s="1"/>
  <c r="AK54" i="3" s="1"/>
  <c r="M3" i="131"/>
  <c r="J3" i="131"/>
  <c r="W5" i="3" s="1"/>
  <c r="W54" i="3" s="1"/>
  <c r="G3" i="131"/>
  <c r="P2" i="131"/>
  <c r="M2" i="131"/>
  <c r="AJ5" i="3" s="1"/>
  <c r="AJ54" i="3" s="1"/>
  <c r="J2" i="131"/>
  <c r="G2" i="131"/>
  <c r="P9" i="129"/>
  <c r="M7" i="3" s="1"/>
  <c r="M9" i="129"/>
  <c r="J9" i="129"/>
  <c r="L7" i="3" s="1"/>
  <c r="G9" i="129"/>
  <c r="N7" i="3" s="1"/>
  <c r="M8" i="129"/>
  <c r="G8" i="129"/>
  <c r="P7" i="129"/>
  <c r="AO7" i="3" s="1"/>
  <c r="M7" i="129"/>
  <c r="J7" i="129"/>
  <c r="AA7" i="3" s="1"/>
  <c r="G7" i="129"/>
  <c r="P6" i="129"/>
  <c r="AN7" i="3" s="1"/>
  <c r="M6" i="129"/>
  <c r="J6" i="129"/>
  <c r="Z7" i="3" s="1"/>
  <c r="G6" i="129"/>
  <c r="P5" i="129"/>
  <c r="AM7" i="3" s="1"/>
  <c r="M5" i="129"/>
  <c r="AG7" i="3" s="1"/>
  <c r="J5" i="129"/>
  <c r="Y7" i="3" s="1"/>
  <c r="G5" i="129"/>
  <c r="S7" i="3" s="1"/>
  <c r="P4" i="129"/>
  <c r="AL7" i="3" s="1"/>
  <c r="M4" i="129"/>
  <c r="AH7" i="3" s="1"/>
  <c r="J4" i="129"/>
  <c r="G4" i="129"/>
  <c r="T7" i="3" s="1"/>
  <c r="P3" i="129"/>
  <c r="AK7" i="3" s="1"/>
  <c r="M3" i="129"/>
  <c r="J3" i="129"/>
  <c r="W7" i="3" s="1"/>
  <c r="G3" i="129"/>
  <c r="P2" i="129"/>
  <c r="P10" i="129" s="1"/>
  <c r="AP7" i="3" s="1"/>
  <c r="M2" i="129"/>
  <c r="AJ7" i="3" s="1"/>
  <c r="J2" i="129"/>
  <c r="G2" i="129"/>
  <c r="P9" i="130"/>
  <c r="M8" i="3" s="1"/>
  <c r="M9" i="130"/>
  <c r="N8" i="3"/>
  <c r="M8" i="130"/>
  <c r="G8" i="130"/>
  <c r="P7" i="130"/>
  <c r="AO8" i="3" s="1"/>
  <c r="M7" i="130"/>
  <c r="J7" i="130"/>
  <c r="AA8" i="3" s="1"/>
  <c r="AA55" i="3" s="1"/>
  <c r="G7" i="130"/>
  <c r="P6" i="130"/>
  <c r="AN8" i="3" s="1"/>
  <c r="M6" i="130"/>
  <c r="J6" i="130"/>
  <c r="Z8" i="3" s="1"/>
  <c r="Z55" i="3" s="1"/>
  <c r="G6" i="130"/>
  <c r="P5" i="130"/>
  <c r="AM8" i="3" s="1"/>
  <c r="M5" i="130"/>
  <c r="AG8" i="3" s="1"/>
  <c r="AG55" i="3" s="1"/>
  <c r="J5" i="130"/>
  <c r="Y8" i="3" s="1"/>
  <c r="Y55" i="3" s="1"/>
  <c r="G5" i="130"/>
  <c r="S8" i="3" s="1"/>
  <c r="P4" i="130"/>
  <c r="AL8" i="3" s="1"/>
  <c r="M4" i="130"/>
  <c r="AH8" i="3" s="1"/>
  <c r="AH55" i="3" s="1"/>
  <c r="J4" i="130"/>
  <c r="G4" i="130"/>
  <c r="T8" i="3" s="1"/>
  <c r="P3" i="130"/>
  <c r="AK8" i="3" s="1"/>
  <c r="M3" i="130"/>
  <c r="J3" i="130"/>
  <c r="W8" i="3" s="1"/>
  <c r="W55" i="3" s="1"/>
  <c r="G3" i="130"/>
  <c r="P10" i="130"/>
  <c r="AP8" i="3" s="1"/>
  <c r="M2" i="130"/>
  <c r="AJ8" i="3" s="1"/>
  <c r="AJ55" i="3" s="1"/>
  <c r="J2" i="130"/>
  <c r="G2" i="130"/>
  <c r="AO73" i="3"/>
  <c r="AN73" i="3"/>
  <c r="AM73" i="3"/>
  <c r="AG73" i="3"/>
  <c r="S73" i="3"/>
  <c r="AL73" i="3"/>
  <c r="AH73" i="3"/>
  <c r="AK73" i="3"/>
  <c r="AJ73" i="3"/>
  <c r="AO72" i="3"/>
  <c r="AA72" i="3"/>
  <c r="AN72" i="3"/>
  <c r="Z72" i="3"/>
  <c r="AM72" i="3"/>
  <c r="AG72" i="3"/>
  <c r="Y72" i="3"/>
  <c r="S72" i="3"/>
  <c r="AL72" i="3"/>
  <c r="X72" i="3"/>
  <c r="AK72" i="3"/>
  <c r="V72" i="3"/>
  <c r="AO71" i="3"/>
  <c r="AA71" i="3"/>
  <c r="AN71" i="3"/>
  <c r="Z71" i="3"/>
  <c r="AM71" i="3"/>
  <c r="AG71" i="3"/>
  <c r="Y71" i="3"/>
  <c r="S71" i="3"/>
  <c r="AL71" i="3"/>
  <c r="X71" i="3"/>
  <c r="T71" i="3"/>
  <c r="AK71" i="3"/>
  <c r="W71" i="3"/>
  <c r="AJ71" i="3"/>
  <c r="AO69" i="3"/>
  <c r="AA69" i="3"/>
  <c r="AN69" i="3"/>
  <c r="Z69" i="3"/>
  <c r="AM69" i="3"/>
  <c r="AG69" i="3"/>
  <c r="Y69" i="3"/>
  <c r="S69" i="3"/>
  <c r="AL69" i="3"/>
  <c r="AH69" i="3"/>
  <c r="T69" i="3"/>
  <c r="AK69" i="3"/>
  <c r="W69" i="3"/>
  <c r="AJ69" i="3"/>
  <c r="AO67" i="3"/>
  <c r="AN67" i="3"/>
  <c r="AM67" i="3"/>
  <c r="AG67" i="3"/>
  <c r="S67" i="3"/>
  <c r="AL67" i="3"/>
  <c r="AH67" i="3"/>
  <c r="AK67" i="3"/>
  <c r="AO66" i="3"/>
  <c r="AA66" i="3"/>
  <c r="AN66" i="3"/>
  <c r="Z66" i="3"/>
  <c r="AM66" i="3"/>
  <c r="AG66" i="3"/>
  <c r="Y66" i="3"/>
  <c r="S66" i="3"/>
  <c r="AL66" i="3"/>
  <c r="AH66" i="3"/>
  <c r="T66" i="3"/>
  <c r="AK66" i="3"/>
  <c r="W66" i="3"/>
  <c r="AP66" i="3"/>
  <c r="AJ66" i="3"/>
  <c r="AO62" i="3"/>
  <c r="AN62" i="3"/>
  <c r="AM62" i="3"/>
  <c r="AL62" i="3"/>
  <c r="AK62" i="3"/>
  <c r="AP62" i="3"/>
  <c r="AJ62" i="3"/>
  <c r="P9" i="37"/>
  <c r="M9" i="37"/>
  <c r="J9" i="37"/>
  <c r="G9" i="37"/>
  <c r="M8" i="37"/>
  <c r="G8" i="37"/>
  <c r="P7" i="37"/>
  <c r="AO61" i="3" s="1"/>
  <c r="M7" i="37"/>
  <c r="J7" i="37"/>
  <c r="G7" i="37"/>
  <c r="P6" i="37"/>
  <c r="AN61" i="3" s="1"/>
  <c r="M6" i="37"/>
  <c r="J6" i="37"/>
  <c r="G6" i="37"/>
  <c r="P5" i="37"/>
  <c r="AM61" i="3" s="1"/>
  <c r="M5" i="37"/>
  <c r="AG61" i="3" s="1"/>
  <c r="J5" i="37"/>
  <c r="G5" i="37"/>
  <c r="S61" i="3" s="1"/>
  <c r="P4" i="37"/>
  <c r="AL61" i="3" s="1"/>
  <c r="M4" i="37"/>
  <c r="AH61" i="3" s="1"/>
  <c r="J4" i="37"/>
  <c r="G4" i="37"/>
  <c r="P3" i="37"/>
  <c r="AK61" i="3" s="1"/>
  <c r="M3" i="37"/>
  <c r="J3" i="37"/>
  <c r="G3" i="37"/>
  <c r="P2" i="37"/>
  <c r="M2" i="37"/>
  <c r="AJ61" i="3" s="1"/>
  <c r="J2" i="37"/>
  <c r="G2" i="37"/>
  <c r="AO13" i="3"/>
  <c r="AO60" i="3" s="1"/>
  <c r="AA13" i="3"/>
  <c r="AN13" i="3"/>
  <c r="AN60" i="3" s="1"/>
  <c r="Z13" i="3"/>
  <c r="AM13" i="3"/>
  <c r="AM60" i="3" s="1"/>
  <c r="AG13" i="3"/>
  <c r="AG60" i="3" s="1"/>
  <c r="Y13" i="3"/>
  <c r="S13" i="3"/>
  <c r="S60" i="3" s="1"/>
  <c r="AL13" i="3"/>
  <c r="AL60" i="3" s="1"/>
  <c r="X13" i="3"/>
  <c r="AK13" i="3"/>
  <c r="AK60" i="3" s="1"/>
  <c r="V13" i="3"/>
  <c r="P9" i="66"/>
  <c r="J9" i="66"/>
  <c r="G9" i="66"/>
  <c r="M8" i="66"/>
  <c r="G8" i="66"/>
  <c r="P7" i="66"/>
  <c r="AO12" i="3" s="1"/>
  <c r="M7" i="66"/>
  <c r="J7" i="66"/>
  <c r="AA12" i="3" s="1"/>
  <c r="G7" i="66"/>
  <c r="P6" i="66"/>
  <c r="AN12" i="3" s="1"/>
  <c r="M6" i="66"/>
  <c r="J6" i="66"/>
  <c r="Z12" i="3" s="1"/>
  <c r="G6" i="66"/>
  <c r="P5" i="66"/>
  <c r="AM12" i="3" s="1"/>
  <c r="M5" i="66"/>
  <c r="AG12" i="3" s="1"/>
  <c r="J5" i="66"/>
  <c r="Y12" i="3" s="1"/>
  <c r="G5" i="66"/>
  <c r="S12" i="3" s="1"/>
  <c r="P4" i="66"/>
  <c r="AL12" i="3" s="1"/>
  <c r="M4" i="66"/>
  <c r="AH12" i="3" s="1"/>
  <c r="J4" i="66"/>
  <c r="G4" i="66"/>
  <c r="T12" i="3" s="1"/>
  <c r="P3" i="66"/>
  <c r="AK12" i="3" s="1"/>
  <c r="M3" i="66"/>
  <c r="J3" i="66"/>
  <c r="W12" i="3" s="1"/>
  <c r="G3" i="66"/>
  <c r="P2" i="66"/>
  <c r="M2" i="66"/>
  <c r="AJ12" i="3" s="1"/>
  <c r="J2" i="66"/>
  <c r="G2" i="66"/>
  <c r="P9" i="92"/>
  <c r="M9" i="92"/>
  <c r="J9" i="92"/>
  <c r="G9" i="92"/>
  <c r="M8" i="92"/>
  <c r="G8" i="92"/>
  <c r="P7" i="92"/>
  <c r="M7" i="92"/>
  <c r="J7" i="92"/>
  <c r="G7" i="92"/>
  <c r="P6" i="92"/>
  <c r="M6" i="92"/>
  <c r="J6" i="92"/>
  <c r="G6" i="92"/>
  <c r="P5" i="92"/>
  <c r="M5" i="92"/>
  <c r="J5" i="92"/>
  <c r="G5" i="92"/>
  <c r="P4" i="92"/>
  <c r="M4" i="92"/>
  <c r="J4" i="92"/>
  <c r="J10" i="92" s="1"/>
  <c r="G4" i="92"/>
  <c r="P3" i="92"/>
  <c r="M3" i="92"/>
  <c r="M10" i="92" s="1"/>
  <c r="J3" i="92"/>
  <c r="G3" i="92"/>
  <c r="P2" i="92"/>
  <c r="P10" i="92" s="1"/>
  <c r="M2" i="92"/>
  <c r="J2" i="92"/>
  <c r="G2" i="92"/>
  <c r="G10" i="92" s="1"/>
  <c r="P9" i="101"/>
  <c r="M9" i="101"/>
  <c r="J9" i="101"/>
  <c r="M8" i="101"/>
  <c r="G8" i="101"/>
  <c r="P7" i="101"/>
  <c r="M7" i="101"/>
  <c r="J7" i="101"/>
  <c r="AA10" i="3" s="1"/>
  <c r="AA56" i="3" s="1"/>
  <c r="P6" i="101"/>
  <c r="AN10" i="3" s="1"/>
  <c r="AN56" i="3" s="1"/>
  <c r="M6" i="101"/>
  <c r="J6" i="101"/>
  <c r="Z10" i="3" s="1"/>
  <c r="Z56" i="3" s="1"/>
  <c r="P5" i="101"/>
  <c r="AM10" i="3" s="1"/>
  <c r="AM56" i="3" s="1"/>
  <c r="M5" i="101"/>
  <c r="AG10" i="3" s="1"/>
  <c r="AG56" i="3" s="1"/>
  <c r="J5" i="101"/>
  <c r="Y10" i="3" s="1"/>
  <c r="Y56" i="3" s="1"/>
  <c r="G5" i="101"/>
  <c r="P4" i="101"/>
  <c r="AL10" i="3" s="1"/>
  <c r="AL56" i="3" s="1"/>
  <c r="M4" i="101"/>
  <c r="AH10" i="3" s="1"/>
  <c r="AH56" i="3" s="1"/>
  <c r="J4" i="101"/>
  <c r="X10" i="3" s="1"/>
  <c r="X56" i="3" s="1"/>
  <c r="G4" i="101"/>
  <c r="P3" i="101"/>
  <c r="AK10" i="3" s="1"/>
  <c r="AK56" i="3" s="1"/>
  <c r="M3" i="101"/>
  <c r="J3" i="101"/>
  <c r="G3" i="101"/>
  <c r="P2" i="101"/>
  <c r="M2" i="101"/>
  <c r="J2" i="101"/>
  <c r="AH60" i="3" l="1"/>
  <c r="G10" i="101"/>
  <c r="V10" i="3"/>
  <c r="V56" i="3" s="1"/>
  <c r="AO56" i="3"/>
  <c r="AO10" i="3"/>
  <c r="S56" i="3"/>
  <c r="S10" i="3"/>
  <c r="S4" i="3" s="1"/>
  <c r="S55" i="3"/>
  <c r="G10" i="129"/>
  <c r="Q7" i="3" s="1"/>
  <c r="U7" i="3" s="1"/>
  <c r="V7" i="3"/>
  <c r="AK55" i="3"/>
  <c r="AK58" i="3" s="1"/>
  <c r="AL55" i="3"/>
  <c r="AL58" i="3" s="1"/>
  <c r="AM55" i="3"/>
  <c r="AM58" i="3" s="1"/>
  <c r="AN55" i="3"/>
  <c r="AN58" i="3" s="1"/>
  <c r="AO55" i="3"/>
  <c r="J10" i="129"/>
  <c r="AB7" i="3" s="1"/>
  <c r="X7" i="3"/>
  <c r="M10" i="129"/>
  <c r="AE7" i="3" s="1"/>
  <c r="AI7" i="3" s="1"/>
  <c r="K5" i="3"/>
  <c r="AP71" i="3"/>
  <c r="AE71" i="3"/>
  <c r="V71" i="3"/>
  <c r="AB71" i="3"/>
  <c r="AH59" i="3"/>
  <c r="AG59" i="3"/>
  <c r="AK59" i="3"/>
  <c r="AL59" i="3"/>
  <c r="AM59" i="3"/>
  <c r="AN59" i="3"/>
  <c r="AO59" i="3"/>
  <c r="AB8" i="3"/>
  <c r="X8" i="3"/>
  <c r="X55" i="3" s="1"/>
  <c r="M10" i="130"/>
  <c r="AE8" i="3" s="1"/>
  <c r="AP55" i="3"/>
  <c r="Q8" i="3"/>
  <c r="V8" i="3"/>
  <c r="V55" i="3" s="1"/>
  <c r="L89" i="3"/>
  <c r="T55" i="3"/>
  <c r="S64" i="3"/>
  <c r="W72" i="3"/>
  <c r="AE72" i="3"/>
  <c r="AJ72" i="3"/>
  <c r="AH72" i="3"/>
  <c r="AP72" i="3"/>
  <c r="T72" i="3"/>
  <c r="AG64" i="3"/>
  <c r="AH58" i="3"/>
  <c r="AG58" i="3"/>
  <c r="S59" i="3"/>
  <c r="AH64" i="3"/>
  <c r="AK64" i="3"/>
  <c r="AL64" i="3"/>
  <c r="AM64" i="3"/>
  <c r="AN64" i="3"/>
  <c r="AO64" i="3"/>
  <c r="AJ64" i="3"/>
  <c r="X66" i="3"/>
  <c r="AE66" i="3"/>
  <c r="AI66" i="3" s="1"/>
  <c r="AG4" i="3"/>
  <c r="V66" i="3"/>
  <c r="V69" i="3"/>
  <c r="L96" i="3"/>
  <c r="AP69" i="3"/>
  <c r="AE69" i="3"/>
  <c r="AI69" i="3" s="1"/>
  <c r="X69" i="3"/>
  <c r="AP67" i="3"/>
  <c r="AJ59" i="3"/>
  <c r="AE67" i="3"/>
  <c r="AI67" i="3" s="1"/>
  <c r="AJ67" i="3"/>
  <c r="Y58" i="3"/>
  <c r="J10" i="101"/>
  <c r="AB10" i="3" s="1"/>
  <c r="W10" i="3"/>
  <c r="W56" i="3" s="1"/>
  <c r="W58" i="3" s="1"/>
  <c r="Z58" i="3"/>
  <c r="M10" i="101"/>
  <c r="AE10" i="3" s="1"/>
  <c r="AE56" i="3" s="1"/>
  <c r="AI56" i="3" s="1"/>
  <c r="AJ10" i="3"/>
  <c r="AJ56" i="3" s="1"/>
  <c r="AJ58" i="3" s="1"/>
  <c r="T10" i="3"/>
  <c r="AA58" i="3"/>
  <c r="P10" i="101"/>
  <c r="AP10" i="3" s="1"/>
  <c r="AP56" i="3" s="1"/>
  <c r="T54" i="3"/>
  <c r="P10" i="131"/>
  <c r="AP5" i="3" s="1"/>
  <c r="AP54" i="3" s="1"/>
  <c r="M10" i="131"/>
  <c r="AE5" i="3" s="1"/>
  <c r="AE54" i="3" s="1"/>
  <c r="J10" i="131"/>
  <c r="AB5" i="3" s="1"/>
  <c r="X5" i="3"/>
  <c r="X54" i="3" s="1"/>
  <c r="G10" i="131"/>
  <c r="Q5" i="3" s="1"/>
  <c r="Q54" i="3" s="1"/>
  <c r="V5" i="3"/>
  <c r="V54" i="3" s="1"/>
  <c r="P10" i="66"/>
  <c r="AP12" i="3" s="1"/>
  <c r="M10" i="66"/>
  <c r="AE12" i="3" s="1"/>
  <c r="AI12" i="3" s="1"/>
  <c r="J10" i="66"/>
  <c r="AB12" i="3" s="1"/>
  <c r="X12" i="3"/>
  <c r="G10" i="66"/>
  <c r="Q12" i="3" s="1"/>
  <c r="U12" i="3" s="1"/>
  <c r="V12" i="3"/>
  <c r="G10" i="37"/>
  <c r="Y61" i="3"/>
  <c r="Z61" i="3"/>
  <c r="W61" i="3"/>
  <c r="T61" i="3"/>
  <c r="AA61" i="3"/>
  <c r="P10" i="37"/>
  <c r="AP61" i="3" s="1"/>
  <c r="M10" i="37"/>
  <c r="J10" i="37"/>
  <c r="AP73" i="3"/>
  <c r="Z73" i="3"/>
  <c r="Y73" i="3"/>
  <c r="W73" i="3"/>
  <c r="T73" i="3"/>
  <c r="AA73" i="3"/>
  <c r="K7" i="3"/>
  <c r="Y64" i="3"/>
  <c r="Z64" i="3"/>
  <c r="K8" i="3"/>
  <c r="Y59" i="3"/>
  <c r="X67" i="3"/>
  <c r="N54" i="3"/>
  <c r="Z59" i="3"/>
  <c r="Y62" i="3"/>
  <c r="AA62" i="3"/>
  <c r="V67" i="3"/>
  <c r="AA59" i="3"/>
  <c r="W62" i="3"/>
  <c r="Z62" i="3"/>
  <c r="AA67" i="3"/>
  <c r="M54" i="3"/>
  <c r="Y67" i="3"/>
  <c r="Z67" i="3"/>
  <c r="L54" i="3"/>
  <c r="T63" i="3"/>
  <c r="AA63" i="3"/>
  <c r="Y63" i="3"/>
  <c r="Z63" i="3"/>
  <c r="W63" i="3"/>
  <c r="X60" i="3"/>
  <c r="Y60" i="3"/>
  <c r="AA60" i="3"/>
  <c r="V60" i="3"/>
  <c r="Z60" i="3"/>
  <c r="AP13" i="3"/>
  <c r="AP60" i="3" s="1"/>
  <c r="AE13" i="3"/>
  <c r="AI13" i="3" s="1"/>
  <c r="AJ13" i="3"/>
  <c r="AJ60" i="3" s="1"/>
  <c r="Q13" i="3"/>
  <c r="T13" i="3"/>
  <c r="L92" i="3" s="1"/>
  <c r="AB13" i="3"/>
  <c r="W13" i="3"/>
  <c r="L95" i="3"/>
  <c r="AA64" i="3"/>
  <c r="AP64" i="3"/>
  <c r="AL4" i="3"/>
  <c r="AK4" i="3"/>
  <c r="Y4" i="3"/>
  <c r="AO4" i="3"/>
  <c r="Z4" i="3"/>
  <c r="AM4" i="3"/>
  <c r="AA4" i="3"/>
  <c r="X64" i="3"/>
  <c r="AN4" i="3"/>
  <c r="V64" i="3"/>
  <c r="L6" i="3"/>
  <c r="L10" i="3"/>
  <c r="L11" i="3"/>
  <c r="L12" i="3"/>
  <c r="M10" i="3"/>
  <c r="M11" i="3"/>
  <c r="M12" i="3"/>
  <c r="AC7" i="3" l="1"/>
  <c r="AO58" i="3"/>
  <c r="S58" i="3"/>
  <c r="L90" i="3"/>
  <c r="Q56" i="3"/>
  <c r="Q10" i="3"/>
  <c r="U10" i="3" s="1"/>
  <c r="AG76" i="3"/>
  <c r="AG53" i="3" s="1"/>
  <c r="AQ7" i="3"/>
  <c r="R5" i="3"/>
  <c r="V58" i="3"/>
  <c r="AH71" i="3"/>
  <c r="AI71" i="3" s="1"/>
  <c r="Q71" i="3"/>
  <c r="U71" i="3" s="1"/>
  <c r="AQ71" i="3"/>
  <c r="AL76" i="3"/>
  <c r="AL53" i="3" s="1"/>
  <c r="AO76" i="3"/>
  <c r="AK76" i="3"/>
  <c r="AK53" i="3" s="1"/>
  <c r="AN76" i="3"/>
  <c r="AN53" i="3" s="1"/>
  <c r="AP59" i="3"/>
  <c r="AP76" i="3" s="1"/>
  <c r="AM76" i="3"/>
  <c r="AM53" i="3" s="1"/>
  <c r="X58" i="3"/>
  <c r="AI8" i="3"/>
  <c r="AE55" i="3"/>
  <c r="AI55" i="3" s="1"/>
  <c r="U8" i="3"/>
  <c r="Q55" i="3"/>
  <c r="S76" i="3"/>
  <c r="AQ8" i="3"/>
  <c r="AB55" i="3"/>
  <c r="AC8" i="3"/>
  <c r="AQ56" i="3"/>
  <c r="AQ72" i="3"/>
  <c r="AI72" i="3"/>
  <c r="AJ76" i="3"/>
  <c r="AJ53" i="3" s="1"/>
  <c r="Q72" i="3"/>
  <c r="U72" i="3" s="1"/>
  <c r="AI54" i="3"/>
  <c r="AQ66" i="3"/>
  <c r="AB72" i="3"/>
  <c r="AE73" i="3"/>
  <c r="AI73" i="3" s="1"/>
  <c r="AE61" i="3"/>
  <c r="AI61" i="3" s="1"/>
  <c r="AE62" i="3"/>
  <c r="AQ54" i="3"/>
  <c r="AP58" i="3"/>
  <c r="AE60" i="3"/>
  <c r="AI60" i="3" s="1"/>
  <c r="AE59" i="3"/>
  <c r="AQ67" i="3"/>
  <c r="AQ69" i="3"/>
  <c r="AE64" i="3"/>
  <c r="AQ64" i="3" s="1"/>
  <c r="Q66" i="3"/>
  <c r="U66" i="3" s="1"/>
  <c r="AB66" i="3"/>
  <c r="R7" i="3"/>
  <c r="M89" i="3"/>
  <c r="N89" i="3" s="1"/>
  <c r="AB69" i="3"/>
  <c r="Q69" i="3"/>
  <c r="U69" i="3" s="1"/>
  <c r="L91" i="3"/>
  <c r="K54" i="3"/>
  <c r="AI10" i="3"/>
  <c r="AB56" i="3"/>
  <c r="AQ10" i="3"/>
  <c r="T56" i="3"/>
  <c r="T58" i="3" s="1"/>
  <c r="AB54" i="3"/>
  <c r="AC5" i="3"/>
  <c r="AI5" i="3"/>
  <c r="U54" i="3"/>
  <c r="U5" i="3"/>
  <c r="U13" i="3"/>
  <c r="Y76" i="3"/>
  <c r="Y53" i="3" s="1"/>
  <c r="AA76" i="3"/>
  <c r="AA53" i="3" s="1"/>
  <c r="Z76" i="3"/>
  <c r="Z53" i="3" s="1"/>
  <c r="AF7" i="3"/>
  <c r="V59" i="3"/>
  <c r="W64" i="3"/>
  <c r="AQ12" i="3"/>
  <c r="AC12" i="3"/>
  <c r="X59" i="3"/>
  <c r="AJ4" i="3"/>
  <c r="V61" i="3"/>
  <c r="Q61" i="3"/>
  <c r="U61" i="3" s="1"/>
  <c r="X61" i="3"/>
  <c r="AB61" i="3"/>
  <c r="Q73" i="3"/>
  <c r="U73" i="3" s="1"/>
  <c r="X73" i="3"/>
  <c r="V73" i="3"/>
  <c r="AB73" i="3"/>
  <c r="AB64" i="3"/>
  <c r="T4" i="3"/>
  <c r="T64" i="3"/>
  <c r="M57" i="3"/>
  <c r="L57" i="3"/>
  <c r="V62" i="3"/>
  <c r="M56" i="3"/>
  <c r="L56" i="3"/>
  <c r="Q62" i="3"/>
  <c r="T67" i="3"/>
  <c r="T59" i="3"/>
  <c r="L55" i="3"/>
  <c r="X62" i="3"/>
  <c r="W67" i="3"/>
  <c r="W59" i="3"/>
  <c r="Q64" i="3"/>
  <c r="Q67" i="3"/>
  <c r="W4" i="3"/>
  <c r="Q59" i="3"/>
  <c r="V63" i="3"/>
  <c r="Q63" i="3"/>
  <c r="U63" i="3" s="1"/>
  <c r="X63" i="3"/>
  <c r="Q60" i="3"/>
  <c r="W60" i="3"/>
  <c r="T60" i="3"/>
  <c r="AP4" i="3"/>
  <c r="AQ13" i="3"/>
  <c r="AB60" i="3"/>
  <c r="AC13" i="3"/>
  <c r="AB63" i="3"/>
  <c r="AB59" i="3"/>
  <c r="AB67" i="3"/>
  <c r="AE4" i="3"/>
  <c r="X4" i="3"/>
  <c r="V4" i="3"/>
  <c r="R8" i="3"/>
  <c r="AF8" i="3"/>
  <c r="AH4" i="3"/>
  <c r="AI4" i="3" s="1"/>
  <c r="AB4" i="3"/>
  <c r="N10" i="3"/>
  <c r="N11" i="3"/>
  <c r="N13" i="3"/>
  <c r="M13" i="3"/>
  <c r="K13" i="3" l="1"/>
  <c r="AO53" i="3"/>
  <c r="AC10" i="3"/>
  <c r="AC56" i="3"/>
  <c r="S53" i="3"/>
  <c r="Q58" i="3"/>
  <c r="U58" i="3" s="1"/>
  <c r="Q4" i="3"/>
  <c r="U4" i="3" s="1"/>
  <c r="AH76" i="3"/>
  <c r="AH53" i="3" s="1"/>
  <c r="AC71" i="3"/>
  <c r="AQ59" i="3"/>
  <c r="U55" i="3"/>
  <c r="AQ55" i="3"/>
  <c r="AC55" i="3"/>
  <c r="AE58" i="3"/>
  <c r="AI58" i="3" s="1"/>
  <c r="AQ61" i="3"/>
  <c r="AC72" i="3"/>
  <c r="AI64" i="3"/>
  <c r="AP53" i="3"/>
  <c r="AI62" i="3"/>
  <c r="AQ62" i="3"/>
  <c r="AQ60" i="3"/>
  <c r="AQ73" i="3"/>
  <c r="AE76" i="3"/>
  <c r="AQ76" i="3" s="1"/>
  <c r="AI59" i="3"/>
  <c r="R54" i="3"/>
  <c r="AF54" i="3"/>
  <c r="AC66" i="3"/>
  <c r="AC69" i="3"/>
  <c r="U56" i="3"/>
  <c r="AB58" i="3"/>
  <c r="AC54" i="3"/>
  <c r="U64" i="3"/>
  <c r="U60" i="3"/>
  <c r="V76" i="3"/>
  <c r="V53" i="3" s="1"/>
  <c r="U59" i="3"/>
  <c r="AC62" i="3"/>
  <c r="U62" i="3"/>
  <c r="W76" i="3"/>
  <c r="W53" i="3" s="1"/>
  <c r="AB76" i="3"/>
  <c r="U67" i="3"/>
  <c r="X76" i="3"/>
  <c r="X53" i="3" s="1"/>
  <c r="T76" i="3"/>
  <c r="Q76" i="3"/>
  <c r="L58" i="3"/>
  <c r="K67" i="3"/>
  <c r="AF67" i="3" s="1"/>
  <c r="K10" i="3"/>
  <c r="AC61" i="3"/>
  <c r="AC64" i="3"/>
  <c r="AC73" i="3"/>
  <c r="M59" i="3"/>
  <c r="AC67" i="3"/>
  <c r="AC59" i="3"/>
  <c r="AC60" i="3"/>
  <c r="L74" i="3"/>
  <c r="L70" i="3"/>
  <c r="L65" i="3"/>
  <c r="L61" i="3"/>
  <c r="M71" i="3"/>
  <c r="N75" i="3"/>
  <c r="N68" i="3"/>
  <c r="L69" i="3"/>
  <c r="M70" i="3"/>
  <c r="M65" i="3"/>
  <c r="L75" i="3"/>
  <c r="L72" i="3"/>
  <c r="L68" i="3"/>
  <c r="N74" i="3"/>
  <c r="N70" i="3"/>
  <c r="N61" i="3"/>
  <c r="N57" i="3"/>
  <c r="L71" i="3"/>
  <c r="L67" i="3"/>
  <c r="M75" i="3"/>
  <c r="M72" i="3"/>
  <c r="M68" i="3"/>
  <c r="N73" i="3"/>
  <c r="N69" i="3"/>
  <c r="N56" i="3"/>
  <c r="L59" i="3"/>
  <c r="AC63" i="3"/>
  <c r="K11" i="3"/>
  <c r="N72" i="3"/>
  <c r="L73" i="3"/>
  <c r="L64" i="3"/>
  <c r="N71" i="3"/>
  <c r="N67" i="3"/>
  <c r="M69" i="3"/>
  <c r="N65" i="3"/>
  <c r="N60" i="3"/>
  <c r="AQ4" i="3"/>
  <c r="L60" i="3"/>
  <c r="M60" i="3"/>
  <c r="M73" i="3"/>
  <c r="M61" i="3"/>
  <c r="M74" i="3"/>
  <c r="M64" i="3"/>
  <c r="N64" i="3"/>
  <c r="M67" i="3"/>
  <c r="AF5" i="3"/>
  <c r="N12" i="3"/>
  <c r="M6" i="3"/>
  <c r="N6" i="3"/>
  <c r="K57" i="3" l="1"/>
  <c r="AF57" i="3" s="1"/>
  <c r="AC58" i="3"/>
  <c r="Q53" i="3"/>
  <c r="AC4" i="3"/>
  <c r="K6" i="3"/>
  <c r="AQ58" i="3"/>
  <c r="M87" i="3"/>
  <c r="N87" i="3" s="1"/>
  <c r="AI76" i="3"/>
  <c r="AE53" i="3"/>
  <c r="AI53" i="3" s="1"/>
  <c r="M96" i="3"/>
  <c r="N96" i="3" s="1"/>
  <c r="M95" i="3"/>
  <c r="N95" i="3" s="1"/>
  <c r="K56" i="3"/>
  <c r="R10" i="3"/>
  <c r="AF11" i="3"/>
  <c r="AC76" i="3"/>
  <c r="AB53" i="3"/>
  <c r="R11" i="3"/>
  <c r="U76" i="3"/>
  <c r="T53" i="3"/>
  <c r="U53" i="3" s="1"/>
  <c r="M92" i="3"/>
  <c r="N92" i="3" s="1"/>
  <c r="AF10" i="3"/>
  <c r="K12" i="3"/>
  <c r="M91" i="3" s="1"/>
  <c r="N91" i="3" s="1"/>
  <c r="K61" i="3"/>
  <c r="AF61" i="3" s="1"/>
  <c r="L66" i="3"/>
  <c r="N62" i="3"/>
  <c r="M66" i="3"/>
  <c r="K73" i="3"/>
  <c r="AF73" i="3" s="1"/>
  <c r="K68" i="3"/>
  <c r="AF68" i="3" s="1"/>
  <c r="N55" i="3"/>
  <c r="N58" i="3" s="1"/>
  <c r="L62" i="3"/>
  <c r="M93" i="3"/>
  <c r="N93" i="3" s="1"/>
  <c r="M55" i="3"/>
  <c r="M58" i="3" s="1"/>
  <c r="M90" i="3"/>
  <c r="N90" i="3" s="1"/>
  <c r="N66" i="3"/>
  <c r="K64" i="3"/>
  <c r="K71" i="3"/>
  <c r="AF71" i="3" s="1"/>
  <c r="K75" i="3"/>
  <c r="AF75" i="3" s="1"/>
  <c r="K65" i="3"/>
  <c r="AF65" i="3" s="1"/>
  <c r="K72" i="3"/>
  <c r="AF72" i="3" s="1"/>
  <c r="K74" i="3"/>
  <c r="K69" i="3"/>
  <c r="AF69" i="3" s="1"/>
  <c r="K70" i="3"/>
  <c r="AF70" i="3" s="1"/>
  <c r="N63" i="3"/>
  <c r="L63" i="3"/>
  <c r="K60" i="3"/>
  <c r="AF60" i="3" s="1"/>
  <c r="M63" i="3"/>
  <c r="N59" i="3"/>
  <c r="M62" i="3"/>
  <c r="R67" i="3"/>
  <c r="L4" i="3"/>
  <c r="AF13" i="3"/>
  <c r="R13" i="3"/>
  <c r="M4" i="3"/>
  <c r="N4" i="3"/>
  <c r="P9" i="10"/>
  <c r="J9" i="10"/>
  <c r="M9" i="10"/>
  <c r="G9" i="10"/>
  <c r="S3" i="10"/>
  <c r="S4" i="10"/>
  <c r="S5" i="10"/>
  <c r="S6" i="10"/>
  <c r="S7" i="10"/>
  <c r="S8" i="10"/>
  <c r="S2" i="10"/>
  <c r="P3" i="10"/>
  <c r="P4" i="10"/>
  <c r="P5" i="10"/>
  <c r="P6" i="10"/>
  <c r="P7" i="10"/>
  <c r="P2" i="10"/>
  <c r="M3" i="10"/>
  <c r="M4" i="10"/>
  <c r="M5" i="10"/>
  <c r="M6" i="10"/>
  <c r="M7" i="10"/>
  <c r="M8" i="10"/>
  <c r="M2" i="10"/>
  <c r="J3" i="10"/>
  <c r="J4" i="10"/>
  <c r="J5" i="10"/>
  <c r="J6" i="10"/>
  <c r="J7" i="10"/>
  <c r="J2" i="10"/>
  <c r="J10" i="10" s="1"/>
  <c r="G3" i="10"/>
  <c r="G4" i="10"/>
  <c r="G5" i="10"/>
  <c r="G6" i="10"/>
  <c r="G7" i="10"/>
  <c r="G8" i="10"/>
  <c r="G2" i="10"/>
  <c r="D90" i="3" l="1"/>
  <c r="D89" i="3"/>
  <c r="R57" i="3"/>
  <c r="AC53" i="3"/>
  <c r="AQ53" i="3"/>
  <c r="R64" i="3"/>
  <c r="AF64" i="3"/>
  <c r="R56" i="3"/>
  <c r="AF56" i="3"/>
  <c r="R74" i="3"/>
  <c r="AF74" i="3"/>
  <c r="K55" i="3"/>
  <c r="M88" i="3"/>
  <c r="N88" i="3" s="1"/>
  <c r="P10" i="10"/>
  <c r="N76" i="3"/>
  <c r="N53" i="3" s="1"/>
  <c r="L76" i="3"/>
  <c r="L53" i="3" s="1"/>
  <c r="M76" i="3"/>
  <c r="M53" i="3" s="1"/>
  <c r="R12" i="3"/>
  <c r="AF12" i="3"/>
  <c r="K59" i="3"/>
  <c r="AF59" i="3" s="1"/>
  <c r="R61" i="3"/>
  <c r="R73" i="3"/>
  <c r="K66" i="3"/>
  <c r="R72" i="3"/>
  <c r="R71" i="3"/>
  <c r="R70" i="3"/>
  <c r="R68" i="3"/>
  <c r="K63" i="3"/>
  <c r="AF63" i="3" s="1"/>
  <c r="R69" i="3"/>
  <c r="R65" i="3"/>
  <c r="R75" i="3"/>
  <c r="R60" i="3"/>
  <c r="K62" i="3"/>
  <c r="AF62" i="3" s="1"/>
  <c r="AF6" i="3"/>
  <c r="R6" i="3"/>
  <c r="K4" i="3"/>
  <c r="D88" i="3" s="1"/>
  <c r="S10" i="10"/>
  <c r="D87" i="3" l="1"/>
  <c r="K58" i="3"/>
  <c r="AF58" i="3" s="1"/>
  <c r="AF55" i="3"/>
  <c r="R66" i="3"/>
  <c r="AF66" i="3"/>
  <c r="R55" i="3"/>
  <c r="K76" i="3"/>
  <c r="AF76" i="3" s="1"/>
  <c r="R59" i="3"/>
  <c r="R63" i="3"/>
  <c r="R62" i="3"/>
  <c r="AF4" i="3"/>
  <c r="R4" i="3"/>
  <c r="G10" i="10"/>
  <c r="M10" i="10"/>
  <c r="D91" i="3" l="1"/>
  <c r="R58" i="3"/>
  <c r="K53" i="3"/>
  <c r="AF53" i="3" s="1"/>
  <c r="R76" i="3"/>
  <c r="AQ5" i="3"/>
  <c r="R53" i="3" l="1"/>
  <c r="M9" i="103" l="1"/>
</calcChain>
</file>

<file path=xl/sharedStrings.xml><?xml version="1.0" encoding="utf-8"?>
<sst xmlns="http://schemas.openxmlformats.org/spreadsheetml/2006/main" count="23666" uniqueCount="8310">
  <si>
    <t/>
  </si>
  <si>
    <t>Remark</t>
  </si>
  <si>
    <t>Status</t>
  </si>
  <si>
    <t>Type</t>
  </si>
  <si>
    <t>ID</t>
  </si>
  <si>
    <t>VW MEB ICAS3 SWT</t>
  </si>
  <si>
    <t>I -</t>
  </si>
  <si>
    <t>Document Information</t>
  </si>
  <si>
    <t>Issuing authority</t>
    <phoneticPr fontId="0" type="noConversion"/>
  </si>
  <si>
    <t>IVI DCV - Validation Team 2</t>
  </si>
  <si>
    <t>Purpose</t>
  </si>
  <si>
    <t>Author</t>
  </si>
  <si>
    <t>Nguyen Diem Hang</t>
  </si>
  <si>
    <t>II -</t>
  </si>
  <si>
    <t>Revision History</t>
  </si>
  <si>
    <t>Verion</t>
  </si>
  <si>
    <t>Date</t>
  </si>
  <si>
    <t>Comment</t>
  </si>
  <si>
    <t>v1.00</t>
  </si>
  <si>
    <t>Making template &amp; example</t>
  </si>
  <si>
    <t>diemhang.nguyen</t>
  </si>
  <si>
    <t>v2.00</t>
  </si>
  <si>
    <t>Update fomulars base on data from Jenkin system</t>
  </si>
  <si>
    <r>
      <rPr>
        <b/>
        <i/>
        <u/>
        <sz val="10"/>
        <color indexed="8"/>
        <rFont val="Arial"/>
        <family val="2"/>
      </rPr>
      <t xml:space="preserve">NOTICE: </t>
    </r>
    <r>
      <rPr>
        <i/>
        <sz val="10"/>
        <color indexed="8"/>
        <rFont val="Arial"/>
        <family val="2"/>
      </rPr>
      <t xml:space="preserve">
Information contained in this document is classified LG Confidential Proprietary. No person outside the LG Group shall have access to the information contained in this document unless business needs dictate, otherwise. It is the responsibility of the person knowing the information contained in this document to ensure confidentiality of information contained in it and preventing unauthorized access to this document at all times.</t>
    </r>
  </si>
  <si>
    <t>TC MANAGEMENT</t>
  </si>
  <si>
    <t>1. Summary status of all Test Cases of the project</t>
  </si>
  <si>
    <t>Tab_Name</t>
  </si>
  <si>
    <t>Main Feature</t>
  </si>
  <si>
    <t>PIC</t>
  </si>
  <si>
    <t>New</t>
  </si>
  <si>
    <t>USB</t>
  </si>
  <si>
    <t>Module</t>
  </si>
  <si>
    <t>Total Reviewed</t>
  </si>
  <si>
    <t>% Reviewed</t>
  </si>
  <si>
    <t>Need Reviewing</t>
  </si>
  <si>
    <t>Review (Dev)</t>
  </si>
  <si>
    <t>Reviewer</t>
  </si>
  <si>
    <t>1st (Peer) Review</t>
  </si>
  <si>
    <t>REQ_Key</t>
  </si>
  <si>
    <t>REQ_Title</t>
  </si>
  <si>
    <t>Function</t>
  </si>
  <si>
    <t>Name</t>
  </si>
  <si>
    <t>Test Parameters</t>
  </si>
  <si>
    <t>Verifies</t>
  </si>
  <si>
    <t>Equipment</t>
  </si>
  <si>
    <t>Priority</t>
  </si>
  <si>
    <t>Environment</t>
  </si>
  <si>
    <t>Traceability</t>
  </si>
  <si>
    <t>Peer Review</t>
  </si>
  <si>
    <t>Sampling Review</t>
  </si>
  <si>
    <t>Question Status</t>
  </si>
  <si>
    <t>Comments</t>
  </si>
  <si>
    <t>1St Review Status</t>
  </si>
  <si>
    <t>Update Status</t>
  </si>
  <si>
    <t>Sampl Review Status</t>
  </si>
  <si>
    <t>Need update By Term/Wording</t>
  </si>
  <si>
    <t>Approved</t>
  </si>
  <si>
    <t>Need update By Other</t>
  </si>
  <si>
    <t>Need update By Error</t>
  </si>
  <si>
    <t>Pending, unclear SRS</t>
  </si>
  <si>
    <t>Need Update</t>
  </si>
  <si>
    <t>Need Delete</t>
  </si>
  <si>
    <t>Need Discussion</t>
  </si>
  <si>
    <t>Need update By SRS</t>
  </si>
  <si>
    <t>Home</t>
  </si>
  <si>
    <t>Total</t>
  </si>
  <si>
    <t>Deleted</t>
  </si>
  <si>
    <t>Total Created TC</t>
  </si>
  <si>
    <t>P_Updating Result</t>
  </si>
  <si>
    <t>1st (P) Reviewed Status</t>
  </si>
  <si>
    <t>Total updated</t>
  </si>
  <si>
    <t>Review</t>
  </si>
  <si>
    <t>Updated after being reviewed</t>
  </si>
  <si>
    <t>2st (Sampling) Review</t>
  </si>
  <si>
    <t>2nd (S) Reviewed Status</t>
  </si>
  <si>
    <t>S_Updating Result</t>
  </si>
  <si>
    <t>% Updated</t>
  </si>
  <si>
    <t>Test Steps.Action</t>
  </si>
  <si>
    <t>Test Steps.Expected result</t>
  </si>
  <si>
    <t>Test Steps.Critical</t>
  </si>
  <si>
    <t>Test Steps.Id</t>
  </si>
  <si>
    <t>Deprecated</t>
  </si>
  <si>
    <t>TC Status</t>
  </si>
  <si>
    <t>x</t>
  </si>
  <si>
    <t>Test Purpose</t>
  </si>
  <si>
    <t>Precondition</t>
  </si>
  <si>
    <t>Test Design Techniques</t>
  </si>
  <si>
    <t>Reviewer (Validation)</t>
  </si>
  <si>
    <t>Reviewer (Dev)</t>
  </si>
  <si>
    <t>Score</t>
  </si>
  <si>
    <t>Deprecate Reason</t>
  </si>
  <si>
    <t>Reuse_TC</t>
  </si>
  <si>
    <t>Reuse TC ID</t>
  </si>
  <si>
    <t>Mandatory Fields</t>
  </si>
  <si>
    <t>Test Env&amp;Execution</t>
  </si>
  <si>
    <t>Expected Result</t>
  </si>
  <si>
    <r>
      <t xml:space="preserve">Review Date
</t>
    </r>
    <r>
      <rPr>
        <i/>
        <sz val="10"/>
        <color indexed="8"/>
        <rFont val="Arial"/>
        <family val="2"/>
      </rPr>
      <t>(MM/dd/YYYY)</t>
    </r>
  </si>
  <si>
    <t>Design</t>
  </si>
  <si>
    <t>Review (Validation)</t>
  </si>
  <si>
    <t>Confirmed</t>
  </si>
  <si>
    <t>Total Reused TC</t>
  </si>
  <si>
    <t>Total Modified TC</t>
  </si>
  <si>
    <t>Ipod_Iphone</t>
  </si>
  <si>
    <t>Wifi</t>
  </si>
  <si>
    <t>Onstar</t>
  </si>
  <si>
    <t>ANC</t>
  </si>
  <si>
    <t>Audio</t>
  </si>
  <si>
    <t>Reflash</t>
  </si>
  <si>
    <t>Camera</t>
  </si>
  <si>
    <t>Chime_GlobalA</t>
  </si>
  <si>
    <t>Chime_GlobalB</t>
  </si>
  <si>
    <t>HVAC</t>
  </si>
  <si>
    <t>Setting</t>
  </si>
  <si>
    <t>General</t>
  </si>
  <si>
    <t>LCM</t>
  </si>
  <si>
    <t>Infotainment</t>
  </si>
  <si>
    <t>CSM</t>
  </si>
  <si>
    <t>IPC</t>
  </si>
  <si>
    <t>UOI</t>
  </si>
  <si>
    <t>Module Name (CB)</t>
  </si>
  <si>
    <t>CB_ID</t>
  </si>
  <si>
    <t>Driving_Info</t>
  </si>
  <si>
    <t>thang2.vu</t>
  </si>
  <si>
    <t>maichinh.nguyen</t>
  </si>
  <si>
    <t>xuan.mai</t>
  </si>
  <si>
    <t>thuyttt4.tran</t>
  </si>
  <si>
    <t>phuong2.le</t>
  </si>
  <si>
    <t>hang.vukhanh</t>
  </si>
  <si>
    <t>kien3.nguyen</t>
  </si>
  <si>
    <t>ta.nam</t>
  </si>
  <si>
    <t>an2.nguyen</t>
  </si>
  <si>
    <t>Total TC</t>
  </si>
  <si>
    <t>Reuse_Org</t>
  </si>
  <si>
    <t>Reuse_Mod</t>
  </si>
  <si>
    <t>Created by</t>
  </si>
  <si>
    <t>Created Date</t>
  </si>
  <si>
    <t>Company</t>
  </si>
  <si>
    <t>DCV</t>
  </si>
  <si>
    <t>FPT</t>
  </si>
  <si>
    <t>Pending, unclear RS</t>
  </si>
  <si>
    <t>P1</t>
  </si>
  <si>
    <t>TestCase</t>
  </si>
  <si>
    <t>New_TC</t>
  </si>
  <si>
    <t>P3</t>
  </si>
  <si>
    <t>P2</t>
  </si>
  <si>
    <t xml:space="preserve"> New TC</t>
  </si>
  <si>
    <t>Total Covered RS</t>
  </si>
  <si>
    <t>Bluetooth</t>
  </si>
  <si>
    <t>Radio</t>
  </si>
  <si>
    <t>Alert</t>
  </si>
  <si>
    <t>Device Projection</t>
  </si>
  <si>
    <t>No.</t>
  </si>
  <si>
    <t>Not Include IPC reused TC</t>
  </si>
  <si>
    <t>RS Status</t>
  </si>
  <si>
    <t>n/a</t>
  </si>
  <si>
    <t>Folder</t>
  </si>
  <si>
    <t xml:space="preserve"> Peer Error rate</t>
  </si>
  <si>
    <t>Sampling Error rate</t>
  </si>
  <si>
    <t>IPC Total</t>
  </si>
  <si>
    <t>CSM Total</t>
  </si>
  <si>
    <t>Grand Total</t>
  </si>
  <si>
    <t>Requirement Analysis Testing</t>
  </si>
  <si>
    <t>Peer TC by error</t>
  </si>
  <si>
    <t>Peer Error Rate</t>
  </si>
  <si>
    <t>Created By</t>
  </si>
  <si>
    <t>[Customer] Cluster</t>
  </si>
  <si>
    <t>Month</t>
  </si>
  <si>
    <t>Created Date
(MM/dd/YYYY)</t>
  </si>
  <si>
    <t>Update by spec change</t>
  </si>
  <si>
    <t>Spec Change Updated Date
(MM/dd/YYYY)</t>
  </si>
  <si>
    <t>Created Month 1</t>
  </si>
  <si>
    <t>Created Month 2</t>
  </si>
  <si>
    <t>Created Month 3</t>
  </si>
  <si>
    <t>Created Month 4</t>
  </si>
  <si>
    <t>Created Month 5</t>
  </si>
  <si>
    <t>Created Month 6</t>
  </si>
  <si>
    <t>Created Month 7</t>
  </si>
  <si>
    <t>Created Month 8</t>
  </si>
  <si>
    <t>Created Month 9</t>
  </si>
  <si>
    <t>Created Month 10</t>
  </si>
  <si>
    <t>Created Month 11</t>
  </si>
  <si>
    <t>Created Month 12</t>
  </si>
  <si>
    <t>Need update By Spec</t>
  </si>
  <si>
    <t>Self Update per spec</t>
  </si>
  <si>
    <t>Month 1</t>
  </si>
  <si>
    <t>Month 2</t>
  </si>
  <si>
    <t>Month 3</t>
  </si>
  <si>
    <t>Month 4</t>
  </si>
  <si>
    <t>Month 5</t>
  </si>
  <si>
    <t>Month 6</t>
  </si>
  <si>
    <t>Month 7</t>
  </si>
  <si>
    <t>Month 8</t>
  </si>
  <si>
    <t>Month 9</t>
  </si>
  <si>
    <t>Month 10</t>
  </si>
  <si>
    <t>Month 11</t>
  </si>
  <si>
    <t>Month 12</t>
  </si>
  <si>
    <t>SUM</t>
  </si>
  <si>
    <t>[CSM] Ipod_Iphone</t>
  </si>
  <si>
    <r>
      <t xml:space="preserve">Review Date
</t>
    </r>
    <r>
      <rPr>
        <i/>
        <sz val="10"/>
        <color rgb="FF000000"/>
        <rFont val="Arial"/>
        <family val="2"/>
      </rPr>
      <t>(MM/dd/YYYY)</t>
    </r>
  </si>
  <si>
    <t>[CSM] Radio_SXM</t>
  </si>
  <si>
    <t>방송_HD Radio&amp;Data_Code Impementation (HD Audio Service)_0001</t>
  </si>
  <si>
    <t>1. Press [Radio] HK_x000D_
_x000D_
2. Input SWRC MODE more than 3 times</t>
  </si>
  <si>
    <t>1. FM screen is displayed%
2.1 Radio brand change in order of FM -&gt; AM ~&gt; other radio((DMB/DRM/Not))
_x000D_
_x000D_
2.2 HU display the last frequency of the changed band
2.3 Changes the audio output and volume of the changed band</t>
  </si>
  <si>
    <t>[ISSUE:14343452] - Radio mode내에서 Band Change</t>
  </si>
  <si>
    <t>To verify user can change BAND in RADIO mode when input SWRC MODE key</t>
  </si>
  <si>
    <t>1. HU is ON_x000D_
2. URT5000 is connected_x000D_
3. Last mode is FM_x000D_
3. Displaying Home screen</t>
  </si>
  <si>
    <t>anh.to</t>
  </si>
  <si>
    <t>anh2.tran</t>
  </si>
  <si>
    <t>방송_HD Radio&amp;Data_Code Impementation (HD Audio Service)_0002</t>
  </si>
  <si>
    <t>1. Press [Radio] HK_x000D_
\\_x000D_
_x000D_
2. Input SWRC MODE more than 3 times</t>
  </si>
  <si>
    <t>1. FM screen is displayed
_x000D_
2.1 Radio mode change in order of FM-&gt; SXM-&gt; AM
_x000D_
2.2 HU display the last frequency of the changed band
_x000D_
2.3 Changes the audio output and volume of the changed band</t>
  </si>
  <si>
    <t>[ISSUE:14343452] - Radio mode내에서 Band Change</t>
    <phoneticPr fontId="15" type="noConversion"/>
  </si>
  <si>
    <t>To verify user can change BAND in RADIO mode when input SWRC MODE key[NA]</t>
    <phoneticPr fontId="15" type="noConversion"/>
  </si>
  <si>
    <t>[North America]_x000D_
1. HU is ON_x000D_
2. URT5000 and antenna are connected
3. Last mode is FM
4.  Displaying Home screen</t>
  </si>
  <si>
    <t>huyen2.nguyen</t>
  </si>
  <si>
    <t>Delete the mid-line words and updated the red lines</t>
  </si>
  <si>
    <t>방송_HD Radio&amp;Data_Code Impementation (HD Audio Service)_0003</t>
  </si>
  <si>
    <t>1. Press [Radio] HK_x000D_
_x000D_
2. Tap FM button&gt;&gt;AM button&gt;&gt;other radio button on upper tab</t>
  </si>
  <si>
    <t>1. Enter Radio mode_x000D_
2.1. Radio mode change in order of FM ~-&gt; AM ~-&gt; other radio (DMB/DRM/Not)_x000D_
_x000D_
_x000D_
2.2 HU display the last frequency of the changed band_x000D_
2.3 Changes the audio output and volume of the changed band</t>
  </si>
  <si>
    <t>To verify user can change BAND in RADIO mode when input BAND SK</t>
  </si>
  <si>
    <t>1. HU is ON_x000D_
2. URT5000 is connected_x000D_
3. Displaying Home screen</t>
  </si>
  <si>
    <t>Out of scope 
- The TC 14561751 - check with North America region</t>
  </si>
  <si>
    <t>방송_HD Radio&amp;Data_Code Impementation (HD Audio Service)_0004</t>
  </si>
  <si>
    <t xml:space="preserve">1. Press [Radio] HK
2. Tap FM button&gt;&gt;SXM button&gt;&gt;AM button
</t>
  </si>
  <si>
    <t>1. Enter Radio mode
2.1. Radio mode change in order of FM ~-&gt; SXM ~-&gt; AM
2.2 HU display the last frequency of the changed band
2.3 Changes the audio output and volume of the changed band</t>
  </si>
  <si>
    <t>To verify user can change BAND in RADIO mode when input BAND SK [NA]</t>
    <phoneticPr fontId="15" type="noConversion"/>
  </si>
  <si>
    <t xml:space="preserve">[North America]_x000D_
1. HU is ON_x000D_
2. URT5000 is connected_x000D_
3. Displaying Home screen_x000D_
4. Last mode is FM
</t>
  </si>
  <si>
    <t>방송_HD Radio&amp;Data_Code Impementation (HD Audio Service)_0005</t>
  </si>
  <si>
    <t>1. Press [Radio] HK_x000D_
\\_x000D_
2. Tune the tune knob counterclockwise 1 step (Ex: Current frequency: 105.7 MHz)</t>
  </si>
  <si>
    <t>1. Enter Radio mode_x000D_
2.1. HU display radio frequency decrease by 1 Step_x000D_ (Ex:  105.5 MHz)
2.2. Audio output the broadcast of the frequency</t>
  </si>
  <si>
    <t>[ISSUE:14343455] - 아날로그 방송 Tune</t>
  </si>
  <si>
    <t>To verify radio frequency change 1 step when H/U tune down tune knob</t>
  </si>
  <si>
    <t>Region: North America_x000D_
1. HU is ON_x000D_
2. URT5000 is connected_x000D_
3. Displaying Home screen</t>
  </si>
  <si>
    <t>방송_HD Radio&amp;Data_Code Impementation (HD Audio Service)_0006</t>
  </si>
  <si>
    <t>1. Press [Radio] HK_x000D_
2. Tune the tune knob clockwise 1 step (Ex: Current frequency: 105.7 MHz)</t>
  </si>
  <si>
    <t>1. Enter Radio mode_x000D_
2.1. HU display radio frequency increase by 1 Step_x000D_ (Ex:   105.9 MHz)
2.2. Audio output the broadcast of the frequency</t>
  </si>
  <si>
    <t>To verify radio frequency change 1 step when H/U tune up tune knob</t>
  </si>
  <si>
    <t>방송_HD Radio&amp;Data_Code Impementation (HD Audio Service)_0007</t>
  </si>
  <si>
    <t>1. Run URT Tool.
2. Select vector signal : IB_FMr450_e1wfr1504.bin
3. Change a Frequency : 104.7MHz.
4. Change a Signal Power : -60.0dBm.
5. Play URT.
6. Press [Radio] HK
7. HU change frequency to 104.7 MHz
8. Add  104.7 MHz HD1, 104.7 MHz HD3, 104.7 MHz HD4  to Preset list
9. Select random a channel in the preset list( Ex: HD3)
10. Tune the tune knob up/down and stop at an other preset (Ex: HD1)</t>
  </si>
  <si>
    <t xml:space="preserve">9. Playing the 104.7 MHz HD3
10. HU displays HD radio channel info of 104.7 HD1
Check the Program Type in HU HMI &gt; Station list &gt; Select Genre: #(Adult Hits)
Check the Call Sign in GEM: #(QABF)
Check the SIS Slogan | SIG Service Display Name in HU HMI: #(HD-1 Slogan for HMI-4)
Check the displayed information of 3 songs. 
#(1. HMI-4 HD1 Title 1 &gt; 2. Null &gt; 3. Null )
Check the Artist corresponding to 3 songs in HU HMI:
#(1. Null &gt; 2. HMI-4 HD1 Artist 2 &gt; 3. Null )
Check the Album corresponding to 3 songs in HU HMI
#(1. Null &gt; 2. Null &gt; 3. HMI-4 HD1 Album 3 )
Check the HD) logo in HU HMI: #( HD) logo is displayed)
</t>
  </si>
  <si>
    <t>To verify H / U displays the CH number of the preset memory if the station received during the tune up / down is in preset memory</t>
  </si>
  <si>
    <t xml:space="preserve">Region: North America_x000D_
1. HU is ON_x000D_
2. URT5000 is connected_x000D_
3. Displaying Home screen
4.  Radio setting &gt; HD Radio Active
5. Clear the Preset list
</t>
  </si>
  <si>
    <t>* Update tương tự case: 15048654</t>
  </si>
  <si>
    <t>방송_HD Radio&amp;Data_Code Impementation (HD Audio Service)_0008</t>
  </si>
  <si>
    <t xml:space="preserve">1. Run URT Tool.
2. Select vector signal : IB_FMr450_e1wfr1504.bin
3. Change a Frequency : 104.7MHz.
4. Change a Signal Power : -60.0dBm.
5. Press [Radio] HK
6. HU change frequency to 104.7 MHz HD1
7. Play URT and wait 5 seconds
</t>
  </si>
  <si>
    <t xml:space="preserve">5. Enter Radio mode_x000D_
6. Play analog frequency 104.7 MHz
7. Analog signal auto switch to digital signal
Provides information of HD1 on HD Main screen 
Check the Program Type in HU HMI &gt; Station list &gt; Select Genre: #(Adult Hits)
Check the Call Sign in GEM: #(QABF)
Check the SIS Slogan | SIG Service Display Name in HU HMI: #(HD-1 Slogan for HMI-4)
Check the displayed information of 3 songs. 
#(1. HMI-4 HD1 Title 1 &gt; 2. Null &gt; 3. Null )
Check the Artist corresponding to 3 songs in HU HMI:
#(1. Null &gt; 2. HMI-4 HD1 Artist 2 &gt; 3. Null )
Check the Album corresponding to 3 songs in HU HMI
#(1. Null &gt; 2. Null &gt; 3. HMI-4 HD1 Album 3 )
Check the HD) logo in HU HMI: #( HD) logo is displayed)
</t>
  </si>
  <si>
    <t>[ISSUE:14343456] - 아날로그 방송에서 디지털 방송으로 전환</t>
  </si>
  <si>
    <t>To verify ANALOG signal auto switch to DIGITAL signal if there is HD radio reception</t>
  </si>
  <si>
    <t>Region: North America_x000D_
1. HU is ON_x000D_
2. URT5000 is connected_x000D_
3. Displaying Home screen
4.  Radio setting &gt; HD Radio Active</t>
  </si>
  <si>
    <t xml:space="preserve">* Update tương tự case: 15048654
</t>
  </si>
  <si>
    <t>방송_HD Radio&amp;Data_Code Impementation (HD Audio Service)_0009</t>
  </si>
  <si>
    <t xml:space="preserve">1. Run URT Tool.
2. Select vector signal : IB_FMr450_e1wfr1504.bin
3. Change a Frequency : 104.7MHz.
4. Change a Signal Power : -60.0dBm.
5. Play URT.
6. Press Radio HK
7. HU change frequency to 104.7 MHz
8. Select station list 
9. Select to play the 104.7MHz HD3 channel
10. Tune up knob clockwise
</t>
  </si>
  <si>
    <t>6. Enter Radio mode_x000D_
9. Playing 104.7MHz HD3 channel
10. Playing 104.7MHz HD4 channel</t>
  </si>
  <si>
    <t>[ISSUE:14343458] - HD Sub 채널 전환</t>
  </si>
  <si>
    <t xml:space="preserve">To verify that we can increase the HD sub channel number currently being received to move to the next receivable HD sub channel by Tune Knob </t>
  </si>
  <si>
    <t>방송_HD Radio&amp;Data_Code Impementation (HD Audio Service)_0010</t>
  </si>
  <si>
    <t xml:space="preserve">1. Run URT Tool.
2. Select vector signal : IB_FMr450_e1wfr1504.bin
3. Change a Frequency : 104.7MHz.
4. Change a Signal Power : -60.0dBm.
5. Play URT.
6. Press Radio HK
7. Select to play the 104.7MHz HD3 channel
8. Tune down knob counterclockwise
</t>
  </si>
  <si>
    <t xml:space="preserve">6. Enter Radio mode_x000D_
7. Playing 104.7 MHz HD3 channel
8. Playing 104.7 MHz HD1 channel
</t>
  </si>
  <si>
    <t>[ISSUE:14343458] - HD Sub 채널 전환</t>
    <phoneticPr fontId="15" type="noConversion"/>
  </si>
  <si>
    <t xml:space="preserve">To verify that we can decreases the current HD subchannel number to move to the previous receivable HD subchannel by Tune Knob </t>
  </si>
  <si>
    <t>Region: North America_x000D_
1. HU is ON_x000D_
2. URT5000 is connected_x000D_
3. Displaying Home screen
4. Radio setting &gt; HD Radio Active</t>
  </si>
  <si>
    <t>Xem lại số tt step</t>
  </si>
  <si>
    <t xml:space="preserve">1. Run URT Tool.
2. Select vector signal : IB_FMr450_e1wfr1504.bin
3. Change a Frequency : 104.7MHz.
4. Change a Signal Power : -60.0dBm.
5. Play URT.
6. Press Radio HK
7. HU change frequency to 104.7 MHz
8. Select station list
9. Select to play the 104.7MHz HD3 channel
10. Tune down knob counterclockwise to move to 104.7MHz HD1
</t>
  </si>
  <si>
    <r>
      <t xml:space="preserve">6. Enter Radio mode_x000D_
10. HU displays HD radio channel info of 104.7 HD1
Check the Program Type in HU HMI &gt; Station list &gt; Select Genre: #(Adult Hits)
Check the Call Sign in GEM: #(QABF)
Check the SIS Slogan | SIG Service Display Name in HU HMI: #(HD-1 Slogan for HMI-4)
Check the displayed information of 3 songs. 
#(1. HMI-4 HD1 Title 1 &gt; 2. Null &gt; 3. Null )
Check the Artist corresponding to 3 songs in HU HMI:
#(1. Null &gt; 2. HMI-4 HD1 Artist 2 &gt; 3. Null )
Check the Album corresponding to 3 songs in HU HMI
#(1. Null &gt; 2. Null &gt; 3. HMI-4 HD1 Album 3 )
Check the HD) logo in HU HMI: #( HD) logo is displayed)
</t>
    </r>
    <r>
      <rPr>
        <strike/>
        <sz val="11"/>
        <color indexed="8"/>
        <rFont val="Calibri"/>
        <family val="2"/>
      </rPr>
      <t/>
    </r>
  </si>
  <si>
    <t>To verify if Tune operation moves between HD subchannels when the currently output channel is an HD channel.</t>
  </si>
  <si>
    <t>방송_HD Radio&amp;Data_Code Impementation (HD Audio Service)_0011</t>
  </si>
  <si>
    <t>1. Run URT Tool.
2. Select vector signal : IB_FMr450_e1wfr1504.bin
3. Change a Frequency : 104.7MHz.
4. Change a Signal Power : -60.0dBm.
5. Play URT.
6. Press Radio HK
7. HU change frequency to 104.7 MHz
8. Select station list
9. Select to play the 104.7MHz HD1 channel
10. Switch to other HD subchanel number (ex: HD3)</t>
  </si>
  <si>
    <r>
      <t>6. Enter Radio mode_x000D_
9. Playing 104.7 MHz HD1 channel</t>
    </r>
    <r>
      <rPr>
        <b/>
        <sz val="11"/>
        <color theme="1"/>
        <rFont val="Calibri"/>
        <family val="2"/>
      </rPr>
      <t xml:space="preserve">
</t>
    </r>
    <r>
      <rPr>
        <sz val="11"/>
        <color theme="1"/>
        <rFont val="Calibri"/>
        <family val="2"/>
      </rPr>
      <t xml:space="preserve">10. Switch to 104.7 MHz HD3 channel immediately (real time)
Check the Channel Frequency in HU HMI: #(104.7MHz)
Check the Audio Output: #(No crisp , No Noise , Audiable check)
Check the Program Type in HU HMI &gt; Station list &gt; Select Genre: #(Soft Rock)
Check the Call Sign in GEM: #(QABF)
Check the Station Message ( VW MIB3 OI NA): #(NA)
Check the SIS Slogan | SIG Service Display Name in HU HMI: #(HD-3 Slogan for HMI-4)
Check the displayed information of 3 songs. 
#(1. HMI-4 HD3 Title 1 &gt; 2. HMI-4 HD3 Title 2 &gt; 3. HMI-4 HD3 Title 3 )
Check the Artist corresponding to 3 songs in HU HMI
#(1. HMI-4 HD3 Artist 1 &gt; 2. HMI-4 HD3 Artist 2 &gt; 3. HMI-4 HD3 Artist 3 )
Check the Album corresponding to 3 songs in HU HMI
#(1. HMI-4 HD3 Album 1 &gt; 2. HMI-4 HD3 Album 2 &gt; 3. HMI-4 HD3 Album 3)
Check the HD) logo in HU HMI: #( HD) logo is displayed)
</t>
    </r>
    <r>
      <rPr>
        <strike/>
        <sz val="11"/>
        <color theme="1"/>
        <rFont val="Calibri"/>
        <family val="2"/>
      </rPr>
      <t xml:space="preserve">
</t>
    </r>
    <r>
      <rPr>
        <sz val="11"/>
        <color theme="1"/>
        <rFont val="Calibri"/>
        <family val="2"/>
      </rPr>
      <t xml:space="preserve">
</t>
    </r>
  </si>
  <si>
    <t>To verify output of HD sub channel when select HD sub channel number on screen (station list)</t>
  </si>
  <si>
    <t>방송_HD Radio&amp;Data_Code Impementation (HD Audio Service)_0012</t>
  </si>
  <si>
    <t>1. Run Redwood
2. Set up a Signal : 88.3MHz PI C201
3. Run URT Tool.
4. Select vector signal : IB_FMr450_e1wfr1504.bin
5. Change a Frequency : 95.5 MHz.
6. Change a Signal Power : -60.0dBm.
7. Play URT
8. Press [Radio] HK_x000D_
9. Add frequency 88.3MHz and 95.5MHz HD1  to preset list
10. Play 88.3MHz channel in preset list
11. Press SWRC Seek Down button
12. Press SWRC Seek Up button</t>
    <phoneticPr fontId="15" type="noConversion"/>
  </si>
  <si>
    <r>
      <t>8. Enter Radio mode_x000D_
9. Preset list displays order: 88.3 MHz, 95.5 MHz HD1
_x000D_10. Playing 88.3 MHz  channel</t>
    </r>
    <r>
      <rPr>
        <strike/>
        <sz val="11"/>
        <color theme="1"/>
        <rFont val="Calibri"/>
        <family val="2"/>
      </rPr>
      <t xml:space="preserve">
</t>
    </r>
    <r>
      <rPr>
        <sz val="11"/>
        <color theme="1"/>
        <rFont val="Calibri"/>
        <family val="2"/>
      </rPr>
      <t>11.Switch to play the next channel in Preset list (99.5Mhz HD1)
12. Switch to play  the previous channel in Preset list (88.3Mhz )</t>
    </r>
  </si>
  <si>
    <t>[ISSUE:14343468] - HD 방송중 Seek Up/Down 상황별 동작 구현</t>
    <phoneticPr fontId="15" type="noConversion"/>
  </si>
  <si>
    <t>To verify when input SWRC Seek Up / Down, move to next / previous frequency stored in preset</t>
  </si>
  <si>
    <t xml:space="preserve">1. HU is ON_x000D_
2. URT5000 is connected_x000D_
3. Radio setting &gt; HD Radio Active
4. Clear preset list
5. Displaying Home screen
</t>
  </si>
  <si>
    <t xml:space="preserve">Khi giả lập kênh HD, thì ds sẽ có các kênh hd1, hd3….
Thì add vào preset list kênh nào?
Preset list có thứ tự nào, trong preset nếu có kênh khác, ko quy định sẵn thì nó next/back kênh khác ko phải là 99.5 thì có đúng k?
=&gt; Tóm lại:
- Cần ghi rõ thứ tự kênh trong preset list.
- Exected: nếu next thì sang kênh sau đó là kênh nào
back thì sang kênh nào.
- Theo luồng hiện tại nên thiết lập pre condition là chưa có kênh nào trong preset
</t>
  </si>
  <si>
    <t>방송_HD Radio&amp;Data_Code Impementation (HD Audio Service)_0013</t>
  </si>
  <si>
    <t>1. Run Redwood
2. Set up a Signal : 88.3MHz PI C201
3. Run URT Tool.
4. Select vector signal : IB_FMr450_e1wfr1504.bin
5. Change a Frequency : 95.5 MHz.
6. Change a Signal Power : -60.0dBm.
7. Play URT
8. Press [Radio] HK
9. Add frequency 88.3MHz and 95.5MHz HD1  to preset list
10. Play 88.3MHz channel in preset list
11. Press SWRC Seek Down button</t>
    <phoneticPr fontId="15" type="noConversion"/>
  </si>
  <si>
    <t xml:space="preserve">8. Enter Radio mode
9. Preset list displays order: 88.3 MHz, 95.5 MHz HD1
10. Playing 88.3 MHz  channel
11.Switch to play the next channel in Preset list (99.5Mhz HD1)
Check the Program Type in HU HMI &gt; Station list &gt; Select Genre: #(Adult Hits)
Check the Call Sign in GEM: #(QABF)
Check the SIS Slogan | SIG Service Display Name in HU HMI: #(HD-1 Slogan for HMI-4)
Check the displayed information of 3 songs. 
#(1. HMI-4 HD1 Title 1 &gt; 2. Null &gt; 3. Null )
Check the Artist corresponding to 3 songs in HU HMI:
#(1. Null &gt; 2. HMI-4 HD1 Artist 2 &gt; 3. Null )
Check the Album corresponding to 3 songs in HU HMI
#(1. Null &gt; 2. Null &gt; 3. HMI-4 HD1 Album 3 )
Check the HD) logo in HU HMI: #( HD) logo is displayed)
</t>
  </si>
  <si>
    <t>[ISSUE:14343468] - HD 방송중 Seek Up/Down 상황별 동작 구현</t>
  </si>
  <si>
    <t>To verify H/U displays the CH Number if the frequency is stored in the preset</t>
  </si>
  <si>
    <t xml:space="preserve">1. HU is ON_x000D_
2. URT5000 is connected_x000D_
3..  Radio setting &gt; HD Radio Active
4. Clear preset list
5. Displaying Home screen
</t>
    <phoneticPr fontId="15" type="noConversion"/>
  </si>
  <si>
    <t>Cần thêm step check thông tin gì, ở màn hình nào sau khi thực hiện seek up/down</t>
  </si>
  <si>
    <t>방송_HD Radio&amp;Data_Code Impementation (HD Audio Service)_0014</t>
  </si>
  <si>
    <r>
      <t>1. Press ~[Radio~] HK_x000D_
_x000D_2. Press Seek Up/Down SK</t>
    </r>
    <r>
      <rPr>
        <i/>
        <sz val="11"/>
        <color theme="1"/>
        <rFont val="Calibri"/>
        <family val="2"/>
      </rPr>
      <t xml:space="preserve"> </t>
    </r>
  </si>
  <si>
    <t>1. Enter Radio Mode
_x000D_2. Seek up/down stops at the frequency where it started.</t>
  </si>
  <si>
    <t>To verify if the station is not found during 1 Cycle,the Seek Up/Down stops at the frequency where it started</t>
  </si>
  <si>
    <t>1. HU is ON_x000D_
2. Displaying Home screen
3. Have no available frequency or channel</t>
  </si>
  <si>
    <r>
      <t xml:space="preserve">Update preconditon như peer review comment.
Nên thêm điều kiện là no available frequency or channel 
Step hiện tại " </t>
    </r>
    <r>
      <rPr>
        <i/>
        <sz val="11"/>
        <color indexed="8"/>
        <rFont val="Calibri"/>
        <family val="2"/>
        <scheme val="minor"/>
      </rPr>
      <t>but station is not found during 1 Cycle</t>
    </r>
    <r>
      <rPr>
        <sz val="11"/>
        <color theme="1"/>
        <rFont val="Calibri"/>
        <family val="2"/>
        <scheme val="minor"/>
      </rPr>
      <t>"  mình không thể hành động với cụm này được.</t>
    </r>
  </si>
  <si>
    <t>방송_HD Radio&amp;Data_Code Impementation (HD Audio Service)_0015</t>
  </si>
  <si>
    <t>1. Run Redwood
2. Set up a Signal : 88.3MHz PI C201
3. Press Radio HK
4. Seek up / down SK long press</t>
  </si>
  <si>
    <t xml:space="preserve">3. Enter Radio mode_x000D_
4. The HU plays frequency : 88.3 MHz and Ouput audio is from the analog channel (88.3 MHz).
</t>
  </si>
  <si>
    <t>[ISSUE:14343469] - HD 방송중 FAST Seek Up/Down 상황별 동작 구현</t>
    <phoneticPr fontId="15" type="noConversion"/>
  </si>
  <si>
    <t>To verify FAST Seek Up / Down SK perform on Analog FM/AM operation</t>
  </si>
  <si>
    <t>Region: North America_x000D_
1. HU is ON_x000D_
2. Redwood is  connected
3. Displaying Home screen</t>
  </si>
  <si>
    <t xml:space="preserve">SyRS content is ambiguous. </t>
  </si>
  <si>
    <r>
      <t xml:space="preserve">4. The </t>
    </r>
    <r>
      <rPr>
        <sz val="11"/>
        <color rgb="FFFF0000"/>
        <rFont val="Calibri"/>
        <family val="2"/>
        <scheme val="minor"/>
      </rPr>
      <t xml:space="preserve">HU display </t>
    </r>
    <r>
      <rPr>
        <sz val="11"/>
        <color theme="1"/>
        <rFont val="Calibri"/>
        <family val="2"/>
        <scheme val="minor"/>
      </rPr>
      <t xml:space="preserve">frequency : 88.3 MHz and Audio output the broadcast of the analog channel
Động từ chia displays
Nên là play | còn nếu display thì nên để là the Radio main screen 
Ouput audio is from the analog channel (88.3 MHz).
</t>
    </r>
  </si>
  <si>
    <t>방송_HD Radio&amp;Data_Code Impementation (HD Audio Service)_0016</t>
  </si>
  <si>
    <t>1. Run Redwood
2. Set up a Signal : 88.3MHz PI C201
3. Press Radio HK
4. Seek up / down SWRC long press</t>
  </si>
  <si>
    <t>[ISSUE:14343469] - HD 방송중 FAST Seek Up/Down 상황별 동작 구현</t>
  </si>
  <si>
    <t>To verify FAST Seek Up / Down HK perform on Analog FM/AM operation</t>
  </si>
  <si>
    <t>방송_HD Radio&amp;Data_Code Impementation (HD Audio Service)_0017</t>
  </si>
  <si>
    <t xml:space="preserve">1. Run Redwood
2. Set up a Signal : 88.3MHz PI C201
3. Run URT Tool.
4. Select vector signal : IB_FMr450_e1wfr1504.bin
5. Change a Frequency : 104.7MHz.
6. Change a Signal Power : -60.0dBm.
7. Play URT
8. Press Radio HK
9. Select to play the 104.7MHz HD1 channel
10. During HD radio play. Long press Seek Up / Down buton
</t>
  </si>
  <si>
    <t xml:space="preserve">9.  Play the selected HD channel : 104.7MHz HD1
10.  The HU plays frequency : 88.3 MHz. and Ouput audio is from the analog channel (88.3 MHz).
</t>
  </si>
  <si>
    <t xml:space="preserve">To verify FAST Seek Up / Down HK does not perform on HD channels  </t>
  </si>
  <si>
    <t xml:space="preserve">Region: North America_x000D_
1. HU is ON_x000D_
2. URT5000 is connected_x000D_
3. Redwood is  connected
4. Displaying Home screen
</t>
  </si>
  <si>
    <r>
      <t xml:space="preserve">4. The </t>
    </r>
    <r>
      <rPr>
        <sz val="11"/>
        <color rgb="FFFF0000"/>
        <rFont val="Calibri"/>
        <family val="2"/>
        <scheme val="minor"/>
      </rPr>
      <t xml:space="preserve">HU display </t>
    </r>
    <r>
      <rPr>
        <sz val="11"/>
        <color theme="1"/>
        <rFont val="Calibri"/>
        <family val="2"/>
        <scheme val="minor"/>
      </rPr>
      <t xml:space="preserve">frequency : 88.3 MHz and Audio output the broadcast of the analog channel
9.  Play the Frequency : 104.7MHz. =&gt;  Play the selected HD channel : 104.7MHz HD1
10.  The </t>
    </r>
    <r>
      <rPr>
        <sz val="11"/>
        <color rgb="FFFF0000"/>
        <rFont val="Calibri"/>
        <family val="2"/>
        <scheme val="minor"/>
      </rPr>
      <t>HU display</t>
    </r>
    <r>
      <rPr>
        <sz val="11"/>
        <color theme="1"/>
        <rFont val="Calibri"/>
        <family val="2"/>
        <scheme val="minor"/>
      </rPr>
      <t xml:space="preserve"> frequency : 88.3 MHz. and Audio output the broadcast of the analog channel
Nên là play | còn nếu display thì nên để là the Radio main screen 
Ouput audio is from the analog channel (88.3 MHz).
</t>
    </r>
  </si>
  <si>
    <t>방송_HD Radio&amp;Data_Code Impementation (HD Audio Service)_0018</t>
  </si>
  <si>
    <t>1. Run Redwood
2. Set up a Signal : 88.3MHz PI C201
3. Press ~[Radio~] HK_x000D_
4. Seek up / down SWRC long press</t>
  </si>
  <si>
    <t>4. Enter Radio mode_x000D_
5.  The HU plays frequency : 88.3 MHz. and  Output audio  is from the analog channel (88.3 MHz).</t>
  </si>
  <si>
    <t>To verify FAST Seek Up / Down HK move frequency regardless of preset frequency</t>
  </si>
  <si>
    <t>Region: North America_x000D_
1. HU is ON_x000D_
2. URT5000 is connected_x000D_
3. Displaying Home screen
4. Add Frequency 88.3MHz to preset list</t>
  </si>
  <si>
    <r>
      <t xml:space="preserve">5.  The </t>
    </r>
    <r>
      <rPr>
        <sz val="11"/>
        <color rgb="FFFF0000"/>
        <rFont val="Calibri"/>
        <family val="2"/>
        <scheme val="minor"/>
      </rPr>
      <t>HU display</t>
    </r>
    <r>
      <rPr>
        <sz val="11"/>
        <color theme="1"/>
        <rFont val="Calibri"/>
        <family val="2"/>
        <scheme val="minor"/>
      </rPr>
      <t xml:space="preserve"> frequency : 88.3 MHz. and Audio output the broadcast of the analog channel
Nên là play | còn nếu display thì nên để là the Radio main screen 
Ouput audio is from the analog channel (88.3 MHz).
</t>
    </r>
  </si>
  <si>
    <t>방송_HD Radio&amp;Data_Code Impementation (HD Audio Service)_0019</t>
  </si>
  <si>
    <t>1. Run URT Tool.
2. Select vector signal : IB_FMr450_e1wfr1504.bin
3. Change a Frequency : 104.7MHz.
4. Change a Signal Power : -60.0dBm.
5. Play URT.
6. Press Radio HK
7. HU change frequency to 104.7Mhz
8. Select to play the 104.7MHz HD1 channel
9. Removing the antenna
10. Observe the screen in 7 seconds</t>
  </si>
  <si>
    <t xml:space="preserve">6. Enter Radio mode
8. 104.7MHz HD1 channel is played
10. The HU still displays frequency 104.7 MHz HD1 and The screen indicates that the signal is being acquired in 7s
</t>
  </si>
  <si>
    <t>[ISSUE:14343457] - 디지털 방송에서 아날로그 방송으로 전환</t>
  </si>
  <si>
    <t>To verify 7 seconds before HD radio (MPS channel) switch to analog channel, the screen indicates that the signal is being acquired.</t>
  </si>
  <si>
    <r>
      <t>Case này check chưa đúng và làm rõ được mục đích (test purpose): sau khi rút anten, thì</t>
    </r>
    <r>
      <rPr>
        <b/>
        <sz val="11"/>
        <color indexed="8"/>
        <rFont val="Calibri"/>
        <family val="2"/>
        <scheme val="minor"/>
      </rPr>
      <t xml:space="preserve"> check thông tin của kênh HD MPS vẫn hiển thị được 7s</t>
    </r>
    <r>
      <rPr>
        <sz val="11"/>
        <color theme="1"/>
        <rFont val="Calibri"/>
        <family val="2"/>
        <scheme val="minor"/>
      </rPr>
      <t xml:space="preserve"> trước khi nó switch sang analog (Với MPS)</t>
    </r>
  </si>
  <si>
    <t>방송_HD Radio&amp;Data_Code Impementation (HD Audio Service)_0020</t>
  </si>
  <si>
    <t>1. Run URT Tool.
2. Select vector signal : IB_FMr450_e1wfr1504.bin
3. Change a Frequency : 104.7MHz.
4. Change a Signal Power : -60.0dBm.
5. Play URT.
6. Press Radio HK
7. HU change frequency to 104.7Mhz
8. Select to play the 104.7MHz HD2
channel
9. Removing the antenna
10. Observe the screen in 5 seconds</t>
  </si>
  <si>
    <t xml:space="preserve">6. Enter Radio mode
8. 104.7MHz HD2 channel is played
10. The HU still displays frequency 104.7MHz HD2 and The screen indicates that the signal is being acquired in 5s
</t>
  </si>
  <si>
    <t xml:space="preserve">To verify 5 seconds before SPS channel switch to No signal status, it indicates that the signal is being acquired </t>
  </si>
  <si>
    <r>
      <t xml:space="preserve">Case này check chưa đúng và làm rõ được mục đích (test purpose):: sau khi rút anten, thì check </t>
    </r>
    <r>
      <rPr>
        <b/>
        <sz val="11"/>
        <color indexed="8"/>
        <rFont val="Calibri"/>
        <family val="2"/>
        <scheme val="minor"/>
      </rPr>
      <t>thông tin  của kênh HD SPS vẫn hiển thị được 5s</t>
    </r>
    <r>
      <rPr>
        <sz val="11"/>
        <color theme="1"/>
        <rFont val="Calibri"/>
        <family val="2"/>
        <scheme val="minor"/>
      </rPr>
      <t xml:space="preserve"> trước khi chuyển trạng thái no signal</t>
    </r>
  </si>
  <si>
    <t>방송_HD Radio&amp;Data_Code Impementation (HD Audio Service)_0021</t>
  </si>
  <si>
    <t>1. Run URT Tool.
2. Select vector signal : IB_FMr450_e1wfr1504.bin
3. Change a Frequency : 104.7MHz.
4. Change a Signal Power : -60.0dBm.
5. Play URT.
6. Press Radio HK
7. HU change frequency to 104.7Mhz
8. Select to play the 104.7MHz HD1 channel
9. Removing the antenna
10. Observe the screen in more than 7 seconds</t>
  </si>
  <si>
    <t>6. Enter Radio mode_x000D_
8. HD Audio (MPS) is played_x000D_
10. After 7s, switch to analog radio, the HU still displays frequency 104.7 MHz and no acquired HD signal</t>
  </si>
  <si>
    <t>[ISSUE:14343457] - 디지털 방송에서 아날로그 방송으로 전환</t>
    <phoneticPr fontId="15" type="noConversion"/>
  </si>
  <si>
    <t>To verify HD radio switch to analog channel if no acquired signal longer than 7s</t>
  </si>
  <si>
    <t>10. Switch to analog radio =&gt; của tần số nào , nên update rõ.</t>
  </si>
  <si>
    <t>방송_HD Radio&amp;Data_Code Impementation (HD Audio Service)_0022</t>
  </si>
  <si>
    <t>1. Run URT Tool.
2. Select vector signal : IB_FMr450_e1wfr1504.bin
3. Change a Frequency : 104.7MHz.
4. Change a Signal Power : -60.0dBm.
5. Play URT.
6. Press Radio HK
7. HU change frequency to 104.7Mhz
8. Select to play the 104.7MHz HD2
channel
9. Removing the antenna
10. Observe the screen in more than 5 seconds</t>
  </si>
  <si>
    <t xml:space="preserve">
6. Enter Radio mode
8. 104.7MHz HD2 channel is played
10.1. HU displays No Signal state
10.2 The HD picture is maintained and the sound is silent even in the No Signal state
</t>
  </si>
  <si>
    <t>To verify display No Signal state for SPS channel when state without Acquired signal lasts more than 5s</t>
  </si>
  <si>
    <t>Đã xóa đoạn  (HD 2~8)</t>
  </si>
  <si>
    <t>방송_HD Radio&amp;Data_Code Impementation (HD Audio Service)_0023</t>
  </si>
  <si>
    <t>1. Press ~[Radio~] HK_x000D_
_x000D_
2. Press ~[Scan~] SK</t>
  </si>
  <si>
    <t>1. Enter Radio mode_x000D_
_x000D_
2. Start scanning from the current frequency</t>
  </si>
  <si>
    <t>[ISSUE:14343472] - HD 방송중 SCAN</t>
    <phoneticPr fontId="15" type="noConversion"/>
  </si>
  <si>
    <t>To verify Scan operation start from the current frequency</t>
  </si>
  <si>
    <t>1. HU is ON_x000D_
2. URT5000 is connected_x000D_
3. Active Analog FM/AM, deactive HD radio_x000D_
4. Displaying Home screen</t>
  </si>
  <si>
    <t>방송_HD Radio&amp;Data_Code Impementation (HD Audio Service)_0024</t>
  </si>
  <si>
    <t>1. Run URT Tool.
2. Select vector signal : IB_FMr450_e1wfr1504.bin.
3. Change a Frequency : 104.7MHz.
4. Change a Signal Power : -60.0dBm.
5. Play URT and wait 10 seconds
6. Press ~[Radio~] HK
7. HU Change a Frequency : 103.7MHz.
8. Open Main Screen playing 
9. Press ~[Scan~] SK</t>
  </si>
  <si>
    <t>6. Enter Radio mode_x000D_
_x000D_
9.1. Start scanning from the current frequency_x000D_
_x000D_
9.2. Display the frequency of the changed channel_x000D_ on the Main Radio Screen 
_x000D_
9.3. Changed frequency sound output for 5s and move to next station (If there is a frequency with a broadcast, it can be broadcast for 5 seconds.)</t>
  </si>
  <si>
    <t>[ISSUE:14343472] - HD 방송중 SCAN</t>
  </si>
  <si>
    <t>To verify when receive a frequency, Scan broadcast this frequency for 5s</t>
    <phoneticPr fontId="15" type="noConversion"/>
  </si>
  <si>
    <t>1. HU is ON_x000D_
2. URT5000 is connected_x000D_
3. Analog FM/AM active, HD radio is active_x000D_
4. Displaying Home screen</t>
  </si>
  <si>
    <r>
      <rPr>
        <sz val="11"/>
        <color rgb="FFFF0000"/>
        <rFont val="Calibri"/>
        <family val="2"/>
        <scheme val="minor"/>
      </rPr>
      <t xml:space="preserve">1/9/2020 Anh2.tran: HU Change to 1 analog frequency and scan to a HD frequency. </t>
    </r>
    <r>
      <rPr>
        <sz val="11"/>
        <color theme="1"/>
        <rFont val="Calibri"/>
        <family val="2"/>
        <scheme val="minor"/>
      </rPr>
      <t xml:space="preserve">
7. HU Change a Frequency : 103.7MHz.
=&gt; Có nhiều channel HD thì chọn channel nào?
9.2. H / U</t>
    </r>
    <r>
      <rPr>
        <sz val="11"/>
        <color rgb="FFFF0000"/>
        <rFont val="Calibri"/>
        <family val="2"/>
        <scheme val="minor"/>
      </rPr>
      <t xml:space="preserve"> display </t>
    </r>
    <r>
      <rPr>
        <sz val="11"/>
        <color theme="1"/>
        <rFont val="Calibri"/>
        <family val="2"/>
        <scheme val="minor"/>
      </rPr>
      <t xml:space="preserve">the frequency of the changed channel
Động từ chia displays
Nên là play | còn nếu display thì nên để là the Radio main screen 
</t>
    </r>
  </si>
  <si>
    <t>방송_HD Radio&amp;Data_Code Impementation (HD Audio Service)_0025</t>
  </si>
  <si>
    <t>1. Press ~[Radio~] HK_x000D_
_x000D_
2. Press ~[Scan~] SK_x000D_
_x000D_
3. Press ~[Scan~] SK</t>
  </si>
  <si>
    <t>1. Enter Radio mode_x000D_
3.1. H / U stop scanning_x000D_
_x000D_
3.2. H / U displays the frequency of the last station in the Scan_x000D_
_x000D_
3.3. Last station in the SCAN chanel sound output</t>
  </si>
  <si>
    <t>To verify when press the SCAN soft key during SCAN operation, the H / U stops scanning and displays the frequency of the last station in the SCAN</t>
  </si>
  <si>
    <r>
      <t xml:space="preserve">We don't have [Stop] button
=&gt; Test case need update step 3: Press again [Scan] SK </t>
    </r>
    <r>
      <rPr>
        <sz val="11"/>
        <color rgb="FFFF0000"/>
        <rFont val="Calibri"/>
        <family val="2"/>
        <scheme val="minor"/>
      </rPr>
      <t>=&gt; Done</t>
    </r>
  </si>
  <si>
    <t>방송_HD Radio&amp;Data_Code Impementation (HD Audio HMI)_0001</t>
  </si>
  <si>
    <t>1. Run Redwood
2. Set up a Signal : 88.3MHz PI C201
3. Press ~[Radio~]
4. HU change frequency to 88.3MHz
5. Check the Main Radio screen</t>
  </si>
  <si>
    <t xml:space="preserve">Display the analog frequency in the Main Radio screen </t>
  </si>
  <si>
    <t>[ISSUE:14343493] - Analog Radio Main 화면 구성</t>
    <phoneticPr fontId="15" type="noConversion"/>
  </si>
  <si>
    <t>To verify Analog Radio Main screen composition with setting HD Radio is OFF</t>
  </si>
  <si>
    <t>Region: North America_x000D_
1. HU is ON_x000D_
2. URT5000 and Redwood are connected_x000D_
3. Setting HD Radio is OFF_x000D_
4. Displaying FM screen</t>
  </si>
  <si>
    <r>
      <t xml:space="preserve">Need update step more detail: How to play an analog chanel and  the expect result: What is info need to check. </t>
    </r>
    <r>
      <rPr>
        <sz val="11"/>
        <color rgb="FFFF0000"/>
        <rFont val="Calibri"/>
        <family val="2"/>
        <scheme val="minor"/>
      </rPr>
      <t>=&gt; Done</t>
    </r>
  </si>
  <si>
    <r>
      <rPr>
        <sz val="11"/>
        <color rgb="FFFF0000"/>
        <rFont val="Calibri"/>
        <family val="2"/>
        <scheme val="minor"/>
      </rPr>
      <t>1/9/2020: Updated</t>
    </r>
    <r>
      <rPr>
        <sz val="11"/>
        <color theme="1"/>
        <rFont val="Calibri"/>
        <family val="2"/>
        <scheme val="minor"/>
      </rPr>
      <t xml:space="preserve">
5. Check Analog </t>
    </r>
    <r>
      <rPr>
        <sz val="11"/>
        <color rgb="FFFF0000"/>
        <rFont val="Calibri"/>
        <family val="2"/>
        <scheme val="minor"/>
      </rPr>
      <t>Main screen</t>
    </r>
    <r>
      <rPr>
        <sz val="11"/>
        <color theme="1"/>
        <rFont val="Calibri"/>
        <family val="2"/>
        <scheme val="minor"/>
      </rPr>
      <t xml:space="preserve"> </t>
    </r>
    <r>
      <rPr>
        <strike/>
        <sz val="11"/>
        <color indexed="8"/>
        <rFont val="Calibri"/>
        <family val="2"/>
        <scheme val="minor"/>
      </rPr>
      <t>display</t>
    </r>
    <r>
      <rPr>
        <sz val="11"/>
        <color theme="1"/>
        <rFont val="Calibri"/>
        <family val="2"/>
        <scheme val="minor"/>
      </rPr>
      <t xml:space="preserve">
Display the analog frequency in </t>
    </r>
    <r>
      <rPr>
        <sz val="11"/>
        <color rgb="FFFF0000"/>
        <rFont val="Calibri"/>
        <family val="2"/>
        <scheme val="minor"/>
      </rPr>
      <t xml:space="preserve">Main screen </t>
    </r>
    <r>
      <rPr>
        <sz val="11"/>
        <color theme="1"/>
        <rFont val="Calibri"/>
        <family val="2"/>
        <scheme val="minor"/>
      </rPr>
      <t xml:space="preserve">
=&gt; Radio main screen / or Main radio screen
4. Displaying </t>
    </r>
    <r>
      <rPr>
        <sz val="11"/>
        <color rgb="FFFF0000"/>
        <rFont val="Calibri"/>
        <family val="2"/>
        <scheme val="minor"/>
      </rPr>
      <t>FM/AM screen</t>
    </r>
    <r>
      <rPr>
        <sz val="11"/>
        <color theme="1"/>
        <rFont val="Calibri"/>
        <family val="2"/>
        <scheme val="minor"/>
      </rPr>
      <t xml:space="preserve">
- Hoặc AM hoặc FM
(Tương tự các case khác ở dòng 30,31, 32)</t>
    </r>
  </si>
  <si>
    <t>방송_HD Radio&amp;Data_Code Impementation (HD Audio HMI)_0002</t>
  </si>
  <si>
    <t>1. Press Option menu SK</t>
  </si>
  <si>
    <t>1. Display Radio additional function</t>
  </si>
  <si>
    <t>[ISSUE:14343494] - Option Menu List</t>
  </si>
  <si>
    <t>To verify HU displays Option menu list when input Option menu SK with setting HD Radio is OFF</t>
  </si>
  <si>
    <t>Region: North America_x000D_
1. HU is ON_x000D_
2. URT5000 is connected_x000D_
3. Setting HD Radio is OFF_x000D_
4. Displaying FM screen</t>
  </si>
  <si>
    <r>
      <t xml:space="preserve">4. Displaying </t>
    </r>
    <r>
      <rPr>
        <sz val="11"/>
        <color rgb="FFFF0000"/>
        <rFont val="Calibri"/>
        <family val="2"/>
        <scheme val="minor"/>
      </rPr>
      <t>FM/AM screen</t>
    </r>
    <r>
      <rPr>
        <sz val="11"/>
        <color theme="1"/>
        <rFont val="Calibri"/>
        <family val="2"/>
        <scheme val="minor"/>
      </rPr>
      <t xml:space="preserve">
- Hoặc AM hoặc FM
(Tương tự các case khác ở dòng 30,31, 32)</t>
    </r>
  </si>
  <si>
    <t>방송_HD Radio&amp;Data_Code Impementation (HD Audio HMI)_0003</t>
  </si>
  <si>
    <t>1. Press Option menu HK</t>
  </si>
  <si>
    <t>To verify Option menu list provided by input Option menu HK with setting HD Radio is OFF</t>
  </si>
  <si>
    <t>방송_HD Radio&amp;Data_Code Impementation (HD Audio HMI)_0004</t>
  </si>
  <si>
    <t>1. Check display of Seek Up/Down SK on Radio main screen</t>
  </si>
  <si>
    <t>1. Display Seek Up/Down SK on FM main screen</t>
  </si>
  <si>
    <t>[ISSUE:14343495] - Seek Key &amp; Scan 구성</t>
  </si>
  <si>
    <t>To verify HU displays Seek Up / Down SK on Radio Main screen with setting HD Radio is OFF</t>
  </si>
  <si>
    <t>Region: North America_x000D_
1. HU is ON_x000D_
2. URT5000 is connected_x000D_
3. Setting HD radio is OFF_x000D_
4. Displaying FM screen</t>
  </si>
  <si>
    <r>
      <rPr>
        <sz val="11"/>
        <color rgb="FFFF0000"/>
        <rFont val="Calibri"/>
        <family val="2"/>
        <scheme val="minor"/>
      </rPr>
      <t xml:space="preserve">1/9/2020: Updated </t>
    </r>
    <r>
      <rPr>
        <sz val="11"/>
        <color theme="1"/>
        <rFont val="Calibri"/>
        <family val="2"/>
        <scheme val="minor"/>
      </rPr>
      <t xml:space="preserve">
1. Display </t>
    </r>
    <r>
      <rPr>
        <strike/>
        <sz val="11"/>
        <color indexed="8"/>
        <rFont val="Calibri"/>
        <family val="2"/>
        <scheme val="minor"/>
      </rPr>
      <t>SCAN</t>
    </r>
    <r>
      <rPr>
        <sz val="11"/>
        <color theme="1"/>
        <rFont val="Calibri"/>
        <family val="2"/>
        <scheme val="minor"/>
      </rPr>
      <t xml:space="preserve"> Seek up/seek Down SK on AM/FM main screen
4. Displaying FM/AM screen
- Hoặc AM hoặc FM</t>
    </r>
  </si>
  <si>
    <t>방송_HD Radio&amp;Data_Code Impementation (HD Audio HMI)_0005</t>
  </si>
  <si>
    <t>1. Check display of SCAN SK on Radio main screen_x000D_
_x000D_
2. Press SCAN SK</t>
  </si>
  <si>
    <t>1. Display SCAN SK on FM main screen_x000D_
_x000D_
2. Frequency change status during scanning</t>
  </si>
  <si>
    <t>To verify HU displays Scan SK on Radio Main screen and Frequency change status during scanning with setting HD Radio is OFF</t>
  </si>
  <si>
    <t>Region: North America_x000D_
1. HU is ON_x000D_
2. URT5000 is connected_x000D_
3. Setting HD radio is OFF_x000D_
4. Displaying FM/AM screen</t>
  </si>
  <si>
    <r>
      <rPr>
        <sz val="11"/>
        <color rgb="FFFF0000"/>
        <rFont val="Calibri"/>
        <family val="2"/>
        <scheme val="minor"/>
      </rPr>
      <t xml:space="preserve">1/9/2020: Updated </t>
    </r>
    <r>
      <rPr>
        <sz val="11"/>
        <color theme="1"/>
        <rFont val="Calibri"/>
        <family val="2"/>
        <scheme val="minor"/>
      </rPr>
      <t xml:space="preserve">
1. Display SCAN SK on AM/FM main screen
4. Displaying FM/AM screen
- Hoặc AM hoặc FM</t>
    </r>
  </si>
  <si>
    <t>방송_HD Radio&amp;Data_Code Impementation (HD Audio HMI)_0006</t>
  </si>
  <si>
    <t>1. Press ~[Radio~]
2. Tune Knob Input</t>
  </si>
  <si>
    <t>2. Frequency change display during Tune Knob operation</t>
  </si>
  <si>
    <t>[ISSUE:14343496] - Tune Knob 화면 구성</t>
  </si>
  <si>
    <t>To verify frequency change when input Tune Knob with setting HD Radio is OFF</t>
  </si>
  <si>
    <r>
      <t>The SyRS not mention that HD radio OFF. So we need update precondion and test purpose
=&gt;</t>
    </r>
    <r>
      <rPr>
        <sz val="11"/>
        <color rgb="FFFF0000"/>
        <rFont val="Calibri"/>
        <family val="2"/>
        <scheme val="minor"/>
      </rPr>
      <t xml:space="preserve"> </t>
    </r>
    <r>
      <rPr>
        <b/>
        <sz val="11"/>
        <color rgb="FFFF0000"/>
        <rFont val="Calibri"/>
        <family val="2"/>
        <scheme val="minor"/>
      </rPr>
      <t>AnhTo</t>
    </r>
    <r>
      <rPr>
        <sz val="11"/>
        <color rgb="FFFF0000"/>
        <rFont val="Calibri"/>
        <family val="2"/>
        <scheme val="minor"/>
      </rPr>
      <t>: This SyRS (14343496) is in the Group of Radio Main HD OFF - check the father ID: 14343492)</t>
    </r>
  </si>
  <si>
    <t>방송_HD Radio&amp;Data_Code Impementation (HD Audio HMI)_0007</t>
  </si>
  <si>
    <t>1. Check band change menu</t>
  </si>
  <si>
    <t>1. Menu consists of North American Radio Band FM / AM / SXM.</t>
  </si>
  <si>
    <t>[ISSUE:14343497] - Band Change 메뉴 구성</t>
    <phoneticPr fontId="15" type="noConversion"/>
  </si>
  <si>
    <t>To verify Band Change Menu consist of FM, AM, SXM with setting HD Radio is OFF</t>
  </si>
  <si>
    <t>Region: North American_x000D_
1. HU is ON_x000D_
2. URT5000 is connected_x000D_
3. Setting HD radio is OFF_x000D_
4. Displaying FM/AM/SXM screen</t>
  </si>
  <si>
    <t>방송_HD Radio&amp;Data_Code Impementation (HD Audio HMI)_0008</t>
  </si>
  <si>
    <t>1. Press BAND FM_x000D_
_x000D_
2. Press BAND AM_x000D_
_x000D_
3. Press BAND SXM</t>
  </si>
  <si>
    <t>1. Change to Band FM_x000D_
_x000D_
2. Change to Band AM_x000D_
_x000D_
3. Change to Band SXM</t>
  </si>
  <si>
    <t>[ISSUE:14343497] - Band Change 메뉴 구성</t>
  </si>
  <si>
    <t>To verify user can change radio band on radio main screen with setting HD Radio is OFF</t>
  </si>
  <si>
    <t>Region: North American_x000D_
1. HU is ON_x000D_
2. URT5000 is connected_x000D_
3. Setting HD radio is OFF_x000D_
4. Displaying SXM main screen</t>
  </si>
  <si>
    <t>방송_HD Radio&amp;Data_Code Impementation (HD Audio HMI)_0009</t>
  </si>
  <si>
    <t>1. Press ~[Radio~]
2. Go to preset list at bottom of radio main screen</t>
  </si>
  <si>
    <t>2. Display preset list at the bottom of the radio main screen</t>
  </si>
  <si>
    <t>[ISSUE:14343498] - Preset 영역 구성 및 Page 단위 구성</t>
    <phoneticPr fontId="15" type="noConversion"/>
  </si>
  <si>
    <t>To verify display preset list information with setting HD Radio is OFF</t>
    <phoneticPr fontId="15" type="noConversion"/>
  </si>
  <si>
    <t xml:space="preserve">Region: North America_x000D_
1. HU is ON_x000D_
2. URT5000 is connected_x000D_
3. Setting HD Radio is OFF_x000D_
4. Displaying FM/AM screen
5. There are at least 3 preset chanels in the list </t>
  </si>
  <si>
    <r>
      <t xml:space="preserve">1.Follow the comment of tk.kang. I think we need update expect result from "grid view" to "displayed  as a list at the bottom of the radio main screen." </t>
    </r>
    <r>
      <rPr>
        <sz val="11"/>
        <color rgb="FFFF0000"/>
        <rFont val="Calibri"/>
        <family val="2"/>
        <scheme val="minor"/>
      </rPr>
      <t>=&gt; Done</t>
    </r>
    <r>
      <rPr>
        <sz val="11"/>
        <color theme="1"/>
        <rFont val="Calibri"/>
        <family val="2"/>
        <scheme val="minor"/>
      </rPr>
      <t xml:space="preserve">
2.SyRS not mention t HD radio OFF </t>
    </r>
    <r>
      <rPr>
        <sz val="11"/>
        <color rgb="FFFF0000"/>
        <rFont val="Calibri"/>
        <family val="2"/>
        <scheme val="minor"/>
      </rPr>
      <t>=&gt; This SyRS (14343496) is in the Group of Radio Main HD OFF - check the father ID: 14343492)</t>
    </r>
    <r>
      <rPr>
        <sz val="11"/>
        <color theme="1"/>
        <rFont val="Calibri"/>
        <family val="2"/>
        <scheme val="minor"/>
      </rPr>
      <t xml:space="preserve">
</t>
    </r>
  </si>
  <si>
    <t>방송_HD Radio&amp;Data_Code Impementation (HD Audio HMI)_0010</t>
  </si>
  <si>
    <t>1. Press ~[Radio~]
2. Go to preset list at bottom of radio main screen
3. _x000D_Select a preset chanel to play
4. Input SWRC Seek Up / Down Short key</t>
  </si>
  <si>
    <t>2. Provides a preset list_x000D_
_x000D_
3. Focus is on the Previous/next preset chanel on the list</t>
  </si>
  <si>
    <t>[ISSUE:14343498] - Preset 영역 구성 및 Page 단위 구성</t>
  </si>
  <si>
    <t>To verify when input SWRC Seek Up / Down Short key, move to Previous/next preset chanel on the list with setting HD Radio is OFF</t>
  </si>
  <si>
    <t xml:space="preserve">Region: North America_x000D_
1. HU is ON_x000D_
2. URT5000 is connected_x000D_
3. Setting HD Radio is OFF_x000D_
4. Displaying FM screen
5. There are at least 3 preset chanels in the list </t>
  </si>
  <si>
    <r>
      <t xml:space="preserve">1. Need update precondition: Add some chanel to preset list </t>
    </r>
    <r>
      <rPr>
        <sz val="11"/>
        <color rgb="FFFF0000"/>
        <rFont val="Calibri"/>
        <family val="2"/>
        <scheme val="minor"/>
      </rPr>
      <t>=&gt; Done</t>
    </r>
    <r>
      <rPr>
        <sz val="11"/>
        <color theme="1"/>
        <rFont val="Calibri"/>
        <family val="2"/>
        <scheme val="minor"/>
      </rPr>
      <t xml:space="preserve">
2.  If HU play the chanel in preset list ==&gt; focus on chanel that playing</t>
    </r>
    <r>
      <rPr>
        <sz val="11"/>
        <color rgb="FFFF0000"/>
        <rFont val="Calibri"/>
        <family val="2"/>
        <scheme val="minor"/>
      </rPr>
      <t xml:space="preserve"> =&gt; Done</t>
    </r>
    <r>
      <rPr>
        <sz val="11"/>
        <color theme="1"/>
        <rFont val="Calibri"/>
        <family val="2"/>
        <scheme val="minor"/>
      </rPr>
      <t xml:space="preserve">
3.  SyRS not mention t HD radio OFF </t>
    </r>
    <r>
      <rPr>
        <sz val="11"/>
        <color rgb="FFFF0000"/>
        <rFont val="Calibri"/>
        <family val="2"/>
        <scheme val="minor"/>
      </rPr>
      <t>=&gt; This SyRS (14343496) is in the Group of Radio Main HD OFF - check the father ID: 14343492)</t>
    </r>
  </si>
  <si>
    <t>방송_HD Radio&amp;Data_Code Impementation (HD Audio HMI)_0011</t>
  </si>
  <si>
    <t>1. Press ~[Radio~]
2. Go to preset list at bottom of radio main screen_x000D_
3. When moving from the last list of pages~, scroll page</t>
  </si>
  <si>
    <t>2. Display a preset list_x000D_
_x000D_
3. The next page is moved to the top</t>
  </si>
  <si>
    <t>To verify when scroll to the top from the last list of pages, the page is switched with setting HD Radio is OFF</t>
  </si>
  <si>
    <r>
      <t xml:space="preserve">1.  SyRS not mention t HD radio OFF </t>
    </r>
    <r>
      <rPr>
        <sz val="11"/>
        <color rgb="FFFF0000"/>
        <rFont val="Calibri"/>
        <family val="2"/>
        <scheme val="minor"/>
      </rPr>
      <t>=&gt; This SyRS (14343496) is in the Group of Radio Main HD OFF - check the father ID: 14343492)</t>
    </r>
  </si>
  <si>
    <t>방송_HD Radio&amp;Data_Code Impementation (HD Audio HMI)_0012</t>
  </si>
  <si>
    <t xml:space="preserve">1. Run URT Tool.
2. Select vector signal : IB_FMr450_e1wfr1504.bin.
3. Change a Frequency : 104.7MHz.
4. Change a Signal Power : -60.0dBm.
5. Play URT.
6. Press ~[Radio~] HK_x000D_
7. HU Change a Frequency : 104.7MHz.
_x000D_8. Waiting until received full HD signal
9. Select Station list.
10. Select Program : HD1.
</t>
  </si>
  <si>
    <t xml:space="preserve">6. Enter Radio mode_x000D_
10. Provides information of MPS HD1 on HD Main screen 
Check the Call Sign: QABF
Check the SIS Slogan | SIG Service Display Name in HU HMI: HD-1 Slogan for HMI-4
Check the displayed information of 3 songs. 
Check the Song in HU HMI:
#(1. HMI-4 HD1 Title 1 &gt; 2. Null &gt; 3. Null )
Check the Artist in HU HMI:
#(1. Null &gt; 2. HMI-4 HD1 Artist 2 &gt; 3. Null )
Check the Album in HU HMI
#(1. Null &gt; 2. Null &gt; 3. HMI-4 HD1 Album 3 )
#Only check the infomation is displayed on the screen if have </t>
  </si>
  <si>
    <t>[ISSUE:14343501] - HD Radio Main 화면 구성</t>
  </si>
  <si>
    <t>To verify HD Radio Main screen display the HD chanel MPS information</t>
  </si>
  <si>
    <t xml:space="preserve">Region: North America_x000D_
1. HU is ON_x000D_
2.URT5000 and antenna are connected 
3. Displaying Home screen
4. Radio setting &gt; HD Radio Active </t>
  </si>
  <si>
    <r>
      <rPr>
        <sz val="11"/>
        <color rgb="FFFF0000"/>
        <rFont val="Calibri"/>
        <family val="2"/>
        <scheme val="minor"/>
      </rPr>
      <t>1/9/2020
Updated</t>
    </r>
    <r>
      <rPr>
        <sz val="11"/>
        <color theme="1"/>
        <rFont val="Calibri"/>
        <family val="2"/>
        <scheme val="minor"/>
      </rPr>
      <t xml:space="preserve">
* Update tương tự case: 15048654</t>
    </r>
  </si>
  <si>
    <t>방송_HD Radio&amp;Data_Code Impementation (HD Audio HMI)_0013</t>
  </si>
  <si>
    <t xml:space="preserve">1. Run URT Tool.
2. Select vector signal : IB_FMr450_e1wfr1504.bin.
3. Change a Frequency : 104.7MHz.
4. Change a Signal Power : -60.0dBm.
5. Play URT.
6. Press ~[Radio~] HK_x000D_
7. HU Change a Frequency : 104.7MHz.
_x000D_8. Waiting until received full HD signal
9. Select Station list.
10. Select Program : HD3.
</t>
  </si>
  <si>
    <t xml:space="preserve">6. Enter Radio mode_x000D_
10. Provides information of SPS HD3 on HD Main screen 
Check the Call Sign: QABF
Check the SIS Slogan | SIG Service Display Name in HU HMI: HD-3 Slogan for HMI-4
Check the displayed information of 3 songs:
Check the Song in HU HMI
#(1. HMI-4 HD3 Title 1 &gt; 2. HMI-4 HD3 Title 2 &gt; 3. HMI-4 HD3 Title 3 )
Check the Artist in HU HMI
#(1. HMI-4 HD3 Artist 1 &gt; 2. HMI-4 HD3 Artist 2 &gt; 3. HMI-4 HD3 Artist 3 )
Check the Album in HU HMI
#(1. HMI-4 HD3 Album 1 &gt; 2. HMI-4 HD3 Album 2 &gt; 3. HMI-4 HD3 Album 3)
#Only check the infomation is displayed on the screen if have </t>
  </si>
  <si>
    <t>To verify HD Radio Main screen display the HD chanel SPS information</t>
  </si>
  <si>
    <t xml:space="preserve">Region: North America_x000D_
1. HU is ON_x000D_
2. URT5000 and antenna are connected 
3. Displaying Home screen
4. Radio setting &gt; HD Radio Active </t>
  </si>
  <si>
    <t xml:space="preserve">Anh To updated: 
Check the displayed information of 3 songs:
</t>
  </si>
  <si>
    <t>방송_HD Radio&amp;Data_Code Impementation (HD Audio Service)_0026</t>
  </si>
  <si>
    <t>1. Run URT Tool
2. Select vector signal : IB~_FMr430~_e1wfr1080.bin
3. Change a Frequency : 97.9MHz
4. Change a Signal Power : ~-60.0dBm
5. URT Play
6. HU Change a Frequency : 97.9MHz (HD1)
7. Check the status of the HD1 Audio.
8. Check the status of the HD) Indicator.
9. Check the status of the "Live" Indicator.</t>
  </si>
  <si>
    <t xml:space="preserve">&lt;Screen&gt;_x000D_
_x000D_7. Confirm the playback of analog audio: 1-kHz tone.
8. No illumination of the HD) Indicator, HD) Indicator is gray.
_x000D_
9. "Live" icon display_x000D_
</t>
  </si>
  <si>
    <t>[ISSUE:14343459] - Ballgame 모드 전환</t>
    <phoneticPr fontId="15" type="noConversion"/>
  </si>
  <si>
    <t>To verify when received in Ballgame mode, HD1 output as analog broadcasts</t>
  </si>
  <si>
    <t>1. HU is ON_x000D_
2. URT5000 and antenna are connected
3. Displaying Home screen_x000D_
4. Radio setting &gt; HD Radio Active</t>
  </si>
  <si>
    <t>방송_HD Radio&amp;Data_Code Impementation (HD Audio Service)_0043</t>
  </si>
  <si>
    <t xml:space="preserve">6. Enter Radio mode_x000D_
10. Provides information of MPS HD1 on HD Main screen 
Check the Channel Frequency in HU HMI: #(104.7MHz)
Check the Program Number in HU HMI: 3
Check the Program Type in HU HMI &gt; Station list &gt; Select Genre: #(Adult Hits)
Check the Call Sign in GEM: #(QABF)
Check the SIS Slogan | SIG Service Display Name in HU HMI: #(HD-1 Slogan for HMI-4)
Check the displayed information of 3 songs:
Check the Song in HU HMI:
#(1. HMI-4 HD1 Title 1 &gt; 2. Null &gt; 3. Null )
Check the Artist in HU HMI:
#(1. Null &gt; 2. HMI-4 HD1 Artist 2 &gt; 3. Null )
Check the Album in HU HMI
#(1. Null &gt; 2. Null &gt; 3. HMI-4 HD1 Album 3 )
Check the HD) logo in HU HMI: #( HD) logo is displayed)
#Only check the infomation is displayed on the screen if have </t>
  </si>
  <si>
    <t>[ISSUE:14343463] - HD 채널 정보 처리기능 구현</t>
  </si>
  <si>
    <t>To verify HD Radio Main screen display the HD channel MPS information</t>
  </si>
  <si>
    <t>Delete some item don't need to check in expected result</t>
  </si>
  <si>
    <t>Anh To updated: 
Check the displayed information of 3 songs:
Deleted the Strikethough lines.</t>
  </si>
  <si>
    <t xml:space="preserve">6. Enter Radio mode_x000D_
10. Provides information of MPS HD 3 on HD Main screen 
Check the Channel Frequency in HU HMI: #(104.7MHz)
Check the Program Number in HU HMI: 3
Check the Program Type in HU HMI &gt; Station list &gt; Select Genre: #(Soft Rock)
Check the Call Sign in GEM: #(QABF)
Check the SIS Slogan | SIG Service Display Name in HU HMI: #(HD-3 Slogan for HMI-4)
Check the displayed information of 3 songs:
Check the Song in HU HMI
#(1. HMI-4 HD3 Title 1 &gt; 2. HMI-4 HD3 Title 2 &gt; 3. HMI-4 HD3 Title 3 )
Check the Artist in HU HMI
#(1. HMI-4 HD3 Artist 1 &gt; 2. HMI-4 HD3 Artist 2 &gt; 3. HMI-4 HD3 Artist 3 )
Check the Album in HU HMI
#(1. HMI-4 HD3 Album 1 &gt; 2. HMI-4 HD3 Album 2 &gt; 3. HMI-4 HD3 Album 3)
Check the HD) logo in HU HMI: #( HD) logo is displayed)
#Only check the infomation is displayed on the screen if have </t>
  </si>
  <si>
    <t>To verify HD Radio Main screen display the HD channel SPS information</t>
  </si>
  <si>
    <t xml:space="preserve">
1. HU is ON_x000D_
2. URT5000 and antenna are connected 
3. Displaying Home screen
4. Radio setting &gt; HD Radio Active </t>
  </si>
  <si>
    <t>방송_HD Radio&amp;Data_Code Impementation (HD Audio Service)_0027</t>
  </si>
  <si>
    <t xml:space="preserve">1. Run URT Tool.
2. Select vector signal : IB_FMr450_e1wfr1504.bin.
3. Change a Frequency : 104.7MHz.
4. Change a Signal Power : -60.0dBm.
5. Play URT.
6. Press ~[Radio~] HK_x000D_
7. HU Change a Frequency : 104.7MHz.
_x000D_8. Waiting until received full HD signal
9. Select Station list.
10. Select Program : HD3.
11. Remove the antenna 
</t>
  </si>
  <si>
    <t xml:space="preserve">11. Display_x000D_
_x000D_
" No Signal "~,"Acquiring Signal"is displayed on the title bar._x000D_
_x000D_
\\_x000D_
_x000D_
Sound_x000D_
Mute after removing the antenna about 7,8 seconds </t>
  </si>
  <si>
    <t>To verify HU display No signal icon when HD reception sensitivity is low</t>
  </si>
  <si>
    <t>방송_HD Radio&amp;Data_Code Impementation (HD Audio Service)_0028</t>
  </si>
  <si>
    <t xml:space="preserve">1. Run URT Tool.
2. Select vector signal : IB_FMr430_e1wfr1092.bin
3. Change a Frequency : 104.7MHz.
4. Change a Signal Power : -60.0dBm.
5. Play URT.
6. Press ~[Radio~] HK
7. HU Change a Frequency : 104.7MHz.
8. Waiting until received full HD signal
9. Select Station list.
10. Select Program : HD1.
</t>
  </si>
  <si>
    <t>10. Displays images related to the broadcast on the radio screen:
~ - Station Logo (check on station list )
~- Album Cover Art
 (check on main HD Radio)</t>
  </si>
  <si>
    <t>[ISSUE:14343464] - HD 방송 정보 이미지 처리 구현</t>
    <phoneticPr fontId="15" type="noConversion"/>
  </si>
  <si>
    <t>To verify HU display images related to the broadcast on the radio screen</t>
  </si>
  <si>
    <t>_x000D_
1. HU is ON_x000D_
2. URT5000 is connected_x000D_
3. Receiving HD Radio Broadcast</t>
  </si>
  <si>
    <t>방송_HD Radio&amp;Data_Code Impementation (HD Audio Service)_0029</t>
  </si>
  <si>
    <t xml:space="preserve">1. Run URT Tool.
2. Select vector signal :  IB_FMr450_e1wfr1502.bin.
3. Change a Frequency : 104.7MHz.
4. Change a Signal Power : -60.0dBm.
5. Play URT.
6. Press ~[Radio~] HK_x000D_
7. HU Change a Frequency : 104.7MHz.
_x000D_8. Waiting until received full HD signal
9. Select Station list.
10. Select Program : HD1.
</t>
  </si>
  <si>
    <t xml:space="preserve">10. Display station logo on station list and main HD Radio screen </t>
  </si>
  <si>
    <t>[ISSUE:14343464] - HD 방송 정보 이미지 처리 구현</t>
  </si>
  <si>
    <t>To verify HU display station logo if there is no album cover art</t>
  </si>
  <si>
    <t xml:space="preserve">_x000D_
1. HU is ON
2. URT5000 and antenna are connected 
3. Displaying Home screen
4. Radio setting &gt; HD Radio Active </t>
  </si>
  <si>
    <t>방송_HD Radio&amp;Data_Code Impementation (HD Audio Service)_0030</t>
  </si>
  <si>
    <t xml:space="preserve">1. Run URT Tool.
2. Select vector signal : IB_FMr208_e1wfr1185.bin
3. Change a Frequency : 98.7MHz.
4. Change a Signal Power : -60.0dBm.
5. Play URT.
6. Press ~[Radio~] HK_x000D_
7. HU Change a Frequency : 98.7MHz.
_x000D_8. Waiting until received full HD signal
9. Select Station list.
10. Select Program : HD1.
</t>
  </si>
  <si>
    <t>10. Display default image at the Main radio screen</t>
  </si>
  <si>
    <t>To verify HU display default image if there is no album art and station logo</t>
  </si>
  <si>
    <t>Anh To Update: 
10. Display default image at the Main radio screen</t>
  </si>
  <si>
    <t>방송_HD Radio&amp;Data_Code Impementation (HD Audio Service)_0031</t>
  </si>
  <si>
    <t>1. Run URT Tool.
2. Select vector signal : IB_FMr450_e1wfr1503.bin.
3. Change a Frequency : 100.7MHz.
4. Change a Signal Power : -60.0dBm.
5. Play URT.
6. Press ~[Radio~] HK
7. HU Change a Frequency : 100.7MHz.
8. Waiting until received full HD signal
9. Select Station list.
10. Select Program : HD3.
11. Tap "Scan" SK_x000D_ and wait 10s 
12. Tap "Scan" SK</t>
  </si>
  <si>
    <t>11. Start scanning_x000D_
_x000D_
12. Scan Stop and display the frequency of the last station being scanned</t>
  </si>
  <si>
    <t>[ISSUE:14343473] - SCAN중 Stop 사양 구현</t>
  </si>
  <si>
    <t>To verify when input Scan SK during scanning, Scan Stop and display the frequency of the last station being scanned</t>
  </si>
  <si>
    <t>1. HU is ON_x000D_
2. URT5000 and antenna are connected
3. Radio setting &gt; HD Radio Active 
4. AM/FM screen is displayed</t>
  </si>
  <si>
    <r>
      <rPr>
        <sz val="11"/>
        <color rgb="FFFF0000"/>
        <rFont val="Calibri"/>
        <family val="2"/>
        <scheme val="minor"/>
      </rPr>
      <t>1/9/2020
Updated</t>
    </r>
    <r>
      <rPr>
        <sz val="11"/>
        <color theme="1"/>
        <rFont val="Calibri"/>
        <family val="2"/>
        <scheme val="minor"/>
      </rPr>
      <t xml:space="preserve">
we don't have STOP button, so we need update to Press scan SK again</t>
    </r>
  </si>
  <si>
    <t>방송_HD Radio&amp;Data_Code Impementation (HD Audio Service)_0032</t>
  </si>
  <si>
    <r>
      <t>1. Run URT Tool.
2. Select vector signal : IB_FMr450_e1wfr1503.bin.
3. Change a Frequency : 100.7MHz.
4. Change a Signal Power : -60.0dBm.
5. Play URT.
6. Press ~[Radio~] HK
7. HU Change a Frequency : 100.7MHz.
8. Waiting until received full HD signal
9. Select Station list.
10. Select Program : HD1.
11. Tap "Scan" SK</t>
    </r>
    <r>
      <rPr>
        <strike/>
        <sz val="11"/>
        <color theme="1"/>
        <rFont val="Calibri"/>
        <family val="2"/>
      </rPr>
      <t xml:space="preserve">
</t>
    </r>
    <r>
      <rPr>
        <sz val="11"/>
        <color theme="1"/>
        <rFont val="Calibri"/>
        <family val="2"/>
      </rPr>
      <t xml:space="preserve">12. During the HU is scanning, tap "Preset" SK </t>
    </r>
  </si>
  <si>
    <t>To verify when input Preset SK during scanning, Scan Stop and display the frequency of the last station being scanned</t>
  </si>
  <si>
    <t>Region: North Ameria_x000D_
1. HU is ON
2. URT5000 and antenna are connected
3. Radio setting &gt; HD Radio Active 
4. AM/FM screen is displayed</t>
  </si>
  <si>
    <t>Update step12 as Red line</t>
  </si>
  <si>
    <t>Anh To updated: 
Deleted the Strikethough lines.</t>
  </si>
  <si>
    <t>방송_HD Radio&amp;Data_Code Impementation (HD Audio Service)_0033</t>
  </si>
  <si>
    <t>1. Run URT Tool.
2. Select vector signal : IB_FMr450_e1wfr1503.bin.
3. Change a Frequency : 100.7MHz.
4. Change a Signal Power : -60.0dBm.
5. Play URT.
6. Press ~[Radio~] HK
7. HU Change a Frequency : 100.7MHz.
8. Waiting until received full HD signal
9. Select Station list.
10. Select Program : HD1.
11. Tap "Scan" SK
12. Switch FM / AM mode using FM/ AM SK_x000D__x000D_
13. Return AM/FM mode</t>
  </si>
  <si>
    <t>11. Start scanning_x000D_
_x000D_
13. Scan Stop and display the frequency of the last station being scanned</t>
  </si>
  <si>
    <t>To verify when switch FM / AM mode during scanning, Scan Stop and display the frequency of the last station being scanned</t>
  </si>
  <si>
    <t>Region: North America_x000D_
1. HU is ON
2. URT5000 and antenna are connected
3. Radio setting &gt; HD Radio Active 
4. AM/FM screen is displayed</t>
  </si>
  <si>
    <t>방송_HD Radio&amp;Data_Code Impementation (HD Audio Service)_0034</t>
  </si>
  <si>
    <t>1. Run URT Tool.
2. Select vector signal : IB_FMr450_e1wfr1504.bin.
3. Change a Frequency : 99.7MHz.
4. Change a Signal Power : -60.0dBm.
5. Play URT.
6. Press ~[Radio~] HK
7. HU Change a Frequency : 99.7MHz.
8. Waiting until received full HD signal
9. Select Station list.
10. Press ~'Star~' (Save as preset) button
 on HD1, HD2 and HD3 program alternatetly
11. Check selected programs on Preset List screen
12. Play HD2 and wait 10 seconds
13. Press SWRC UP button</t>
  </si>
  <si>
    <t>13.1 Display information of previous preset station_x000D_ HD1 
_x000D_
13.2. Previous preset station audio output</t>
  </si>
  <si>
    <t>[ISSUE:14343477] - Radio 통합 Preset 저장/삭제/재생</t>
  </si>
  <si>
    <r>
      <t>To verify Preset frequency can be changed by SWRC  Up</t>
    </r>
    <r>
      <rPr>
        <strike/>
        <sz val="11"/>
        <color theme="1"/>
        <rFont val="Calibri"/>
        <family val="2"/>
        <scheme val="minor"/>
      </rPr>
      <t xml:space="preserve"> </t>
    </r>
    <r>
      <rPr>
        <sz val="11"/>
        <color theme="1"/>
        <rFont val="Calibri"/>
        <family val="2"/>
        <scheme val="minor"/>
      </rPr>
      <t>short key.</t>
    </r>
  </si>
  <si>
    <t xml:space="preserve">Region: North America_x000D_
1. HU is ON
2. URT5000 and antenna are connected 
3. Displaying Home screen
4. Radio setting &gt; HD Radio Active </t>
  </si>
  <si>
    <t>방송_HD Radio&amp;Data_Code Impementation (HD Audio Service)_0035</t>
  </si>
  <si>
    <t>1. Run URT Tool.
2. Select vector signal : IB_FMr450_e1wfr1504.bin.
3. Change a Frequency : 99.7MHz.
4. Change a Signal Power : -60.0dBm.
5. Play URT.
6. Press ~[Radio~] HK
7. HU Change a Frequency : 99.7MHz.
8. Waiting until received full HD signal
9. Select Station list.
10. Press ~'Star~' (Save as preset) button
 on HD1, HD2 and HD3 program alternatetly 
11. Check selected programs on Preset List screen
12. Play HD2 and wait 10 seconds
13. Press SWRC DOWN button</t>
  </si>
  <si>
    <t>13.1. Display information of next preset station_x000D_ HD3
_x000D_
13.2. Next preset station audio output</t>
  </si>
  <si>
    <t>To verify Preset frequency can be changed by SWRC Down short key.</t>
  </si>
  <si>
    <t>방송_HD Radio&amp;Data_Code Impementation (HD Audio Service)_0036</t>
  </si>
  <si>
    <t xml:space="preserve">1. Run URT Tool.
2. Select vector signal : IB_FMr450_e1wfr1504.bin.
3. Change a Frequency : 99.7MHz.
4. Change a Signal Power : -60.0dBm.
5. Play URT.
6. Press ~[Radio~] HK
7. HU Change a Frequency : 99.7MHz.
8. Waiting until received full HD signal
9. Select Station list.
10. Press ~'Star~' (Save as preset) button_x000D_ on HD1 and HD2 program 
11. Check selected programs on Preset List screen </t>
  </si>
  <si>
    <t>10. HD Programs are saved to Preset list_x000D_
_x000D_
11. Saved preset including MPS and sub channel (SPS)</t>
  </si>
  <si>
    <t>To verify HD broadcast is stored as a preset including sub channel (SPS)</t>
  </si>
  <si>
    <t>방송_HD Radio&amp;Data_Code Impementation (HD Audio Service)_0037</t>
  </si>
  <si>
    <t>1. "Menu" SK Tap_x000D_
_x000D_
2. "Save as Preset" SK Tap</t>
  </si>
  <si>
    <t>Display_x000D_
_x000D_
Transition to Preset save screen._x000D_
_x000D_
When the selected frequency is saved~, it is saved in Preset List and the save mode is canceled._x000D_
_x000D_
The preset is saved and the Toast Pop~-up is displayed to indicate the current frequency as a preset._x000D_
_x000D_
~- When entering the preset save mode~, all executable buttons except the ~[Home~] and ~[Back~] buttons are disabled._x000D_
_x000D_
~- Even if the selected frequency is already stored~, it can be saved again._x000D_
_x000D_
~- When you press the ~[Back~] button~, press HK to change the screen mode~, change the mode~, or adjust the ~[SEEK~] button or TUNE KNOB~, cancel the preset preset mode and apply the input function._x000D_
_x000D_
\\_x000D_
_x000D_
Sound_x000D_
_x000D_
HD Radio</t>
  </si>
  <si>
    <t>[ISSUE:14343478] - Radio 통합 Preset 개수 설정</t>
  </si>
  <si>
    <t>To verify Save as preset function using Radio menu</t>
  </si>
  <si>
    <t>HD Radio Screen</t>
  </si>
  <si>
    <t>Spec out</t>
  </si>
  <si>
    <t>방송_HD Radio&amp;Data_Code Impementation (HD Audio Service)_0038</t>
  </si>
  <si>
    <t>Frequency controller "Save" SK Tap</t>
  </si>
  <si>
    <t>Display_x000D_
_x000D_
Transition to Preset save screen._x000D_
_x000D_
When the selected frequency is saved~, it is saved in Preset List and the save mode is canceled._x000D_
_x000D_
The preset is saved and the Toast Pop~-up is displayed to indicate the current frequency as a preset._x000D_
_x000D_
\\_x000D_
_x000D_
Sound_x000D_
_x000D_
HD Radio</t>
  </si>
  <si>
    <t>To verify when the selected frequency is saved, it is saved in Preset List and the save mode is canceled</t>
  </si>
  <si>
    <t>방송_HD Radio&amp;Data_Code Impementation (HD Audio Service)_0039</t>
  </si>
  <si>
    <t>1. Run URT Tool.
2. Select vector signal : IB_FMr450_e1wfr1504.bin
3. Change a Frequency : 104.7MHz.
4. Change a Signal Power : -60.0dBm.
5. Play URT.
6. On HU, press List SK &gt; Observe the received station on the Station list</t>
  </si>
  <si>
    <t>6. List screen displays a list of received stations. 
At least, it must contain:
104.7 HD1 Adult Hits,
104.7 HD3 Soft Rock,
104.7 HD4 Top Forty.</t>
  </si>
  <si>
    <t>[ISSUE:14343483] - Station List 수신 및 Preset 저장</t>
  </si>
  <si>
    <t>To verify display of a list of broadcast stations that can be received</t>
  </si>
  <si>
    <t>Region: North America_x000D_
Single signal
1. HU is ON_x000D_
2. URT5000 and antenna are connected
3. Radio setting &gt; HD Radio Active
4. Station List is cleared
5. Radio Main screen is current screen</t>
  </si>
  <si>
    <t>1. Run the First URT Tool
2. Select vector signal : IB_FMr450_e1wfr1506.bin
3. Change a Frequency : 93.3MHz
4. Change a Signal Power : -50.0dBm
5. Play the first URT 
6. Run the Second URT Tool
7. Select vector signal : IB_FMr450_e1wfr1504.bin
8. Change a Frequency : 102.7MHz
9. Change a Signal Power : -40.0dBm
10. Play the Second URT 
11. On HU, press List SK &gt; Observe the order of received station on the Station list</t>
  </si>
  <si>
    <t xml:space="preserve">11. List screen displays a list of received frequency in ascending order: 
93.3 HD1,
93.3 HD2,
102.7 HD1,
102.7 HD3,
102.7 HD4.
</t>
  </si>
  <si>
    <t>To verify display of a list of received broadcast stations in ascending order</t>
  </si>
  <si>
    <t>Region: North America_x000D_
Multi signal
1. HU is ON_x000D_
2. Two URT5000 and antenna are connected
3. Radio setting &gt; HD Radio Active
4. Station List is cleared
5. Radio Main screen is current screen</t>
  </si>
  <si>
    <t>1. Run the First URT Tool
2. Select vector signal : IB_FMr450_e1wfr1506.bin
3. Change a Frequency : 93.3MHz
4. Change a Signal Power : -50.0dBm
5. Play the first URT 
6. On HU, press List SK &gt; Observe the received station on the Station list. 
7. Run the Second URT Tool
8. Select vector signal : IB_FMr450_e1wfr1504.bin
9. Change a Frequency : 102.7MHz
10. Change a Signal Power : -40.0dBm
11. Play the Second URT
12. Observe the received station on the Station list. 
13. Press the Refresh button &gt; Observe the Station list</t>
  </si>
  <si>
    <t>6. List screen display a list of received stations:
93.3 HD1,
93.3 HD2.
12. The update information that occurs when List is being displayed is not reflected:
93.3 HD1,
93.3 HD2.
13. The new content is updated at the List: 
93.3 HD1,
93.3 HD2,
102.7 HD1,
102.7 HD3,
102.7 HD4.</t>
  </si>
  <si>
    <t xml:space="preserve">To verify the displaying of the station list before and after press the Refresh button </t>
  </si>
  <si>
    <t>방송_HD Radio&amp;Data_Code Impementation (HD Audio HMI)_0043</t>
  </si>
  <si>
    <t xml:space="preserve">1. Run URT Tool.
2. Select vector signal : IB_FMr450_e1wfr1504.bin
3. Change a Frequency : 102.7MHz.
4. Change a Signal Power : -60.0dBm.
5. Play URT.
6. Select to play the 102.7MHz HD1 channel
7. Reduce HD radio signal power to -120 dBm
8. Check the broadcasting </t>
  </si>
  <si>
    <t>6. Digital broadcasting: the 102.7MHz HD1 channel is played.
8. At the same frequency, but radio changes to analog broadcasting.</t>
  </si>
  <si>
    <t>[ISSUE:14343502] - HD Weak&amp;No Signal 화면 구성</t>
  </si>
  <si>
    <t>To verify if HD radio weak signal occur when HD Radio MPS (No. 1) broadcasting, Radio change to analog broadcasting</t>
  </si>
  <si>
    <t>Region: North America_x000D_
Single signal
1. HU is ON_x000D_
2. URT5000 and antenna are connected
3. Radio setting &gt; HD Radio Active
4. Radio Main screen is current screen</t>
  </si>
  <si>
    <t>방송_HD Radio&amp;Data_Code Impementation (HD Audio HMI)_0040</t>
  </si>
  <si>
    <t>1. Run URT Tool.
2. Select vector signal : IB_FMr450_e1wfr1504.bin
3. Change a Frequency : 102.7MHz.
4. Change a Signal Power : -60.0dBm.
5. Play URT.
6. Select to play the 102.7MHz HD3 channel
7. Tap Radio Option menu SK  &gt; Observe the Function in the Radio Option list</t>
  </si>
  <si>
    <t>6. Digital broadcasting: the 102.7MHz HD3 channel is played.
7. Display additional functions in the options menu list:_x000D_
ex: 
- Display Off
- Station List
- HD Radio
- Show Radio Text
_x000D_- Delete Presets
- Online manual
_x000D_- Sound Settings
- Split screen</t>
  </si>
  <si>
    <t>[ISSUE:14343503] - Option Menu List</t>
  </si>
  <si>
    <t>To verify display of additional functions in the radio: the main screen options menu list is provided when HD Radio is being received by Option menu soft key input.</t>
  </si>
  <si>
    <t>1. Run URT Tool.
2. Select vector signal : IB_FMr450_e1wfr1504.bin
3. Change a Frequency : 102.7MHz.
4. Change a Signal Power : -60.0dBm.
5. Play URT.
6. Select to play the 102.7MHz HD3 channel
7. Press Radio Option menu HK &gt; Observe the Function in the Radio Option list</t>
  </si>
  <si>
    <t>To verify display of additional functions in the radio: the main screen options menu list is provided when HD Radio is being received by menu hard key input.</t>
  </si>
  <si>
    <t>방송_HD Radio&amp;Data_Code Impementation (HD Audio HMI)_0041</t>
  </si>
  <si>
    <t xml:space="preserve">1. Run URT Tool.
2. Select vector signal : IB_FMr450_e1wfr1504.bin
3. Change a Frequency : 102.7MHz.
4. Change a Signal Power : -60.0dBm.
5. Play URT.
6. Select to play the 102.7MHz HD3 channel
7. Open radio main screen &gt; Observe the displaying of radio text 
8. Open Radio Option &gt; Change OFF HD radio
9. Open radio main screen &gt; Observe the displaying of radio text </t>
  </si>
  <si>
    <t>6. Digital broadcasting: the 102.7MHz HD3 channel is played.
7. Radio text of the played channel is displayed.
8. HD radio is OFF
9. Radio text of the played channel is not displayed.</t>
  </si>
  <si>
    <t>To verify provides additional functions in the options menu list: that Radio text is not provided when HD radio is disable</t>
  </si>
  <si>
    <t>방송_HD Radio&amp;Data_Code Impementation (HD Audio HMI)_0042</t>
  </si>
  <si>
    <t>1. Run URT Tool.
2. Select vector signal : IB_FMr450_e1wfr1504.bin
3. Change a Frequency : 104.7MHz.
4. Change a Signal Power : -65.0dBm.
5. Play URT.
6. On HU, press List SK</t>
  </si>
  <si>
    <t>6. Station List screen is displayed with a list of received stations.</t>
  </si>
  <si>
    <t>[ISSUE:14343506] - Station List 화면 구현</t>
  </si>
  <si>
    <t>To verify station list provides a list of stations above a certain level</t>
  </si>
  <si>
    <t>방송_HD Radio&amp;Data_Code Impementation (HD Audio HMI)_0031</t>
  </si>
  <si>
    <t xml:space="preserve">1. Run URT Tool.
2. Select vector signal : IB_FMr450_e1wfr1504.bin
3. Change a Frequency : 104.7 MHz.
4. Change a Signal Power : -60.0dBm.
5. Play URT.
6. On HU, tune to any frequency, which is not in station list, ex: 87.9MHz
7. Press List SK_x000D_ </t>
  </si>
  <si>
    <t>7. On the Station list, HU displays the played channel, and the fucus position is No. 1.</t>
  </si>
  <si>
    <t>[ISSUE:14343507] - Station List 진입 시 포커스 설정</t>
  </si>
  <si>
    <t>To verify when input Option Menu Station List soft key, if the frequency being played is not in the List, the focus position is at No. 1</t>
  </si>
  <si>
    <t>Region: North America_x000D_
Single signal
1. HU is ON_x000D_
2. URT5000 and antenna are connected
3. Radio setting &gt; HD Radio Active
4. Station list is cleared
5. Radio Main screen is current screen</t>
  </si>
  <si>
    <t>방송_HD Radio&amp;Data_Code Impementation (HD Audio HMI)_0032</t>
  </si>
  <si>
    <t>1. Run URT Tool.
2. Select vector signal : IB_FMr450_e1wfr1504.bin
3. Change a Frequency : 104.7 MHz.
4. Change a Signal Power : -60.0dBm.
5. Play URT.
6. On HU, tune to frequency: 104.7 MHz (HD1)
7. Press List SK_x000D_</t>
  </si>
  <si>
    <t>7. On the Station list, the played frequency is focused on.</t>
  </si>
  <si>
    <t>To verify when input Option Menu Station List soft key, HU display focus on the currently playing frequency</t>
  </si>
  <si>
    <t>방송_HD Radio&amp;Data_Code Impementation (HD Audio HMI)_0033</t>
  </si>
  <si>
    <t xml:space="preserve">1. Run URT Tool.
2. Select vector signal : IB_FMr450_e1wfr1504.bin
3. Change a Frequency : 102.7MHz.
4. Change a Signal Power : -60.0dBm.
5. Play URT.
6. On HU, Open Station list screen &gt; Tap Option menu SK </t>
  </si>
  <si>
    <t>6. Additional functions is displayed in the options menu list.</t>
  </si>
  <si>
    <t>[ISSUE:14343508] - Option Menu List</t>
  </si>
  <si>
    <t>To verify display additional functions in the options menu list when input "Option menu" SK from Station list screen</t>
  </si>
  <si>
    <t>Region: North America_x000D_
Single signal
1. HU is ON_x000D_
2. URT5000 and antenna are connected
3. Radio setting &gt; HD Radio Active
4. Station list screen is current screen</t>
  </si>
  <si>
    <t>방송_HD Radio&amp;Data_Code Impementation (HD Audio HMI)_0034</t>
  </si>
  <si>
    <t>1. Run URT Tool.
2. Select vector signal : IB_FMr450_e1wfr1504.bin
3. Change a Frequency : 102.7MHz.
4. Change a Signal Power : -60.0dBm.
5. Play URT.
6. On HU, Open Station list screen &gt; Press Option menu HK</t>
  </si>
  <si>
    <t xml:space="preserve">To verify display additional functions in the options menu list when input Option Menu HK </t>
  </si>
  <si>
    <r>
      <t xml:space="preserve">Delete the mid-line words and updated the red lines 
</t>
    </r>
    <r>
      <rPr>
        <b/>
        <sz val="11"/>
        <color indexed="8"/>
        <rFont val="Calibri"/>
        <family val="2"/>
        <scheme val="minor"/>
      </rPr>
      <t>AnhTo</t>
    </r>
    <r>
      <rPr>
        <sz val="11"/>
        <color theme="1"/>
        <rFont val="Calibri"/>
        <family val="2"/>
        <scheme val="minor"/>
      </rPr>
      <t>: Don’t see the infor: mid-line words, red lines as comment</t>
    </r>
  </si>
  <si>
    <t>방송_HD Radio&amp;Data_Code Impementation (HD Audio HMI)_0035</t>
  </si>
  <si>
    <t>1. Tap Option Menu 
2. Tap Delete Presets
3. Select Preset button to delete
4. Confirm to delete, ex select Yes</t>
  </si>
  <si>
    <t>1. Display additional functions in the options menu list_x000D_.
2. Preset list to delete is displayed
4. The selected preset is deleted.</t>
  </si>
  <si>
    <t>[ISSUE:14343511] - Delete 화면 구성</t>
  </si>
  <si>
    <t>To verify to delete preset from Option menu</t>
  </si>
  <si>
    <t>Region: North America_x000D_
Single signal
1. HU is ON_x000D_
2. URT5000 and antenna are connected
3. Radio setting &gt; HD Radio Active
4. There are channels in Preset list
5. Radio Main screen is current screen</t>
  </si>
  <si>
    <t>방송_HD Radio&amp;Data_Code Impementation (HD Audio HMI)_0050</t>
  </si>
  <si>
    <t xml:space="preserve">1. Tap to play a preseted channel
2. On Radio main screen, tap to Star icon </t>
  </si>
  <si>
    <t xml:space="preserve">2. The playing channel is removed from preset list. 
Star icon is not filled. </t>
  </si>
  <si>
    <t>To verify to delete preset from Radio main screen</t>
  </si>
  <si>
    <t>TC already exits in CodeBeamer. Need checked again 
=&gt; Change the state to updated. And add the TC ID, TC Name
(Due to FIT member updates TC lately after CERT Team is updating.)</t>
  </si>
  <si>
    <t>방송_HD Radio&amp;Data_Code Impementation (HD Audio HMI)_0036</t>
  </si>
  <si>
    <t>1. "Option menu" SK_x000D_
_x000D_
2. "Reorder preset" SK_x000D_
_x000D_
3. Toolbox long press</t>
  </si>
  <si>
    <t>1. Display additional functions in the options menu list_x000D_
_x000D_
2. Preset list display in the form of a Toolbox_x000D_
_x000D_
3. Display the drag type movement of the selected preset list</t>
  </si>
  <si>
    <t>[ISSUE:14343512] - Reorder 화면 구성</t>
  </si>
  <si>
    <t>To verify ToolBox drag implementation</t>
  </si>
  <si>
    <t>_x000D_
1. HU is ON_x000D_
2. URT5000 is connected_x000D_
3. Receiving HD Radio Broadcast_x000D_
4. Preset list created</t>
  </si>
  <si>
    <t>* SyRS status: SPEC-OUT.</t>
  </si>
  <si>
    <t>방송_HD Radio&amp;Data_Code Impementation (HD Audio HMI)_0037</t>
  </si>
  <si>
    <t>1. "Option menu" SK_x000D_
_x000D_
2. Split screen SK</t>
  </si>
  <si>
    <t>1. Display additional functions in the options menu list_x000D_
_x000D_
2. Display split screen</t>
  </si>
  <si>
    <t>[ISSUE:14343515] - 공통 S.S 옵션 메뉴 구성</t>
  </si>
  <si>
    <t>To verify display of split screen option menu</t>
  </si>
  <si>
    <t>_x000D_
1. HU is ON_x000D_
2. URT5000 is connected_x000D_
3. Receiving HD Radio Broadcast_x000D_
4. Radio screen</t>
  </si>
  <si>
    <t>방송_HD Radio&amp;Data_Code Impementation (HD Audio HMI)_0038</t>
  </si>
  <si>
    <t xml:space="preserve">1. Tap Option Menu 
2. Tap Delete Presets
3. Select a Preset button to delete
4. Observe the displaying popup
</t>
  </si>
  <si>
    <t xml:space="preserve">3. A confirmation popup is displayed.
4. Popup information: 
"Delete the selected item(s)?" "Yes" button, "No" button
</t>
  </si>
  <si>
    <t>[ISSUE:14343517] - Toast Popup</t>
    <phoneticPr fontId="15" type="noConversion"/>
  </si>
  <si>
    <t>To verify display of local popup menu</t>
  </si>
  <si>
    <t>Region: North America_x000D_
Single signal
1. HU is ON_x000D_
2. URT5000 and antenna are connected
3. Radio setting &gt; HD Radio Active
4. There are channels in preset list.
5. Radio main screen is current screen</t>
  </si>
  <si>
    <t>방송_HD Radio&amp;Data_Code Impementation (HD Data Service)_0004</t>
  </si>
  <si>
    <t>1. Run the URT Tool
2. Select vector signal : IB_FMr440_e1wfr1265.bin
3. Change a Frequency : 101.1MHz
4. Change a Signal Power : -80.0dBm
5. Play the URT
6. On HU, change a Frequency : 101.1MHz
7. Tap Menu &gt; Data Services &gt; Fuel Prices 
8.  Change ACC OFF
_x000D_9. Wait 3 mins_x000D_
10. Change ACC ON
11. Tap Menu &gt; Data Services &gt; Fuel Prices &gt; Observe the Fuel Prices List</t>
  </si>
  <si>
    <t>7. HU receives the vehicle position is Chicago, IL. 
Fuel Prices list includes station in 50 mile (up to 250 stations).
_x000D_
11. The fuel data received based on the vehicle position is saved at ACC OFF -&gt; Sleep time and saved at ACC ON.
_x000D_- The fuel data information is displayed immediately and provided to the user</t>
  </si>
  <si>
    <t>[ISSUE:14343549] - Fuel Prices 저장로직 구현</t>
  </si>
  <si>
    <t>To verify after sleep time, HU display up to 250 Fuel data and it saved after ACC OFF then ON.</t>
  </si>
  <si>
    <t>1. Run the URT Tool
2. Select vector signal : IB_FMr440_e1wfr1265.bin
3. Change a Frequency : 101.1MHz
4. Change a Signal Power : -80.0dBm
5. Play the URT
6. On HU, change a Frequency : 101.1MHz
7. Tap Menu &gt; Data Services &gt; Fuel Prices 
8. Cut off power of HU (Bench)
9. HU (Bench) power ON
10. Tap Menu &gt; Data Services &gt; Fuel Prices &gt; Observe the Fuel Prices List</t>
  </si>
  <si>
    <t xml:space="preserve">7. HU receives the vehicle position is Chicago, IL. 
Fuel Prices list includes station in 50 mile (up to 250 stations).
_x000D_
11. The fuel data list information before is not saved. </t>
  </si>
  <si>
    <t>To verify that if the H / U is rebooted by forced reset or the power supply is cut off, the list is not saved.</t>
  </si>
  <si>
    <t>방송_HD Radio&amp;Data_Code Impementation (HD Data HMI)_0003</t>
  </si>
  <si>
    <t>1. Run the URT Tool
2. Select vector signal : IB_FMr440_e1wfr1265.bin
3. Change a Frequency : 101.1MHz
4. Change a Signal Power : -80.0dBm
5. Play the URT
6. On HU, change a Frequency : 101.1MHz
7. Tap Menu &gt; Data Services &gt; HD Radio Doppler Radar &gt; Observe the HD Radio Doppler Radar screen</t>
  </si>
  <si>
    <t xml:space="preserve">7. HU receives the vehicle position is Chicago, IL. 
Traffic map image and doppler weather radar image are received and displayed them on the screen.
</t>
  </si>
  <si>
    <t>[ISSUE:14343572] - doppler weather radar 화면 구성</t>
  </si>
  <si>
    <t>To verify display traffic Map and Weather Radar Images when enter HD Radio Doppler Radar</t>
  </si>
  <si>
    <r>
      <t xml:space="preserve">1. Run the URT Tool
2. Select vector signal : IB_FMr440_e1wfr1265.bin
3. Change a Frequency : 101.1MHz
4. Change a Signal Power : -80.0dBm
5. Play the URT
6. On HU, change a Frequency : 101.1MHz
</t>
    </r>
    <r>
      <rPr>
        <sz val="11"/>
        <color rgb="FFFF0000"/>
        <rFont val="Calibri"/>
        <family val="2"/>
      </rPr>
      <t>7. Tap Menu &gt; Data Services &gt; HD Radio Doppler Radar &gt; Observe the HD Radio Doppler Radar data
8. Wait until Data Service is received.
8. Stop URT
9. Stay in HD Radio Doppler Radar data screen and Wait more than 1 hour 
(Note - keep current steps and then move the next TC re-entry the Data screen - TC2 )</t>
    </r>
  </si>
  <si>
    <r>
      <rPr>
        <sz val="11"/>
        <color rgb="FFFF0000"/>
        <rFont val="Calibri"/>
        <family val="2"/>
      </rPr>
      <t>9.  It maintains the last received data</t>
    </r>
    <r>
      <rPr>
        <sz val="11"/>
        <color indexed="8"/>
        <rFont val="Calibri"/>
        <family val="2"/>
      </rPr>
      <t xml:space="preserve">.
</t>
    </r>
  </si>
  <si>
    <t xml:space="preserve">To verify after more than 1 hour has passed since the HD Data frequency was not found after receiving the data, the data is deleted.
</t>
  </si>
  <si>
    <t>1. Tap Menu &gt; Data Services &gt; HD Radio Doppler Radar &gt; Observe the HD Radio Doppler Radar data</t>
  </si>
  <si>
    <r>
      <t>1.  HD Radio Doppler Radar data screen is displayed.
A message is displayed. Ex:  
"No information is available. Check again later."</t>
    </r>
    <r>
      <rPr>
        <sz val="11"/>
        <color indexed="8"/>
        <rFont val="Calibri"/>
        <family val="2"/>
      </rPr>
      <t xml:space="preserve">
</t>
    </r>
  </si>
  <si>
    <t xml:space="preserve">To verify keep the last received data.
</t>
  </si>
  <si>
    <t>Region: North America_x000D_
Single signal
1. HU is ON_x000D_
2. URT5000 and antenna are connected
3. Radio setting &gt; HD Radio Active
4. Radio Main screen is current screen
(Note: Continue with the steps of above test case with a note in step - TC2.)</t>
  </si>
  <si>
    <t>방송_HD Radio&amp;Data_Code Impementation (HD Data HMI)_0004</t>
  </si>
  <si>
    <t>1. Run the URT Tool
2. Select vector signal : IB_FMr440_e1wfr1265.bin
3. Change a Frequency : 101.1MHz
4. Change a Signal Power : -80.0dBm
5. Play the URT
6. On HU, change a Frequency : 101.1MHz
7. Tap Menu &gt; Data Services &gt; Fuel Prices &gt;  Observe the Fuel Prices List, data order</t>
  </si>
  <si>
    <t>7. HU receives the vehicle position is Chicago, IL. 
- Fuel Prices list includes station in 50 mile (up to 250 stations).
- The list is sorted by distance.</t>
  </si>
  <si>
    <t>[ISSUE:14343575] - Fuel Prices Main 화면구성(All Default 거리순)</t>
  </si>
  <si>
    <t>To verify display fuel prices list when enter HD Data Fuel Prices menu, data order</t>
  </si>
  <si>
    <t>1. Play an analog channel, which does not have traffic data, ex: 87.7 MHz
2. Tap Menu &gt; Data Services &gt; Fuel Prices &gt;  Observe the Fuel Prices List, data order</t>
  </si>
  <si>
    <t>2. Fuel prices screen is displayed, but no traffic data is received.
- A message is displayed, ex:
"No information is available. Check again later."</t>
  </si>
  <si>
    <t>To verify display fuel prices list when no data is received.</t>
  </si>
  <si>
    <t>방송_HD Radio&amp;Data_Code Impementation (HD Data HMI)_0005</t>
  </si>
  <si>
    <t>1. Run the URT Tool
2. Select vector signal : IB_FMr440_e1wfr1265.bin
3. Change a Frequency : 101.1MHz
4. Change a Signal Power : -80.0dBm
5. Play the URT
6. On HU, change a Frequency : 101.1MHz
7. Tap Menu &gt; Data Services &gt; Fuel Prices &gt; Brand &gt;  Observe the Brand List, data order</t>
  </si>
  <si>
    <t>7. Brand list_x000D_ is displayed.
_x000D_
- Default Brand list is provided in alphabetical order.</t>
  </si>
  <si>
    <t>[ISSUE:14343576] - Fuel Prices Brand 별 화면구성(Brand)</t>
  </si>
  <si>
    <t>To verify display fuel prices brand  list when enter HD Data Fuel Prices menu</t>
  </si>
  <si>
    <t>방송_HD Radio&amp;Data_Code Impementation (HD Data HMI)_0006</t>
  </si>
  <si>
    <t>1. Run the URT Tool
2. Select vector signal : IB_FMr440_e1wfr1265.bin
3. Change a Frequency : 101.1MHz
4. Change a Signal Power : -80.0dBm
5. Play the URT
6. On HU, change a Frequency : 101.1MHz
7. Tap Menu &gt; Data Services &gt; Fuel Prices &gt; Fuel Type &gt; Observe the Fuel type list</t>
  </si>
  <si>
    <t>7. The Fuel Prices Type List is displayed.</t>
  </si>
  <si>
    <t>[ISSUE:14343577] - Fuel Prices Sort Type별 화면구성(Fuel Type)</t>
  </si>
  <si>
    <t>To verify display Fuel Prices Type List when enter HD Data Fuel Prices menu</t>
  </si>
  <si>
    <t>방송_HD Radio&amp;Data_Code Impementation (HD Data HMI)_0007</t>
  </si>
  <si>
    <t>1. Run the URT Tool
2. Select vector signal : IB_FMr440_e1wfr1265.bin
3. Change a Frequency : 101.1MHz
4. Change a Signal Power : -80.0dBm
5. Play the URT
6. On HU, change a Frequency : 101.1MHz
7. Tap Menu &gt; Data Services &gt; Fuel Prices &gt; Option Menu SK_x000D_ &gt; Sort by &gt; Distance 
8. Observe the Fuel Prices list</t>
  </si>
  <si>
    <t>8. The Fuel Prices list is sorted by Distance.</t>
  </si>
  <si>
    <t>[ISSUE:14343578] - Fuel Prices Sort 기능 구현</t>
  </si>
  <si>
    <t>To verify display Fuel Prices  List sort by Distance list</t>
  </si>
  <si>
    <t>Delete the mid-line words and updated the red lines
=&gt; Updated name of option menu</t>
  </si>
  <si>
    <t>방송_HD Radio&amp;Data_Code Impementation (HD Data HMI)_0008</t>
  </si>
  <si>
    <t>1. Run the URT Tool
2. Select vector signal : IB_FMr440_e1wfr1265.bin
3. Change a Frequency : 101.1MHz
4. Change a Signal Power : -80.0dBm
5. Play the URT
6. On HU, change a Frequency : 101.1MHz
7. Tap Menu &gt; Data Services &gt; Fuel Prices &gt; Option Menu SK_x000D_ &gt; Sort by &gt; Price
8. Observe the Fuel Prices list</t>
  </si>
  <si>
    <t>8. The Fuel Prices list is sorted by Price. (In low order)</t>
  </si>
  <si>
    <t>To verify display Fuel Prices  List sort by Price list</t>
  </si>
  <si>
    <t>Delete the mid-line words and updated the red lines
=&gt; Updated name of option menu</t>
  </si>
  <si>
    <t>방송_HD Radio&amp;Data_Code Impementation (HD Data HMI)_0009</t>
  </si>
  <si>
    <t>1. Run the URT Tool
2. Select vector signal : IB_FMr440_e1wfr1265.bin
3. Change a Frequency : 101.1MHz
4. Change a Signal Power : -80.0dBm
5. Play the URT
6. On HU, change a Frequency : 101.1MHz
7. Tap Menu &gt; Data Services &gt; Fuel Prices &gt; Option Menu SK_x000D_ &gt; Sort by &gt; A-Z
8. Observe the Fuel Prices list</t>
  </si>
  <si>
    <t>8. The Fuel Prices list is sorted by Alphabet.</t>
  </si>
  <si>
    <t>To verify display Fuel Prices  List sort by Alphabetical List</t>
  </si>
  <si>
    <t>방송_HD Radio&amp;Data_Code Impementation (HD Data HMI)_0010</t>
  </si>
  <si>
    <t>1. Run the URT Tool
2. Select vector signal : IB_FMr440_e1wfr1265.bin
3. Change a Frequency : 101.1MHz
4. Change a Signal Power : -80.0dBm
5. Play the URT
6. On HU, change a Frequency : 101.1MHz
7. Tap Menu &gt; Data Services &gt; Fuel Prices &gt; Favorites</t>
  </si>
  <si>
    <t>7. The Favourite Fuel Prices list is displayed, the data is sorted by distance.</t>
  </si>
  <si>
    <t>[ISSUE:14343579] - Fuel Prices Favorites 구성</t>
  </si>
  <si>
    <t>To verify display list of Favourite fuel prices in order of distance</t>
  </si>
  <si>
    <t>방송_HD Radio&amp;Data_Code Impementation (HD Data HMI)_0012</t>
  </si>
  <si>
    <t>1. Run the URT Tool
2. Select vector signal : IB_FMr440_e1wfr1265.bin
3. Change a Frequency : 101.1MHz
4. Change a Signal Power : -80.0dBm
5. Play the URT
6. On HU, change a Frequency : 101.1MHz
7. Tap Menu &gt; Data Services &gt; Fuel Prices
8. Tap Go button on a Station from the list &gt; Observe the screen</t>
  </si>
  <si>
    <t>7. The All Fuel Prices list is displayed. In each displayed station have a Go button.
8. Navigation view screen is provided in the navigation app.
- The selected Station is set as a destination.
- Fuel Prices information is displayed on navigation screen</t>
  </si>
  <si>
    <t>[ISSUE:14343583] - Location 지도화면 외부 연동구현</t>
  </si>
  <si>
    <t>To verify Location Mapping External Implementation</t>
  </si>
  <si>
    <t>방송_HD Radio&amp;Data_Code Impementation (HD Audio HMI)_0039</t>
  </si>
  <si>
    <t xml:space="preserve">1. Run URT Tool.
2. Select vector signal : IB_FMr450_e1wfr1504.bin
3. Change a Frequency : 102.7MHz.
4. Change a Signal Power : -60.0dBm.
5. Play URT.
6. Select to play the 102.7MHz HD4 channel
7. Reduce HD radio signal power to -120 dBm
8. Check the broadcasting </t>
  </si>
  <si>
    <t>6. Digital broadcasting: the 102.7MHz HD4 channel is played.
8. No signal information is displayed</t>
  </si>
  <si>
    <t>To verify if HD radio weak signal occur when HD Radio SPS (No. 2 ~ 8) broadcasting, No Signal is displayed</t>
  </si>
  <si>
    <t>방송_HD Radio&amp;Data_Code Impementation (HD Audio Service)_0040</t>
  </si>
  <si>
    <t xml:space="preserve">1. Press repeatedly ~[Radio~] HK </t>
  </si>
  <si>
    <t>1.1 Radio mode change in order of FM ~-&gt; AM ~-&gt; other radio (DMB/DRM)_x000D_
_x000D_
_x000D_
1.2 HU display the last frequency of the changed band_x000D_
1.3 Changes the audio output and volume of the changed band</t>
  </si>
  <si>
    <t>To verify user can change BAND in RADIO modeby press repeatedly Radio HK</t>
  </si>
  <si>
    <t>1. HU is ON_x000D_
2. URT5000 is connected_x000D_
3. FM screen is displayed</t>
  </si>
  <si>
    <t>방송_HD Radio&amp;Data_Code Impementation (HD Audio Service)_0041</t>
  </si>
  <si>
    <t xml:space="preserve">
1. Run URT1 Tool.
2. Select vector signal : IB_AMr450_e1wfr1509.bin
3. Change a Frequency : 1120 kHz.
4. Change a Signal Power : -60.0dBm.
5. Play URT.
6. Run URT2Tool.
7. Select vector signal : IB_AMr208_e1awfc23.bin
8. Change a Frequency : 1150 kHz.
9. Change a Signal Power : -60.0dBm.
10. Play URT.
11. Select to play Frequency : 1120 kHz.
12. Change mode to FM
13.  Press repeatedly ~[Radio~] HK
</t>
  </si>
  <si>
    <t>13.1 Radio mode change in order of FM ~-&gt; SXM ~-&gt; AM
_x000D_13.2 HU plays  the frequency 1120 kHz and displays information of this channel
13.3 Changes the audio output and volume of the 1120 kHz channel</t>
  </si>
  <si>
    <t>To verify user can change BAND in RADIO mode by press repeatedly Radio HK 	[North America]</t>
  </si>
  <si>
    <t xml:space="preserve">[North America]_x000D_
1. HU is ON_x000D_
2. URT5000 is connected_x000D_
3. Displaying Home screen_x000D_
</t>
  </si>
  <si>
    <t>방송_HD Radio&amp;Data_Code Impementation (HD Audio Service)_0042</t>
  </si>
  <si>
    <t xml:space="preserve">1. Run URT Tool
2. Select vector signal : IB~_FMr430~_e1wfr1080.bin
3. Change a Frequency : 97.9MHz
4. Change a Signal Power : ~-60.0dBm
5. URT Play
6. HU Change a Frequency : 97.9MHz (HD1)
7. Check the status of the "Live" Indicator.
8. Observe the RADIO display during HD1 and confirm: Call sign Artist name Song title
</t>
  </si>
  <si>
    <t xml:space="preserve">7. HD radio main screen displays "Live" icon
8.Call Sign
#(TRAF)
Artist name
#(MPS (Artist) Traffic Test Vector #1)
Song Title
#(MPS (Title) Traffic Test Vector #1)
</t>
  </si>
  <si>
    <t>To verify PSD, SIS, and Artist Experience are displayed during Ballgame Mode</t>
  </si>
  <si>
    <r>
      <rPr>
        <sz val="11"/>
        <color rgb="FFFF0000"/>
        <rFont val="Calibri"/>
        <family val="2"/>
        <scheme val="minor"/>
      </rPr>
      <t>1/9/2020
Updated</t>
    </r>
    <r>
      <rPr>
        <sz val="11"/>
        <color theme="1"/>
        <rFont val="Calibri"/>
        <family val="2"/>
        <scheme val="minor"/>
      </rPr>
      <t xml:space="preserve">
Need add more expect result if step 7,8 beacause the action is "Check"</t>
    </r>
  </si>
  <si>
    <t>AnhTo updated: 7. HD radio main screen displays "Live" icon</t>
  </si>
  <si>
    <t>방송_HD Radio&amp;Data_Code Impementation (HD Audio Service)_0044</t>
  </si>
  <si>
    <t>1. Run URT Tool
2. Select vector signal : IB~_FMr430~_e1wfr1080.bin
3. Change a Frequency : 97.9MHz
4. Change a Signal Power : ~-60.0dBm
5. URT Play
6. HU Change a Frequency : 97.9MHz (HD1)
7. Tune the Radio to HD2
8. Check the status of the HD2 Audio.
9. Observe the RADIO display during HD2 and confirm:
  Call sign
  Artist name
  Song title</t>
  </si>
  <si>
    <t>8. Confirm the playback of audio: music
9. Call Sign
#(TRAF)
Artist name
#(Song 2 (Artist) Traffic Test Vector #1 - Song 1 (Artist) Traffic Test Vector #1 - Song 2 (Artist) Traffic Test Vector #1- Song 1 (Artist) Traffic Test Vector #1)
Song Title
#(Song 2 (Title) Traffic Test Vector #1 - Song 1 (Title) Traffic Test Vector #1 - Song 2 (Title) Traffic Test Vector #1 - Song 1 (Title) Traffic Test Vector #1)</t>
  </si>
  <si>
    <t>[ISSUE:14343459] - Ballgame 모드 전환</t>
  </si>
  <si>
    <t>To verify SPS is available to the user during Ballgame Mode</t>
  </si>
  <si>
    <r>
      <rPr>
        <sz val="11"/>
        <color rgb="FFFF0000"/>
        <rFont val="Calibri"/>
        <family val="2"/>
        <scheme val="minor"/>
      </rPr>
      <t>1/9/2020
Updated</t>
    </r>
    <r>
      <rPr>
        <sz val="11"/>
        <color theme="1"/>
        <rFont val="Calibri"/>
        <family val="2"/>
        <scheme val="minor"/>
      </rPr>
      <t xml:space="preserve">
Need pdate for number of expect result </t>
    </r>
  </si>
  <si>
    <t>방송_HD Radio&amp;Data_Code Impementation (HD Audio Service)_0050</t>
  </si>
  <si>
    <t>1. Run URT Tool.
2. Select vector signal : IB_FMr450_e1wfr1504.bin.
3. Change a Frequency : 101.7MHz.
4. Change a Signal Power : -60.0dBm.
5. Play URT.
6. Press ~[Radio~] HK
7. HU Change a Frequency : 101.7MHz.
8. Waiting until received full HD signal
9. Select Station list.
10. Select Program : HD1
11. Tap "Scan" SK_x000D_
12. Input AV OFF (TUNE KNOB short press)_x000D_
_x000D_13. Input AV ON (TUNE KNOB short press)</t>
  </si>
  <si>
    <t>11. Start scanning_x000D_
_x000D_
12. AV OFF~, Stop scan_x000D_
_x000D_
13. AV ON and display the frequency of the last station being scanned</t>
  </si>
  <si>
    <t>To verify when AV OFF during scanning, Scan Stop and display the frequency of the last station being scanned</t>
  </si>
  <si>
    <t>Region: North America_x000D_
1. HU is ON
2. URT5000 and antenna are connected
3. Radio setting &gt; HD Radio Active 
4. FM screen is displayed</t>
  </si>
  <si>
    <t>Anh To updated:
Number step of expected result.</t>
  </si>
  <si>
    <t>방송_HD Radio&amp;Data_Code Impementation (HD Audio Service)_0051</t>
  </si>
  <si>
    <t>1. Run URT Tool.
2. Select vector signal : IB_FMr450_e1wfr1504.bin.
3. Change a Frequency : 101.7MHz.
4. Change a Signal Power : -60.0dBm.
5. Play URT.
6. Press ~[Radio~] HK
7. HU Change a Frequency : 101.7MHz.
8. Waiting until received full HD signal
9. Select Station list.
10. Select Program : HD1
11. Tap "Scan" SK
12. Input Power OFF (Press and hold CCP Volume)_x000D_
_x000D_13. Input Power ON (Press and hold CCP Volume)</t>
  </si>
  <si>
    <t>11. Start scanning_x000D_
_x000D_
12. Power OFF_x000D_
_x000D_
13. Power ON and display the frequency of the last station being scanned</t>
  </si>
  <si>
    <t>To verify when Power OFF during scanning, Scan Stop and display the frequency of the last station being scanned</t>
  </si>
  <si>
    <t>Region: North Ameria
1. HU is ON
2. URT5000 and antenna are connected
3. Radio setting &gt; HD Radio Active 
4. AM/FM screen is displayed</t>
  </si>
  <si>
    <t>방송_HD Radio&amp;Data_Code Impementation (HD Audio Service)_0052</t>
  </si>
  <si>
    <t>1. Run URT Tool.
2. Select vector signal : IB_FMr450_e1wfr1503.bin.
3. Change a Frequency : 100.7MHz.
4. Change a Signal Power : -60.0dBm.
5. Play URT.
6. Press ~[Radio~] HK
7. HU Change a Frequency : 100.7MHz.
8. Waiting until received full HD signal
9. Select Station list.
10. Select Program : HD2.
11. Tap "Scan" SK
12. Press MEDIA HK_x000D_
13. Press RADIO HK</t>
  </si>
  <si>
    <t>11. Start Scanning
_x000D_
12. HU switch to other Media sound source mode
13. Display the frequency of the last station being scanned</t>
  </si>
  <si>
    <t>To verify when input MEDIA HK during scanning, Scan Stop and display the frequency of the last station being scanned</t>
  </si>
  <si>
    <t>방송_HD Radio&amp;Data_Code Impementation (HD Audio Service)_0060</t>
  </si>
  <si>
    <t xml:space="preserve">1. Run URT Tool.
2. Select vector signal : IB_FMr450_e1wfr1504.bin.
3. Change a Frequency : 99.7MHz.
4. Change a Signal Power : -60.0dBm.
5. Play URT.
6. Press ~[Radio~] HK
7. HU Change a Frequency : 99.7MHz.
8. Waiting until received full HD signal
9. Select Station list.
10. Press ~'Star~' (Save as preset) button_x000D_ on HD2 and HD3 program 
11. Check selected programs on Preset List screen </t>
  </si>
  <si>
    <t>10. HD Programs are saved to Preset list
11. Save Sub channel as different presets HD2, HD3</t>
  </si>
  <si>
    <t>To verify if sub channel have the same base frequency, they are regarded as different presets</t>
  </si>
  <si>
    <t>방송_HD Radio&amp;Data_Code Impementation (HD Audio Service)_0061</t>
  </si>
  <si>
    <t>1. Run URT Tool.
2. Select vector signal : IB_FMr450_e1wfr1504.bin.
3. Change a Frequency : 99.7MHz.
4. Change a Signal Power : -60.0dBm.
5. Play URT.
6. Press ~[Radio~] HK
7. HU Change a Frequency : 99.7MHz.
8. Waiting until received full HD signal
9. Select Station list.
10. Press ~'Star~' (Save as preset) button
 on 99.7MHz HD1
11. Check selected programs on Preset List screen 
_x000D_12. Press ~'Delete~' SK_x000D_ and delete program 
_x000D_13. Select ~[Yes~] in confirm popup_x000D_
_x000D_14. Check Preset list</t>
  </si>
  <si>
    <t>10. The 99.7MHz HD1 channel is saved to Preset list
_x000D_
12. Display confirm popup_x000D__x000D_
_x000D_
14. Not display the deleted frequency</t>
  </si>
  <si>
    <t>To verify preset delete is synchronized with preset list immediately.</t>
  </si>
  <si>
    <t xml:space="preserve">Anh To updated:
to correct the grammar mistake: 
10. HD Programs are saved to Preset list.
And detail information:
10. Press ~'Star~' (Save as preset) button
 on 99.7MHz HD1
10. The 99.7MHz HD1 channel is saved to Preset list
</t>
  </si>
  <si>
    <t>방송_HD Radio&amp;Data_Code Impementation (HD Audio Service)_0062</t>
  </si>
  <si>
    <t xml:space="preserve">1. Run URT Tool.
2. Select vector signal : IB_FMr450_e1wfr1504.bin.
3. Change a Frequency : 99.7MHz.
4. Change a Signal Power : -60.0dBm.
5. Play URT.
6. Press ~[Radio~] HK
7. HU Change a Frequency : 99.7MHz.
8. Waiting until received full HD signal
9. Select Station list.
10. Press ~'Star~' (Save as preset) button
 on HD1, HD2 program 
11. Open Preset List screen
12. Play HD2 Preset Button </t>
  </si>
  <si>
    <t>12.1 Display information of the selected frequency_x000D_ 
_x000D_
12.2. Selected channel audio output</t>
  </si>
  <si>
    <t>To verify when Preset list soft key short input, the audio is changed to the selected frequency</t>
  </si>
  <si>
    <t xml:space="preserve">Anh To updated:
"11. Check selected programs on Preset List screen"
=&gt; no need check
- HD2 channel is not saved to preset list
10. Press ~'Star~' (Save as preset) button
 on HD1 program </t>
  </si>
  <si>
    <t>방송_HD Radio&amp;Data_Code Impementation (HD Audio Service)_0063</t>
  </si>
  <si>
    <t>1. Run URT Tool.
2. Select vector signal : IB_FMr450_e1wfr1504.bin
3. Change a Frequency : 104.7 MHz.
4. Change a Signal Power : -60.0dBm.
5. Play URT.
6. On HU, Press List SK_x000D_
_x000D_7. Press Save button to store a frequency from station list, ex: 104.7 HD1
_x000D_8. Check the Preset list</t>
  </si>
  <si>
    <t>6. List of received station is displayed.
_x000D_
7. The selected frequency is saved_x000D_ to Preset list
_x000D_
8. The selected station is displayed in preset list: 104.7 HD1</t>
  </si>
  <si>
    <t>To verify for frequencies not stored in the Preset List, the Save button is activated in the list</t>
  </si>
  <si>
    <t>Region: North America_x000D_
Single signal
1. HU is ON_x000D_
2. URT5000 and antenna are connected
3. Radio setting &gt; HD Radio Active
4. Preset list/Station list is cleared
5. Radio Main screen is current screen
6. Frequency 104.7 HD1 is not exist in preset list</t>
  </si>
  <si>
    <t>방송_HD Radio&amp;Data_Code Impementation (HD Audio Service)_0064</t>
  </si>
  <si>
    <t>1. Run URT Tool.
2. Select vector signal : IB_FMr450_e1wfr1504.bin
3. Change a Frequency : 104.7 MHz.
4. Change a Signal Power : -60.0dBm.
5. Play URT.
6. On HU, press List SK
7. Observe the Save button of the stored frequency: The Save button of 104.7 HD1</t>
  </si>
  <si>
    <t>7. The Save button of the frequency is highlighted.</t>
  </si>
  <si>
    <t>To verrify frequencies stored in the Preset List display presets in the list, and the Save button is disabled.</t>
  </si>
  <si>
    <t>Region: North America_x000D_
Single signal
1. HU is ON_x000D_
2. URT5000 and antenna are connected
3. Radio setting &gt; HD Radio Active
4. Station list is cleared
5. A frequency is stored in Preset list, ex 104.7 HD1
6. Radio Main screen is current screen</t>
  </si>
  <si>
    <t>Need update the expected result : The Save button of the frequency is disabled =&gt; Save button is highlighted
=&gt; Updated.</t>
  </si>
  <si>
    <t>방송_HD Radio&amp;Data_Code Impementation (HD Audio Service)_0065</t>
  </si>
  <si>
    <t>1. Run URT Tool.
2. Select vector signal : IB_FMr450_e1wfr1504.bin
3. Change a Frequency : 104.7MHz.
4. Change a Signal Power : -60.0dBm.
5. Play URT.
6. Press Radio HK
7. HU change frequency to 104.7 MHz
8. Select station list
9. Tune 104.7MHz HD4 - the last sub channel of the HD radio channels
10. Tune the tune knob clockwise</t>
  </si>
  <si>
    <t>6. Enter Radio mode
9. The 104.7MHz HD4 is played
10. It moves to the 104.9 MHz - the next analog frequency</t>
  </si>
  <si>
    <t>To verify that after moving the last HD  subchannel when operating the tune, it moves to the next analog frequency</t>
  </si>
  <si>
    <t>방송_HD Radio&amp;Data_Code Impementation (HD Audio Service)_0066</t>
  </si>
  <si>
    <t>1. Run Redwood
2. Set up a Signal : 88.3MHz PI C201
2. Run URT Tool.
3. Select vector signal : IB_FMr450_e1wfr1504.bin
4. Change a Frequency : 104.7MHz.
5. Change a Signal Power : -60.0dBm.
6. Play URT.
7. Press Radio HK
8. Press FM SK
9. Play channel 88.3MHz 
10. Tune up channel to 104.7 MHz HD1</t>
  </si>
  <si>
    <r>
      <t xml:space="preserve">8. Enter Radio mode
9. HU displays analog channel with Frequency : 88.3 MHz
11. HU displays HD radio channel info of 104.7 HD1
Check the Program Type in HU HMI &gt; Station list &gt; Select Genre: #(Adult Hits)
Check the Call Sign in GEM: #(QABF)
Check the SIS Slogan | SIG Service Display Name in HU HMI: #(HD-1 Slogan for HMI-4)
Check the displayed information of 3 songs. 
#(1. HMI-4 HD1 Title 1 &gt; 2. Null &gt; 3. Null )
Check the Artist corresponding to 3 songs in HU HMI:
#(1. Null &gt; 2. HMI-4 HD1 Artist 2 &gt; 3. Null )
Check the Album corresponding to 3 songs in HU HMI
#(1. Null &gt; 2. Null &gt; 3. HMI-4 HD1 Album 3 )
Check the HD) logo in HU HMI: #( HD) logo is displayed)
</t>
    </r>
    <r>
      <rPr>
        <strike/>
        <sz val="11"/>
        <color indexed="8"/>
        <rFont val="Calibri"/>
        <family val="2"/>
      </rPr>
      <t/>
    </r>
  </si>
  <si>
    <t>To verify that we can Tune up/down  to switch automatically form analog (FM)  -&gt; Digital channel</t>
  </si>
  <si>
    <t>Region: North America_x000D_
1. HU is ON_x000D_
2. URT5000 is connected_x000D_
3. Redwood is connected
4. Displaying Home screen
5.  Radio setting &gt; HD Radio Active</t>
  </si>
  <si>
    <t>Anh To Updated:
9. HU display analog channel with Frequency : 88.3 MHz</t>
  </si>
  <si>
    <t>1. Run URT1 Tool.
2. Select vector signal : IB_AMr450_e1wfr1509.bin
3. Change a Frequency : 1120 kHz.
4. Change a Signal Power : -60.0dBm.
5. Play URT.
6. Run URT2Tool.
7. Select vector signal : IB_AMr208_e1awfc23.bin
8. Change a Frequency : 1150 kHz.
9. Change a Signal Power : -60.0dBm.
10. Play URT.
11. Press Radio HK
13. Press AM SK
14. Play channel from  1150 kHz
15. Tune down channel to 1120 kHz</t>
  </si>
  <si>
    <t xml:space="preserve">11. Enter Radio mode
13. Open AM mode
14. HU displays analog channel with Frequency : 1150 kHz
15 . HU displays HD radio channel info of 1120kHz :
* Acquired SIS Data
#(HD-1 Slogan for HMI-9)
* Acquired PSD - Song Title 4 songs
#(HMI-9 HD1 Title 1 - [No Title] - HMI-9 HD1 Title 3 - HMI-9 HD1 Title 4)
* Acquired PSD - Artist 4 songs
#(HMI-7 HD Artist 1 - HMI-9 HD1 Artist 2 - [NULL] - [NLL])
* Acquired PSD - Album 4 songs
#(HMI-9 HD1 Album 1 - HMI-7 HD1 Album 9 - [NULL] - [NULL])
* Acquired PSD - Genre -4 songs
#([NULL] - [NULL] - [NULL] - [NULL])
* Acquired PSD - Genre - Comment - Language
#(ENG - ENG - ENG - ENG)
* Acquired PSD - Genre - Comment - Short Description
#(HMI-9 HD1 COMM SD1 - HMI-9 HD1 COMM SD2 - HMI-9 HD1 COMM SD3 - HMI-9 HD1 COMM SD4)
* Acquired PSD - Genre - Comment - Actual Text
#(HMI-9 HD1 COMM AT1 - HMI-9 HD1 COMM AT2 - HMI-9 HD1 COMM AT3 - HMI-9 HD1 COMM AT4)
</t>
  </si>
  <si>
    <t>To verify that we can Tune up/down  to switch automatically form analog (AM)  -&gt; Digital channel</t>
  </si>
  <si>
    <t>Region: North America_x000D_
1. HU is ON_x000D_
2. 2 URT5000 is connected_x000D_
3. Displaying Home screen
4.  Radio setting &gt; HD Radio Active</t>
  </si>
  <si>
    <t>Anh To Updated:
14. HU display analog channel with Frequency : 1150 kHz
15 . HU display HD radio channel info of 1120kHz :</t>
  </si>
  <si>
    <t>방송_HD Radio&amp;Data_Code Impementation (HD Audio Service)_0067</t>
  </si>
  <si>
    <t xml:space="preserve">1. Run URT Tool.
2. Select vector signal : IB_FMr450_e1wfr1504.bin
3. Change a Frequency : 104.7MHz.
4. Change a Signal Power : -60.0dBm.
5. Play URT.
6. Press Radio HK
7. HU change frequency to 104.7 MHz
8. Select station list
9. Tune 104.7MHz HD1-MPS channel
10. Tune the tune knob counterclockwise
</t>
  </si>
  <si>
    <t>6. Enter Radio mode
_x000D_9. Play the MPS channel (HD1)
_x000D_10. It moves to the previous analog frequency as the analog channel (104.5 MHz)</t>
  </si>
  <si>
    <t>To verify If the currently received HD subchannel is an MPS channel (HD1), the base analog frequency is reduced.</t>
  </si>
  <si>
    <t>1. Press ~[Radio~] HK_x000D_
_x000D_
2. Press ~[Seek Up/Down~] SK_x000D_
_x000D_
3. During SEEK operation have frequency match preset memory</t>
  </si>
  <si>
    <t>3. The corresponding preset memory is not displayed</t>
  </si>
  <si>
    <t>To verify frequency match preset memory during the SEEK operation, the corresponding preset memory is not displayed</t>
  </si>
  <si>
    <t>1. HU is ON_x000D_
2. URT5000 is connected_x000D_
3, Have at least 1 preset in preset list_x000D_
4. Displaying Home screen</t>
  </si>
  <si>
    <t>1. Press ~[Radio~] HK_x000D_
_x000D_
2. Active HDRadio_x000D_
_x000D_
3. Press ~[Seek Up/Down~] SK</t>
  </si>
  <si>
    <t>3. Seek Up / Down operation is performed at analog frequency</t>
  </si>
  <si>
    <t>To verify Seek Up / Down operation is performed at analog frequency while receiving HD Radio.</t>
  </si>
  <si>
    <t>방송_HD Radio&amp;Data_Code Impementation (HD Audio Service)_00100</t>
  </si>
  <si>
    <t xml:space="preserve">
1. Run URT Tool.
2. Select vector signal : IB_FMr450_e1wfr1504.bin
3. Change a Frequency : 104.7MHz.
4. Change a Signal Power : -60.0dBm.
5. Play URT.
6. Press Radio HK
7. HU change frequency to 104.7 MHz
8. Select station list
9. Select to play the 104.7MHz HD1 channel
10. Tune up (down) the knob to move to 104.7MHz HD3,HD4 channel and  press the [MEDIA] HK at the same time</t>
  </si>
  <si>
    <t xml:space="preserve">
6. Enter Radio mode
9.  Playing 104.7 MHz HD1 channel
10. HD tune should work and complete even if have request change to Media screen
</t>
  </si>
  <si>
    <t xml:space="preserve">To verify HD Tune Up / Down are completed even if other input is requested </t>
  </si>
  <si>
    <t xml:space="preserve">1. Run URT Tool.
2. Select vector signal : IB_FMr450_e1wfr1504.bin
3. Change a Frequency : 102.7MHz.
4. Change a Signal Power : -60.0dBm.
5. Play URT.
6. Press [Radio] HK
7. Tap [Scan] SK
8. During scanning, press tune knob up/down
9. Stop tune knob in  102.7MHz HD1
</t>
  </si>
  <si>
    <t>6. Enter Radio mode_x000D_
8.  Scanning stops and executes the user's tune knob
9.1. HU displays HD radio channel info:
Check the Program Type in HU HMI &gt; Station list &gt; Select Genre: #(Adult Hits)
Check the Call Sign in GEM: #(QABF)
Check the SIS Slogan | SIG Service Display Name in HU HMI: #(HD-1 Slogan for HMI-4)
Check the displayed information of 3 songs. 
#(1. HMI-4 HD1 Title 1 &gt; 2. Null &gt; 3. Null )
Check the Artist corresponding to 3 songs in HU HMI:
#(1. Null &gt; 2. HMI-4 HD1 Artist 2 &gt; 3. Null )
Check the Album corresponding to 3 songs in HU HMI
#(1. Null &gt; 2. Null &gt; 3. HMI-4 HD1 Album 3 )</t>
  </si>
  <si>
    <t>To verify scanning stops when the tune knob is pressed during scanning</t>
  </si>
  <si>
    <r>
      <t xml:space="preserve">9.1. </t>
    </r>
    <r>
      <rPr>
        <sz val="11"/>
        <color rgb="FFFF0000"/>
        <rFont val="Calibri"/>
        <family val="2"/>
        <scheme val="minor"/>
      </rPr>
      <t>HU display</t>
    </r>
    <r>
      <rPr>
        <sz val="11"/>
        <color theme="1"/>
        <rFont val="Calibri"/>
        <family val="2"/>
        <scheme val="minor"/>
      </rPr>
      <t xml:space="preserve"> HD radio channel info:
</t>
    </r>
    <r>
      <rPr>
        <sz val="11"/>
        <color rgb="FFFF0000"/>
        <rFont val="Calibri"/>
        <family val="2"/>
        <scheme val="minor"/>
      </rPr>
      <t xml:space="preserve">heck t
</t>
    </r>
    <r>
      <rPr>
        <sz val="11"/>
        <rFont val="Calibri"/>
        <family val="2"/>
        <scheme val="minor"/>
      </rPr>
      <t>* Nên bổ sung step hoặc ghi chú phần check thông tin:
- Check the displayed information of 3 songs. 
(Hiện tại step là check thông tin của 3 bài hát liên tiếp từ 1 đến 3 của channel được chọn.) - nếu không nói rõ thì người test sẽ ko biết được. 
==&gt; Nên áp dụng đối với các case tương tự còn lại.</t>
    </r>
  </si>
  <si>
    <t>방송_HD Radio&amp;Data_Code Impementation (HD Audio HMI)_0046</t>
  </si>
  <si>
    <t xml:space="preserve">1. Tap Station list button_x000D_
_x000D_2. Run URT Tool.
3. Select vector signal : IB_AMr208_e1awfc23.bin
4. Change a Frequency : 1120kHz.
5. Change a Signal Power : -26.0dBm.
6. Play URT.
7. On HU, Tap Refresh button &gt; Observe the Station list
</t>
  </si>
  <si>
    <t>1. Station List screen_x000D_ is displayed
_x000D_
7. Station list is updated and a popup for updating is displayed. Station list is updated the AM frequency: 1120kHz</t>
  </si>
  <si>
    <t>To verify HU receives AM station by using Refresh</t>
  </si>
  <si>
    <t>방송_HD Radio&amp;Data_Code Impementation (HD Audio HMI)_0047</t>
  </si>
  <si>
    <t xml:space="preserve">1. Run Redwood signal generator device (SG) 
2. Set an FM anlalog signal, frequency: 97.7 MHz
3. Set power: -20 dBm
4. On HU, Press list &gt; Observe the displaying of HD icon of the frequency 97.7 MHz
5. Run URT Tool.
6. Select vector signal : IB_FMr450_e1wfr1504.bin
7. Change a Frequency : 97.7MHz.
8. Change a Signal Power : -60.0dBm.
9. Play URT.
10. On HU, press List SK &gt; Observe the displaying of HD icon  the frequency 97.7 MHz </t>
  </si>
  <si>
    <t>4. The Station List screen is displayed.
The HD icon is not displayed at the received frequency (97.7 MHz).
10. The Station List screen_x000D_ is displayed. 
The HD icon of the 102.7 HD channesl are displayed. 
97.7 HD1 Adult Hits,
97.7 HD3 Soft Rock,
97.7 HD4 Top Forty.</t>
  </si>
  <si>
    <t>To verify HD Radio reception information is not provided and when the same HD frequency is included in the station list while receiving the HD Radio broadcast, the HD icon is provided</t>
  </si>
  <si>
    <r>
      <t xml:space="preserve">I think we need add more TCs for some missing items in SysRS:
 -HD Radio reception information is not provided.
=&gt; It is covered: thực ra ban đầu e chọn tần số 102.7 mục đích là trùng với tần số kênh FM có sẵn ở VN, nhưng chưa check nó không hiển thị. Tuy nhiên đã update cho phù hợp, rõ ràng hơn trong mọi loại tần số
- Provides save button for stations that are not stored in preset. 
- If a station is stored in a preset, the save button is deactivated and displayed as a preset string.
</t>
    </r>
    <r>
      <rPr>
        <sz val="11"/>
        <color rgb="FFFF0000"/>
        <rFont val="Calibri"/>
        <family val="2"/>
        <scheme val="minor"/>
      </rPr>
      <t>=&gt; They are covered in 2 TCs: 14994785 ,14994830</t>
    </r>
  </si>
  <si>
    <t>704.2.auto</t>
  </si>
  <si>
    <t>Smooth blends
Zero audio anomalies | Zero data anomalies
Valid SIS | Valid PSD</t>
  </si>
  <si>
    <t>Evaluate the Tuning Experience-704.2.auto-sub 1</t>
  </si>
  <si>
    <t xml:space="preserve">1. Run URT 1 Tool
2. Select vector signal: IB_FMr450_e1wfr1382.bin
3. Change a Frequency :100.5 MHz
4. Change a Signal Power : -60.0dBm
5. Run URT 2 Tool
6. Select vector signal: IB_FMr450_e1wfr1386.bin
7. Change a Frequency :93.5 MHz
8. Change a Signal Power : -60.0dBm
9. Play both URT
10. HU Change a Frequency : 100.5MHz
11. HU Change a Frequency :93.5MHz
12. Select Station list
13. Add HD4 on AAA-2 IB_FMr450_e1wfr1382.bin and HD1, HD2 on AAA-6 IB_FMr450_e1wfr1386.bin to Preset List
14. Select Preset 
15. Select program HD4 </t>
  </si>
  <si>
    <r>
      <rPr>
        <i/>
        <sz val="11"/>
        <color theme="1"/>
        <rFont val="Calibri"/>
        <family val="2"/>
        <scheme val="minor"/>
      </rPr>
      <t>#</t>
    </r>
    <r>
      <rPr>
        <sz val="11"/>
        <color theme="1"/>
        <rFont val="Calibri"/>
        <family val="2"/>
        <scheme val="minor"/>
      </rPr>
      <t>Zero audio anomalies | Zero data anomalies
(Yes)
Check the HD Radio Technology Activated State:
- Acquired Digital Audio.
- HD Radio Indicator illuminated.
- Acquired SIS Data 
#(Call sign in GEM: QBAB)
#(Station slogan: HD-4 Slogan for AAA-2)
- Program Number displayed: 3
- Acquired PSD: 
#(Song title, Artist, Album in HU HMI): "AAA-2 +500ms 0 dB HD4 Title"; "AAA-2 HD4 Artist"; "AAA-2 HD4 Album"
# (Genre: Null in GEM)
#(Comment: Null in Serial2)
Make sure that the Data displayed correctly by referring (SIS, PSD by refering document TE_CERT_2094 - Test vector description - revision S &gt; SIS details: Page 632,634; PSD detail: Page 635 )</t>
    </r>
  </si>
  <si>
    <t>Evaluate the Tuning Experience</t>
  </si>
  <si>
    <t>AAA | Evaluate the Tuning Experience
ABA 4126 FM</t>
  </si>
  <si>
    <t xml:space="preserve">* Test Environment information 
1. Connected to Multi Radio Generator 
* Pre-Conditon 
1. Bench power is ON
2. Cansim is connected to HU 
3. 2 URT5000 and antenna are connected 
4. Serial2 (VLOG) on PC is connected to HU and run 
7. Radio setting &gt; HD Radio Active </t>
  </si>
  <si>
    <t>Multi Radio Signal</t>
  </si>
  <si>
    <r>
      <t xml:space="preserve">Check thêm
Smooth blends
Zero audio anomalies
Zero data anomalies
</t>
    </r>
    <r>
      <rPr>
        <i/>
        <sz val="11"/>
        <color theme="1"/>
        <rFont val="Calibri"/>
        <family val="2"/>
        <scheme val="minor"/>
      </rPr>
      <t>Ở sub1 k có sự chuyển kênh, k check đc smooth blends</t>
    </r>
  </si>
  <si>
    <t>Evaluate the Tuning Experience-704.2.auto-sub 2</t>
  </si>
  <si>
    <t xml:space="preserve">1. Select Preset list
2. Select Program : HD2 
3. Wait 2 seconds (before [PSD on the RADIO Display])
4. Select Program: HD1 </t>
  </si>
  <si>
    <t>#Smooth blends 
(Yes)
#Zero audio anomalies | Zero data anomalies
(Yes)
#Check the HD Radio Technology Activated State:
- Acquired Digital Audio.
- HD Radio Indicator illuminated.
- Acquired SIS Data 
#(Call sign in GEM: QBAF)
#(Station slogan: Slogan for AAA-6 -200 ms, -8 dB)
- Program Number displayed: 3
- Acquired PSD: 
#(Song title, Artist, Album in HU HMI): "AAA-6 HD1 Title -200 ms, -8 dB"; "AAA-6 HD1 Artist -200 ms, -8 dB"; "AAA-6 HD1 Album -200 ms, -8 dB"
# (Genre: Null in GEM)
#(Comment: Null in Serial2)
Make sure that the Data displayed correctly by referring (SIS, PSD by refering document TE_CERT_2094 - Test vector description - revision S &gt; SIS details: Page 672,674; PSD detail: Page 675 )</t>
  </si>
  <si>
    <t>1. TC 704.2.auto-sub 1 execution</t>
  </si>
  <si>
    <t>Check thêm
Smooth blends
Zero audio anomalies
Zero data anomalies</t>
  </si>
  <si>
    <t>704.1.auto</t>
  </si>
  <si>
    <t>Evaluate the Tuning Experience-704.1.auto-sub 1</t>
  </si>
  <si>
    <t xml:space="preserve">1. Run URT 1 Tool
2. Select vector signal: IB_FMr450_e1wfr1386.bin
3. Change a Frequency :100.5 MHz
4. Change a Signal Power : -60.0dBm
5. Run URT 2 Tool
6. Select vector signal: IB_FMr450_e1wfr1382.bin
7. Change a Frequency :93.5 MHz
8. Change a Signal Power : -60.0dBm
9. Play URT
10. HU Change a Frequency : 100.5MHz
11. HU Change a Frequency :93.5MHz
12. Select Station list
13. Add HD2 on AAA-6 IB_FMr450_e1wfr1386.bin and HD1 on AAA-2 IB_FMr450_e1wfr1382.bin to Preset List
14. Select Preset 
15. Select program HD2 </t>
  </si>
  <si>
    <t>#Zero audio anomalies | Zero data anomalies
(Yes)
#Check the HD Radio Technology Activated State:
- Acquired Digital Audio.
- HD Radio Indicator illuminated.
- Acquired SIS Data 
#(Call sign in GEM: QBAF)
#(Station slogan: HD-2 Slogan for AAA-6)
- Program Number displayed: 3
- Acquired PSD: 
#(Song title, Artist, Album in HU HMI): "AAA-6 HD2 Title 1"; "AAA-6 HD2 Artist 1"; "AAA-6 HD2 Album 1"
# (Genre: Null in GEM)
#(Comment: ENGAAA-6 HD2 COMM SD1 in Serial2)
Make sure that the Data displayed correctly by referring (SIS, PSD by refering document TE_CERT_2094 - Test vector description - revision S &gt; SIS details: Page 672,674; PSD detail: Page 675 )</t>
  </si>
  <si>
    <t>Evaluate the Tuning Experience-704.1.auto-sub 2</t>
  </si>
  <si>
    <t>1. Select Preset
2. Select Program : HD1</t>
  </si>
  <si>
    <t>#Smooth blends 
(Yes)
#Zero audio anomalies | Zero data anomalies
(Yes)
#Check the HD Radio Technology Activated State:
- Acquired Digital Audio.
- HD Radio Indicator illuminated.
- Acquired SIS Data 
#(Call sign in GEM: QBAB)
#(Station slogan: HD-1 Slogan AAA-2 +500 ms, 0 dB)
- Program Number displayed: 3
- Acquired PSD: 
#(Song title, Artist, Album in HU HMI): "AAA-2 +500ms 0 dB HD1 Title"; "AAA-2 HD1 Artist"; "AAA-2 HD1 Album"
# (Genre: Null in GEM)
#(Comment: Null in Serial2)
Make sure that the Data displayed correctly by referring (SIS, PSD by refering document TE_CERT_2094 - Test vector description - revision S &gt; SIS details: Page 632,634; PSD detail: Page 635 )</t>
  </si>
  <si>
    <t>1. TC 704.1.auto-sub 1 execution</t>
  </si>
  <si>
    <t>703.2.auto</t>
  </si>
  <si>
    <t>Evaluate the Tuning Experience-703.2.auto-sub 1</t>
  </si>
  <si>
    <t xml:space="preserve">1. Run URT 1 Tool
2. Select vector signal: IB_FMr220a_e1wfc101.bin
3. Change a Frequency :102.7 MHz
4. Change a Signal Power : -60.0dBm
5. Run URT 2 Tool
6. Select vector signal: IB_FMr450_e1wfr1387.bin
7. Change a Frequency :100.1 MHz
8. Change a Signal Power : -60.0dBm
9. Play both URT
10. HU Change a Frequency : 102.7 MHz
11. HU Change a Frequency :100.1 MHz
12. Select Station list
13. Add HD4 on IB_FMr220a_e1wfc101.bin and HD1 on AAA-7 IB_FMr450_e1wfr1387.bin to Preset List
14. Select Preset 
15. Select program HD4 </t>
  </si>
  <si>
    <t>#Zero audio anomalies | Zero data anomalies
(Yes)
#Check the HD Radio Technology Activated State:
- Acquired Digital Audio.
- HD Radio Indicator illuminated.
- Acquired SIS Data 
#(Call sign in GEM: WXYZ-FM)
- Acquired PSD: 
#(Song title, Artist, Album in HU HMI): "fourth program test pattern #4#"; "-4- test team -4-"; "HD Radio evaluation DDD"
# (Genre: Null in GEM)
#(Comment: Null in Serial2)
Make sure that the Data displayed correctly by referring (SIS, PSD by refering document TE_CERT_2094 - Test vector description - revision S &gt; SIS details: Page 338; PSD detail: Page 339 )</t>
  </si>
  <si>
    <t>Evaluate the Tuning Experience-703.2.auto-sub 2</t>
  </si>
  <si>
    <t>1. Select Preset list
2. Select Program : HD1</t>
  </si>
  <si>
    <t>#Smooth blends 
(Yes)
#Zero audio anomalies | Zero data anomalies
(Yes)
#Check the HD Radio Technology Activated State:
- Acquired Digital Audio.
- HD Radio Indicator illuminated.
- Acquired SIS Data 
#(Call sign in GEM: QBAG)
#(Station slogan: Slogan for AAA-7 +200 ms, +6 dB)
- Program Number displayed: 3
- Acquired PSD: 
#(Song title, Artist, Album in HU HMI): "AAA-7 HD1 Title +200 ms, +6 dB"; "AAA-7 HD1 Artist +200 ms, +6 dB"; "AAA-7 HD1 Album +200 ms, +6 dB"
# (Genre: Null in GEM)
#(Comment: Null in Serial2)
Make sure that the Data displayed correctly by referring (SIS, PSD by refering document TE_CERT_2094 - Test vector description - revision S &gt; SIS details: Page 684; PSD detail: Page 685 )</t>
  </si>
  <si>
    <t>1. TC 703.2.auto-sub 1 execution</t>
  </si>
  <si>
    <t xml:space="preserve">Khi chuyển từ HD4 -&gt; HD 1 thì cần check thêm ở expected result:
Smooth blends
Zero audio anomalies
Zero data anomalies
 </t>
  </si>
  <si>
    <t>Evaluate the Tuning Experience-703.2.auto-sub 3</t>
  </si>
  <si>
    <t>1. Select Preset list 
2. Select program HD4
3. Wait 2 seconds ( before the start of digital audio on HD4) 
4. Select program HD1</t>
  </si>
  <si>
    <t xml:space="preserve">Analog audio should be output immediately with zero objectionable audio events
RADIO shall play analog and not digital since the 101.bin is a tone vector
#Smooth blends 
(Yes)
#Zero audio anomalies | Zero data anomalies
(Yes)
</t>
  </si>
  <si>
    <t>1. TC 703.2.auto-sub 2 execution</t>
  </si>
  <si>
    <t>cần check thêm ở expected result:
Smooth blends
Zero audio anomalies
Zero data anomalies</t>
  </si>
  <si>
    <t>703.1.auto</t>
  </si>
  <si>
    <t>Evaluate the Tuning Experience-703.1.auto-sub 1</t>
  </si>
  <si>
    <t>1. Run URT 1 Tool
2. Select vector signal: IB_FMr450_e1wfr1381.bin
3. Change a Frequency :100.5 MHz
4. Change a Signal Power : -60.0dBm
5. Run URT 2 Tool
6. Select vector signal: IB_FMr450_e1wfr1387.bin
7. Change a Frequency :93.5 MHz
8. Change a Signal Power : -60.0dBm
9. Play both URT
10. HU Change a Frequency : 100.5 MHz
11. HU Change a Frequency :93.5 MHz
12. Select Station list
13. Add HD1, HD4 on AAA-1 IB_FMr450_e1wfr1381.bin and HD1 on AAA-7 IB_FMr450_e1wfr1387.bin to Preset List
14. Select Preset 
15. Select program HD4 AAA-1</t>
  </si>
  <si>
    <t>#Zero audio anomalies | Zero data anomalies
(Yes)
#Check the HD Radio Technology Activated State:
- Acquired Digital Audio.
- HD Radio Indicator illuminated.
- Acquired SIS Data 
#(Call sign in GEM: QBAA)
#(Station slogan: HD-4 Slogan for AAA-1)
- Program Number displayed: 3
- Acquired PSD: 
#(Song title, Artist, Album in HU HMI): "AAA-1 HD4 Title 1"; "AAA-1 HD4 Artist 1"; "AAA-1 HD4 Album 1"
# (Genre: Null in GEM)
#(Comment: Null in Serial2)
Make sure that the Data displayed correctly by referring (SIS, PSD by refering document TE_CERT_2094 - Test vector description - revision S &gt; SIS details: Page 624; PSD detail: Page 625 )</t>
  </si>
  <si>
    <t>Evaluate the Tuning Experience-703.1.auto-sub 2</t>
  </si>
  <si>
    <t>1. Select Preset list
2. Select Program : HD1 AAA-7</t>
  </si>
  <si>
    <t>1. TC 703.1.auto-sub 1 execution</t>
  </si>
  <si>
    <t>Evaluate the Tuning Experience-703.1.auto-sub 3</t>
  </si>
  <si>
    <t xml:space="preserve">1. Select Preset list 
2. Select program HD4 AAA-1 
3. Wait 20 seconds listening HD4 
4. Select program HD1 on AAA-1 </t>
  </si>
  <si>
    <t xml:space="preserve">2.  While on HD4 on AAA-1, RADIO should be performing blend alignment on the HD1 in the background
4. RADIO should output HD1 to digital audio immediately without a blend to analog
HD) Indicator on the RADIO should illuminate
#Smooth blends 
(Yes)
#Zero audio anomalies | Zero data anomalies
(Yes)
</t>
  </si>
  <si>
    <t>1. TC 703.1.auto-sub 2 execution</t>
  </si>
  <si>
    <t>701.6.auto</t>
  </si>
  <si>
    <t>Direct Tune | FM MPS → FM SPS | On Different Stations-701.6.auto-sub 1</t>
  </si>
  <si>
    <t xml:space="preserve">1. Run URT 1 Tool
2. Select vector signal: IB_FMr450_e1wfr1382.bin
3. Change a Frequency :100.5 MHz
4. Change a Signal Power : -60.0dBm
5. Run URT 2 Tool
6. Select vector signal: IB_FMr450_e1wfr1381.bin
7. Change a Frequency :93.5 MHz
8. Change a Signal Power : -60.0dBm
9. Play both URT
10. HU Change a Frequency : 100.5 MHz
11. HU Change a Frequency :93.5 MHz
12. Select Station list
13. Add HD4 on AAA-2 IB_FMr450_e1wfr1382.bin and HD1 on AAA-1 IB_FMr450_e1wfr1381.bin to Preset List
14. Select Preset 
15. Select program HD4 </t>
  </si>
  <si>
    <t>#Zero audio anomalies | Zero data anomalies
(Yes)
#Check the HD Radio Technology Activated State:
- Acquired Digital Audio.
- HD Radio Indicator illuminated.
- Acquired SIS Data 
#(Call sign in GEM: QBAB)
#(Station slogan: HD-4 Slogan for AAA-2)
- Program Number displayed: 3
- Acquired PSD: 
#(Song title, Artist, Album in HU HMI): "AAA-2 +500ms 0 dB HD4 Title"; "AAA-2 HD4 Artist"; "AAA-2 HD4 Album"
# (Genre: Null in GEM)
#(Comment: Null in Serial2)
Make sure that the Data displayed correctly by referring (SIS, PSD by refering document TE_CERT_2094 - Test vector description - revision S &gt; SIS details: Page 632,634; PSD detail: Page 635 )</t>
  </si>
  <si>
    <t>Direct Tune | FM MPS → FM SPS | On Different Stations</t>
  </si>
  <si>
    <t>AAA | Direct Tune | FM MPS → FM SPS | On Different Stations</t>
  </si>
  <si>
    <t>Direct Tune | FM MPS → FM SPS | On Different Stations-701.6.auto-sub 2</t>
  </si>
  <si>
    <t xml:space="preserve">1. Select Preset list
2. Select Program : HD1 
3. Select Program: HD4 </t>
  </si>
  <si>
    <t>2. Onlly Acquired PSD: 
#(Song title, Artist, Album in HU HMI): "AAA-1 HD1 Title -500 ms, 0 dB"; "AAA-1 HD1 Artist -500 ms, 0 dB"; "AAA-1 HD1 Album -500 ms, 0 dB"
3.#Smooth blends 
(Yes)
#Zero audio anomalies | Zero data anomalies
(Yes)
#Check the HD Radio Technology Activated State:
- Acquired Digital Audio.
- HD Radio Indicator illuminated.
- Acquired SIS Data 
#(Call sign in GEM: QBAB)
#(Station slogan: HD-4 Slogan for AAA-2)
- Program Number displayed: 3
- Acquired PSD: 
#(Song title, Artist, Album in HU HMI): "AAA-2 +500ms 0 dB HD4 Title"; "AAA-2 HD4 Artist"; "AAA-2 HD4 Album"
# (Genre: Null in GEM)
#(Comment: Null in Serial2)
Make sure that the Data displayed correctly by referring (SIS, PSD by refering document TE_CERT_2094 - Test vector description - revision S &gt; SIS details: Page 632,634; PSD detail: Page 635 )</t>
  </si>
  <si>
    <t>1. TC 701.6.auto-sub 1 execution</t>
  </si>
  <si>
    <t>70.4.auto</t>
  </si>
  <si>
    <t>FM MPS → FM MPS-70.4.auto-sub 1</t>
  </si>
  <si>
    <t>1. Run URT 1 Tool
2. Select vector signal: IB_FMr450_e1wfr1385.bin
3. Change a Frequency :88.5 MHz
4. Change a Signal Power : -60.0dBm
5. Run URT 2 Tool
6. Select vector signal: IB_FMr450_e1wfr1381.bin
7. Change a Frequency :93.5 MHz
8. Change a Signal Power : -60.0dBm
9. Play both URT
10. HU Change a Frequency : 88.5 MHz
11. HU Change a Frequency : 93.5 MHz
12. Select Station list
13. Add HD1 on AAA-5 IB_FMr450_e1wfr1385.bin and HD1 on AAA-7 IB_FMr450_e1wfr1387.bin to Preset List
14. Select Preset 
15. Select program HD1 AAA-5
16. Wait 20 seconds</t>
  </si>
  <si>
    <t xml:space="preserve">15. RADIO should acquire SIS and PSD but will not output digital audio due to misalignment
#(Call sign in GEM: QBAE)
#(Station slogan: HD-1 Slogan AAA-5 -3 seconds, 0 dB)
- Acquired PSD: 
#(Song title, Artist, Album in HU HMI): "AAA-5 -3 seconds, 0 dB HD1 Title"; "AAA-5 HD1 Artist"; "AAA-5 HD1 Album"
# (Genre: Null in GEM)
#(Comment: Null in Serial2)
Make sure that the Data displayed correctly by referring (SIS, PSD by refering document TE_CERT_2094 - Test vector description - revision S &gt; SIS details: Page 663; PSD detail: Page 665 )
16. Confirm that the HD) indicator does not illuminate for the duration of the 20 seconds
</t>
  </si>
  <si>
    <t>FM MPS → FM MPS</t>
  </si>
  <si>
    <t>AAA | FM MPS → FM MPS
Three-second Blend Misalignment on Vector 1</t>
  </si>
  <si>
    <t>FM MPS → FM MPS-70.4.auto-sub 2</t>
  </si>
  <si>
    <t>1. Select Preset list
2. Select Program : HD1 on AAA-7</t>
  </si>
  <si>
    <t># Smooth transition
(Yes)
#Zero audio anomalies
(Yes)
#Zero data anomalies
(Yes)
#Check the HD Radio Technology Activated State:
- Acquired Digital Audio.
- HD Radio Indicator illuminated.
- Acquired SIS Data 
#(Call sign in GEM: QBAA)
#(Station slogan: Slogan for AAA-1 -500 ms, 0 dB)
- Acquired PSD: 
#(Song title, Artist, Album in HU HMI): "AAA-1 HD1 Title -500 ms, 0 dB"; "AAA-1 HD1 Artist -500 ms, 0 dB"; "AAA-1 HD1 Album -500 ms, 0 dB"
# (Genre: Null in GEM)
#(Comment: Null in Serial2)
Make sure that the Data displayed correctly by referring (SIS, PSD by refering document TE_CERT_2094 - Test vector description - revision S &gt; SIS details: Page 622; PSD detail: Page 625 )</t>
  </si>
  <si>
    <t>1. TC 70.4.auto-sub 1 execution</t>
  </si>
  <si>
    <t>cần check thêm ở expected result:
Smooth transition from one program to the next | Zero audio anomalies
Zero audio anomalies
Zero data anomalies</t>
  </si>
  <si>
    <t>70.5.auto</t>
  </si>
  <si>
    <t>FM MPS → FM MPS-70.5.auto-sub 1</t>
  </si>
  <si>
    <t xml:space="preserve">1. Run URT 1 Tool
2. Select vector signal: IB_FMr450_e1wfr1387.bin
3. Change a Frequency :102.1 MHz
4. Change a Signal Power : -60.0dBm
5. Run URT 2 Tool
6. Select vector signal: IB_FMr450_e1wfr1385.bin
7. Change a Frequency :99.5 MHz
8. Change a Signal Power : -60.0dBm
9. Play both URT
10. HU Change a Frequency : 102.1 MHz
10. HU Change a Frequency : 99.5MHz
11. Select Station list
13. Add HD1 on AAA-7 IB_FMr450_e1wfr1387.bin and HD1 on AAA-5 IB_FMr450_e1wfr1385.bin to Preset List
14. Select Preset 
15. Select program HD1 AAA-7 </t>
  </si>
  <si>
    <t>#Zero audio anomalies | Zero data anomalies
(Yes)
#Check the HD Radio Technology Activated State:
- Acquired Digital Audio.
- HD Radio Indicator illuminated.
- Acquired SIS Data 
#(Call sign in GEM: QBAG)
#(Station slogan: Slogan for AAA-7 +200 ms, +6 dB)
- Program Number displayed: 3
- Acquired PSD: 
#(Song title, Artist, Album in HU HMI): "AAA-7 HD1 Title +200 ms, +6 dB"; "AAA-7 HD1 Artist +200 ms, +6 dB"; "AAA-7 HD1 Album +200 ms, +6 dB"
# (Genre: Null in GEM)
#(Comment: Null in Serial2)
Make sure that the Data displayed correctly by referring (SIS, PSD by refering document TE_CERT_2094 - Test vector description - revision S &gt; SIS details: Page 684; PSD detail: Page 685 )</t>
  </si>
  <si>
    <t>AAA | FM MPS → FM MPS
Three-second Blend Misalignment on Vector 2</t>
  </si>
  <si>
    <t>FM MPS → FM MPS-70.5.auto-sub 2</t>
  </si>
  <si>
    <t>1. Select Preset list
2. Select Program : HD1 on AAA-5 
3. Wait 30 seconds</t>
  </si>
  <si>
    <t>2. RADIO will not output digital audio due to misalignment
# Smooth transition| Zero audio anomalies
(Yes)
#Zero audio anomalies
(Yes)
#Zero data anomalies
(Yes)
3. Confirm that the HD) indicator does not illuminate for the duration of the 30 seconds
RADIO should acquire SIS and PSD
#(Call sign in GEM: QBAE)
#(Station slogan: HD-1 Slogan AAA-5 -3 seconds, 0 dB)
- Acquired PSD: 
#(Song title, Artist, Album in HU HMI): "AAA-5 -3 seconds, 0 dB HD1 Title"; "AAA-5 HD1 Artist"; "AAA-5 HD1 Album"
# (Genre: Null in GEM)
#(Comment: Null in Serial2)
Make sure that the Data displayed correctly by referring (SIS, PSD by refering document TE_CERT_2094 - Test vector description - revision S &gt; SIS details: Page 663; PSD detail: Page 665 )</t>
  </si>
  <si>
    <t>AAA | FM MPS → FM MPS
Three-second Blend Misalignment on Vector 3</t>
  </si>
  <si>
    <t>1. TC 70.5.auto-sub 1 execution</t>
  </si>
  <si>
    <t>70.6.auto</t>
  </si>
  <si>
    <t>FM MPS → FM MPS-70.6.auto-sub 1</t>
  </si>
  <si>
    <t xml:space="preserve">1. Run URT 1 Tool
2. Select vector signal: IB_FMr450_e1wfr1386.bin
3. Change a Frequency :102.7 MHz
4. Change a Signal Power : -60.0dBm
5. Run URT 2 Tool
6. Select vector signal: IB_FMr450_e1wfr1385.bin
7. Change a Frequency :99.5 MHz
8. Change a Signal Power : -60.0dBm
9. Play both URT
10. HU Change a Frequency : 102.7 MHz
10. HU Change a Frequency : 99.5MHz
11. Select Station list
12.Add HD1 on AAA-6 IB_FMr450_e1wfr1386.bin and  HD1 on AAA-5 IB_FMr450_e1wfr1385.bin to Preset List 
13. Select Preset 
14. Select program HD1 AAA-6
13. Wait for 2 to 3 seconds ( before [PSD on the RADIO Display] for AAA-6)
14. Select Program : HD1 on AAA-5
15. Wait 30 seconds </t>
  </si>
  <si>
    <t>14. RADIO will not output digital audio due to misalignment
# Smooth transition
(Yes)
#Zero audio anomalies
(Yes)
#Zero data anomalies
(Yes)
15. Confirm that the HD) indicator does not illuminate for the duration of the 30 seconds
RADIO should acquire SIS and PSD
#(Station slogan: HD-1 Slogan AAA-5 -3 seconds, 0 dB)
- Acquired PSD: 
#(Song title, Artist, Album in HU HMI): "AAA-5 -3 seconds, 0 dB HD1 Title"; "AAA-5 HD1 Artist"; "AAA-5 HD1 Album"
# (Genre: Null in GEM)
#(Comment: Null in Serial2)
Make sure that the Data displayed correctly by referring (SIS, PSD by refering document TE_CERT_2094 - Test vector description - revision S &gt; SIS details: Page 663; PSD detail: Page 665 )</t>
  </si>
  <si>
    <t>AAA | FM MPS → FM MPS
Three-second Blend Misalignment on Vector 4</t>
  </si>
  <si>
    <t>3727-HMI-TC</t>
  </si>
  <si>
    <t>ccIC FIT TC base SyRS</t>
  </si>
  <si>
    <t>6e.auto</t>
  </si>
  <si>
    <t>Acquire HD Radio Audio, SIS Data, PSD
Proper operation of HD Radio Indicator
Proper display of Program Number</t>
  </si>
  <si>
    <t>HMI-Program Select-6e.auto-sub1</t>
  </si>
  <si>
    <t xml:space="preserve">1. Run URT Tool
2. Select vector signal : IB_FMr450_e1wfr1504.bin
3. Change a Frequency : 104.7MHz
4. Change a Signal Power : -60.0dBm
5. Play URT
6. HU Change a Frequency : 104.7MHz
7. Select Station list
8. Select Program : HD1
9. Select Station list
10. Select Program : HD3
11. Verify with the first 3 songs in this program </t>
  </si>
  <si>
    <t>Check the Channel Frequency in HU HMI: #(104.7MHz)
Check the Program Number in HU HMI: #(HD3)
Check the Audio Output: #(No crisp , No Noise , Audiable check)
Check the Program Type in HU HMI &gt; Station list &gt; Select Genre: #(Soft Rock)
Check the Call Sign in GEM: #(QABF)
Check the Station Message ( VW MIB3 OI NA): #(NA)
Check the SIS Slogan | SIG Service Display Name in HU HMI: #(HD-3 Slogan for HMI-4)
Check the Song in HU HMI
#(1. HMI-4 HD3 Title 1 &gt; 2. HMI-4 HD3 Title 2 &gt; 3. HMI-4 HD3 Title 3 )
Check the Artist in HU HMI
#(1. HMI-4 HD3 Artist 1 &gt; 2. HMI-4 HD3 Artist 2 &gt; 3. HMI-4 HD3 Artist 3 )
Check the Album in HU HMI
#(1. HMI-4 HD3 Album 1 &gt; 2. HMI-4 HD3 Album 2 &gt; 3. HMI-4 HD3 Album 3)
Check the Genre in GEM: #( 1. Null &gt; 2. Null &gt; 3. Null)
Check the Comment in seral2: #(Language: 1. ENG &gt; 2. ENG &gt; 3. Null)
#(Short Description: 1. HMI-4 HD3 COMM SD1 &gt; 2. HMI-4 HD3 COMM SD2 &gt; 3. Null)
#(Actual Text: 1. HMI-4 HD3 COMM AT1 &gt; 2. HMI-4 HD3 COMM AT2 &gt; 3. Null)
Check the Commercial in GEM
#(Price: 1. USD0.0 &gt; 2. USD12. &gt; 3. USD1.)
#(Valid Until: 1. 20160401 &gt; 2. 20160402 &gt; 3. 20160403)
#(URL: 1. www.hdradio.com/1 &gt; 2. www.hdradio.com/2 &gt; 3. www.hdradio.com/3)
#(Received As: 1. 0 &gt; 2. 8. &gt;  3. 0)
#(Seller: 1. HMI-4 HD3 CMRL Seller1 &gt; 2.HMI-4 HD3 CMRL Seller2 &gt; 3. HMI-4 HD3 CMRL Seller3)
#(Description: 1. HMI-4 HD3 CMRL Description1 &gt; 2. HMI-4 HD3 CMRL Description2 &gt; 3. HMI-4 HD3 CMRL Description3)
Check the HD) logo in HU HMI: #( HD) logo is displayed)</t>
  </si>
  <si>
    <t xml:space="preserve">* Test Environment information 
1. Connected to Single Radio Generator 
* Pre-Conditon 
1. Bench power is ON
2. KL.S ON 
3. KL.15 ON 
4. Cansim is connected to HU 
5. URT5000 and antenna are connected 
6. Serial2 (VLOG) on PC is connected to HU and run 
7. Radio setting &gt; HD Radio Active </t>
  </si>
  <si>
    <t>HMI-Program Select-6e.auto-sub2</t>
  </si>
  <si>
    <t xml:space="preserve">1. Select Station list
2. Select Program: HD4
3. Verify with the first 3 songs in this program </t>
  </si>
  <si>
    <t>Check the Channel Frequency in HU HMI: #(104.7MHz)
Check the Program Number in HU HMI: #(HD4)
Check the Audio Output: #(No crisp , No Noise , Audiable check)
Check the Program Type in HU HMI &gt; Station list &gt; Select Genre: #(Top Forty)
Check the Call Sign in GEM: #(QABF)
Check the Station Message ( VW MIB3 OI NA): #(NA)
Check the SIS Slogan | SIG Service Display Name in HU HMI: #(HD-4 Slogan for HMI-4)
Check the Song in HU HMI
#(1. HMI-4 HD4 Title 1 &gt; 2. HMI-4 HD4 Title 2 &gt; 3.HMI-4 HD4 Title 3 )
Check the Artist in HU HMI
#(1. HMI-4 HD4 Artist 1 &gt; 2. HMI-4 HD4 Artist 2 &gt; 3. HMI-4 HD4 Artist 3 )
Check the Album in HU HMI
#(1. HMI-4 HD4 Album 1 &gt; 2. HMI-4 HD4 Album 2 &gt; 3.HMI-4 HD4 Album 3)
Check the Genre in GEM: #( 1. Null &gt; 2. Null &gt; 3. Null)
Check the Comment in seral2: #(Language: 1. Null &gt; 2. Null &gt; 3. Null)
#(Short Description: 1. Null &gt; 2. Null &gt; 3. Null)
#(Actual Text: 1. Null &gt; 2. Null &gt; 3. Null)
Check the Commercial in GEM
#(Price: 1. Null &gt; 2. USD56.78 &gt; 3. USD90.12 )
#(Valid Until: 1. 20160601 &gt; 2. 20160602 &gt; 3. 20160603 )
#(URL: 1. www.hdradio.com/1 &gt; 2. www.hdradio.com/2 &gt; 3. www.hdradio.com/3)
#(Received As: 1. 0 &gt; 2. 8 &gt;  3. 0)
#(Seller: 1. HMI-4 HD4 CMRL Seller1 &gt; 2.HMI-4 HD4 CMRL Seller2 &gt; 3. HMI-4 HD4 CMRL Seller3)
#(Description: 1. HMI-4 HD4 CMRL Description1 &gt; 2. HMI-4 HD4 CMRL Description2 &gt; 3. HMI-4 HD4 CMRL Description3)
Check the HD) logo in HU HMI: #( HD) logo is displayed)</t>
  </si>
  <si>
    <t>HMI-Program Select-6e.auto-sub3</t>
  </si>
  <si>
    <t xml:space="preserve">1. Select Station list
2. Select Program: HD1
3. Verify with the first 3 songs in this program </t>
  </si>
  <si>
    <t>Check the Channel Frequency in HU HMI: #(104.7MHz)
Check the Program Number in HU HMI: #(HD1)
Check the Audio Output: #(No crisp , No Noise , Audiable check)
Check the Program Type in HU HMI &gt; Station list &gt; Select Genre: #(Adult Hits)
Check the Call Sign in GEM: #(QABF)
Check the Station Message ( VW MIB3 OI NA): #(NA)
Check the SIS Slogan | SIG Service Display Name in HU HMI: #(HD-1 Slogan for HMI-4)
Check the Song in HU HMI:
#(1. HMI-4 HD1 Title 1 &gt; 2. Null &gt; 3. Null )
Check the Artist in HU HMI:
#(1. Null &gt; 2. HMI-4 HD1 Artist 2 &gt; 3. Null )
Check the Album in HU HMI
#(1. Null &gt; 2. Null &gt; 3. HMI-4 HD1 Album 3 )
Check the Genre in GEM: #( 1. Null &gt; 2. Null &gt; 3. Null)
Check the Comment in seral2: #(Language: 1. Null &gt; 2. ENG &gt; 3. ENG)
#(Short Description: 1. Null &gt; 2. HMI-4 HD1 COMM SD2 &gt; 3. HMI-4 HD1 COMM SD3 )
#(Actual Text: 1. Null &gt; 2. Null &gt; 3. Null)
Check the Commercial in GEM
#(Price: 1. USD0.98 &gt; 2. USD99.99 &gt; 3. USD999.99 )
#(Valid Until: 1. 21000101 &gt; 2. 20160102 &gt; 3. 20200403 )
#(URL: 1. X &gt; 2. www.hdradio.com/2 &gt; 3. Null)
#(Received As: 1. 8 &gt; 2. 0 &gt;  3. 8)
#(Seller: 1. HMI-4 HD1 CMRL Seller1 &gt; 2.Y &gt; 3. Null)
#(Description: 1. Null &gt; 2. HMI-4 HD1 CMRL Description2 &gt; 3. Z)
Check the HD) logo in HU HMI: #( HD) logo is displayed)</t>
  </si>
  <si>
    <t>HMI-Program Select-6e.auto-sub4</t>
  </si>
  <si>
    <t>Check the Channel Frequency in HU HMI: #(104.7MHz)
Check the Program Number in HU HMI: #(HD4)
Check the Audio Output: #(No crisp , No Noise , Audiable check)
Check the Program Type in HU HMI &gt; Station list &gt; Select Genre: #(Top Forty)
Check the Call Sign in GEM: #(QABF)
Check the Station Message ( VW MIB3 OI NA): #(NA)
Check the SIS Slogan | SIG Service Display Name in HU HMI: #(HD-4 Slogan for HMI-4)
Check the Song in HU HMI
#(1. HMI-4 HD4 Title 1 &gt; 2. HMI-4 HD4 Title 2 &gt; 3. HMI-4 HD4 Title 3 )
Check the Artist in HU HMI
#(1. HMI-4 HD4 Artist 1 &gt; 2. HMI-4 HD4 Artist 2 &gt; 3. HMI-4 HD4 Artist 3 )
Check the Album in HU HMI
#(1. HMI-4 HD4 Album 1 &gt; 2. HMI-4 HD4 Album 2 &gt; 3. HMI-4 HD4 Album 3)
Check the Genre in GEM: #( 1. Null &gt; 2. Null &gt; 3. Null)
Check the Comment in seral2: #(Language: 1. Null &gt; 2. Null &gt; 3. Null)
#(Short Description: 1. Null &gt; 2. Null &gt; 3. Null)
#(Actual Text: 1. Null &gt; 2. Null &gt; 3. Null)
Check the Commercial in GEM
#(Price: 1. Null &gt; 2. USD56.78 &gt; 3. USD90.12 )
#(Valid Until: 1. 20160601 &gt; 2. 20160602 &gt; 3. 20160603 )
#(URL: 1. www.hdradio.com/1 &gt; 2. www.hdradio.com/2 &gt; 3. www.hdradio.com/3)
#(Received As: 1. 0 &gt; 2. 8 &gt;  3. 0)
#(Seller: 1. HMI-4 HD4 CMRL Seller1 &gt; 2.HMI-4 HD4 CMRL Seller2 &gt; 3. HMI-4 HD4 CMRL Seller3)
#(Description: 1. HMI-4 HD4 CMRL Description1 &gt; 2. HMI-4 HD4 CMRL Description2 &gt; 3. HMI-4 HD4 CMRL Description3)
Check the HD) logo in HU HMI: #( HD) logo is displayed)</t>
  </si>
  <si>
    <t xml:space="preserve">1. Select Station list
2. Select Program: HD3
3. Verify with the first 3 songs in this program </t>
  </si>
  <si>
    <t>Check the Channel Frequency in HU HMI: #(104.7MHz)
Check the Program Number in HU HMI: #(HD3)
Check the Audio Output: #(No crisp , No Noise , Audiable check)
Check the Program Type in HU HMI &gt; Station list &gt; Select Genre: #(Soft Rock)
Check the Call Sign in GEM: #(QABF)
Check the Station Message ( VW MIB3 OI NA): #(NA)
Check the SIS Slogan | SIG Service Display Name in HU HMI: #(HD-3 Slogan for HMI-4)
Check the Song in HU HMI
#(1. HMI-4 HD3 Title 1 &gt; 2. HMI-4 HD3 Title 2 &gt; 3.HMI-4 HD3 Title 3 )
Check the Artist in HU HMI
#(1. HMI-4 HD3 Artist 1 &gt; 2. HMI-4 HD3 Artist 2 &gt; 3. HMI-4 HD3 Artist 3 )
Check the Album in HU HMI
#(1. HMI-4 HD3 Album 1 &gt; 2. HMI-4 HD3 Album 2 &gt; 3.HMI-4 HD3 Album 3)
Check the Genre in GEM: #( 1. Null &gt; 2. Null &gt; 3. Null)
Check the Comment in seral2: #(Language: 1. ENG &gt; 2. ENG &gt; 3. Null)
#(Short Description: 1. HMI-4 HD3 COMM SD1 &gt; 2. HMI-4 HD3 COMM SD2 &gt; 3. Null)
#(Actual Text: 1. HMI-4 HD3 COMM AT1 &gt; 2. HMI-4 HD3 COMM AT2 &gt; 3. Null)
Check the Commercial in GEM
#(Price: 1. USD0.0 &gt; 2. USD12. &gt; 3. USD1.)
#(Valid Until: 1. 20160401 &gt; 2. 20160402 &gt; 3. 20160403)
#(URL: 1. www.hdradio.com/1 &gt; 2. www.hdradio.com/2 &gt; 3. www.hdradio.com/3)
#(Received As: 1. 0 &gt; 2. 8. &gt;  3. 0)
#(Seller: 1. HMI-4 HD3 CMRL Seller1 &gt; 2.HMI-4 HD3 CMRL Seller2 &gt; 3. HMI-4 HD3 CMRL Seller3)
#(Description: 1. HMI-4 HD3 CMRL Description1 &gt; 2. HMI-4 HD3 CMRL Description2 &gt; 3. HMI-4 HD3 CMRL Description3)
Check the HD) logo in HU HMI: #( HD) logo is displayed)</t>
  </si>
  <si>
    <t>HMI-Program Select-6e.auto-sub5</t>
  </si>
  <si>
    <t>6h-1.auto</t>
  </si>
  <si>
    <t>Correct display of HD-1 Title Field : Partial display is acceptable
Correct and full display of all other supported HD-1 and HD-2 Fields
No lockups of RADIO data display</t>
  </si>
  <si>
    <t>HMI-Program Select-6h-1.auto-sub1</t>
  </si>
  <si>
    <t>1. Run URT Tool
2. Select vector signal: IB_FMr230a_e1wfr1004.bin
3. Change a Frequency : 98.9MHz
4. Change a Signal Power : -60.0dBm
5. Play URT
6. HU Change a Frequency : 98.9MHz
7. Select Station list
8. Select Program : HD1</t>
  </si>
  <si>
    <t>Check the Title in HU HMI
- Display of text in Title field was correct : Partial display is acceptable: #("Long Title Test ... end of long title" or partial display. ) 
# Refer:TE_CERT_2094 - Test Vector Descriptions - Revision S &gt;  Page 364 &gt; Table 11-3
- Number of characters displayed: #(129 or number of partial character is being displayed)
Check the Artist in HU HMI
- Display of text in Artist field was correct and full: #("Artist for Long Title Test")
- Number of characters displayed: #(26 )
Check the Album in HU HMI
- Display of text in Album field was correct and full: #("Album for Long Title Test" )
- Number of characters displayed: #( 25)
Check the Genre in GEM
- Display of text in Genre field was correct and full: #("Genre for Long Title Test")
- Number of characters displayed: #(25 )
Check the Comment in Serial2
- Display of text in Comment field was correct and full: #("Comment for Long Title Test") 
- Number of characters displayed: #(27 )
Check the RADIO DATA DISPLAY: NO LOCKUPS OF RADIO's DATA DISPLAY
#(Make sure that the PSD listed above are displayed correctly by referring to the document TE_CERT_2094 - Test Vector Descriptions - Revision S &gt;  Page 364 &gt; Table 11-3)</t>
  </si>
  <si>
    <t>HMI-Program Select-6h-1.auto-sub2</t>
  </si>
  <si>
    <t>1. Select Station list
2. Select Program : HD2</t>
  </si>
  <si>
    <t>Check the Title in HU HMI
- Display of text in Title field was correct and full: #("Short Title" )
- Number of characters displayed: #(11)
Check the Artist in HU HMI
- Display of text in Artist field was correct and full: #("Short Artist")
- Number of characters displayed: #(12 )
Check the Album in HU HMI
- Display of text in Album field was correct and full: #("Short Album" )
- Number of characters displayed: #(11)
Check the Genre in GEM
- Display of text in Genre field was correct and full: #("Short Genre")
- Number of characters displayed: #(11 )
Check the Comment in Serial2
- Display of text in Comment field was correct and full: #("Short Comment") 
- Number of characters displayed: #(13 )
Check the RADIO DATA DISPLAY: NO LOCKUPS OF RADIO's DATA DISPLAY</t>
  </si>
  <si>
    <t>HMI-Program Select-6h-1.auto-sub3</t>
  </si>
  <si>
    <t>1. Select Station list
2. Select Program : HD1</t>
  </si>
  <si>
    <t>Check the Title in HU HMI
- Display of text in Title field was correct : Partial display is acceptable: #("Long Title Test ...  end of long title" or partial display. )
# Refer TE_CERT_2094 - Test Vector Descriptions - Revision S &gt;  Page 364 &gt; Table 11-3
- Number of characters displayed: #(129 or number of partial character is being displayed)
Check the Artist in HU HMI
- Display of text in Artist field was correct and full: #("Artist for Long Title Test")
- Number of characters displayed: #(26 )
Check the Album in HU HMI
- Display of text in Album field was correct and full: #("Album for Long Title Test" )
- Number of characters displayed: #( 25)
Check the Genre in GEM
- Display of text in Genre field was correct and full: #("Genre for Long Title Test")
- Number of characters displayed: #(25 )
Check the Comment in Serial2
- Display of text in Comment field was correct and full: #("Comment for Long Title Test") 
- Number of characters displayed: #(27 )
Check the RADIO DATA DISPLAY: NO LOCKUPS OF RADIO's DATA DISPLAY
#(Make sure that the PSD listed above are displayed correctly by referring to the document TE_CERT_2094 - Test Vector Descriptions - Revision S &gt;  Page 364 &gt; Table 11-3)</t>
  </si>
  <si>
    <t>6h-2.auto</t>
  </si>
  <si>
    <t>Correct display of HD-1 Artist Field : Partial display is acceptable
Correct and full display of all other supported HD-1 and HD-2 Fields
No lockups of RADIO data display</t>
  </si>
  <si>
    <t>HMI-Program Select-6h-2.auto-sub1</t>
  </si>
  <si>
    <t>1. Run URT Tool
2. Select vector signal: IB_FMr230a_e1wfr1005.bin
3. Change a Frequency : 98.7MHz
4. Change a Signal Power : -60.0dBm
5. Play URT
6. HU Change a Frequency : 98.7MHz
7. Select Station list
8. Select Program : HD1</t>
  </si>
  <si>
    <t>Check the Title in HU HMI
- Display of text in Title field was correct and full: #("Title for Long Artist Test" )
- Number of characters displayed: #(26).
Check the Artist in HU HMI
- Display of text in Artist field was correct : Partial display is acceptable: #("Long Artist ... end of long artist" or partial display)
# Refer TE_CERT_2094 - Test Vector Descriptions - Revision S &gt;  Page 368 &gt; Table 11-3
- Number of characters displayed:  #(126 or number of partial character is being displayed).
Check the Album in HU HMI
- Display of text in Album field was correct and full: #("Album for Long Artist Test" )
- Number of characters displayed: #( 26).
Check the Genre in GEM
- Display of text in Genre field was correct and full: #("Genre for Long Artist Test")
- Number of characters displayed: #(26 ).
Check the Comment in Serial2
- Display of text in Comment field was correct and full: #("Comment for Long Artist Test") 
- Number of characters displayed: #(28 ).
Check the RADIO DATA DISPLAY: NO LOCKUPS OF RADIO's DATA DISPLAY
#(Make sure that the PSD listed above are displayed correctly by referring to the document TE_CERT_2094 - Test Vector Descriptions - Revision S &gt;  Page 368 &gt; Table 11-4)</t>
  </si>
  <si>
    <t>HMI-Program Select-6h-2.auto-sub2</t>
  </si>
  <si>
    <t>HMI-Program Select-6h-2.auto-sub3</t>
  </si>
  <si>
    <t>6h-3.auto</t>
  </si>
  <si>
    <t>Correct display of HD-1 Album Field : Partial display is acceptable
Correct and full display of all other supported HD-1 and HD-2 Fields
No lockups of RADIO data display</t>
  </si>
  <si>
    <t>HMI-Program Select-6h-3.auto-sub1</t>
  </si>
  <si>
    <t>1. Run URT Tool
2. Select vector signal: IB_FMr230a_e1wfr1006.bin
3. Change a Frequency : 98.5MHz
4. Change a Signal Power : -60.0dBm
5. Play URT
6. HU Change a Frequency : 98.5MHz
7. Select Station list
8. Select Program : HD1</t>
  </si>
  <si>
    <t>Check the Title in HU HMI
- Display of text in Title field was correct and full: #("Title for Long Album Test" )
- Number of characters displayed: #(25).
Check the Artist in HU HMI
- Display of text in Artist field was correct and full: #("Artist for Long Album Test")
- Number of characters displayed:  #(26).
Check the Album in HU HMI
- Display of text in Album field was correct : Partial display is acceptable: #("Long Album ... end of long album" or partial display)
# Refer TE_CERT_2094 - Test Vector Descriptions - Revision S &gt;  Page 370 &gt; Table 11-5
- Number of characters displayed: #(124 or number of partial character is being displayed).
Check the Genre in GEM
- Display of text in Genre field was correct and full: #("Genre for Long Album Test")
- Number of characters displayed: #(25 ).
Check the Comment in Serial2
- Display of text in Comment field was correct and full: #("Comment for Long Album Test") 
- Number of characters displayed: #(27 ).
Check the RADIO DATA DISPLAY: NO LOCKUPS OF RADIO's DATA DISPLAY
#(Make sure that the PSD listed above are displayed correctly by referring to the document TE_CERT_2094 - Test Vector Descriptions - Revision S &gt;  Page 370 &gt; Table 11-5)</t>
  </si>
  <si>
    <t>HMI-Program Select-6h-3.auto-sub2</t>
  </si>
  <si>
    <t>Check the Title in HU HMI
- Display of text in Title field was correct and full: #("Short Title" )
- Number of characters displayed: #(11)
Check the Artist in HU HMI
- Display of text in Artist field was correct and full: #("Short Artist")
- Number of characters displayed: #(12 )
Check the Album in HU HMI
- Display of text in Album field was correct and full: #("Short Album" )
- Number of characters displayed: #(11)
Check the Genre in GEM
- Display of text in Genre field was correct and full: #("Short Genre")
- Number of characters displayed: #(11 )
Check the Comment in Serial2
- Display of text in Comment field was correct and full: #("eng Short Comment") 
- Number of characters displayed: #(17 )
Check the RADIO DATA DISPLAY: NO LOCKUPS OF RADIO's DATA DISPLAY</t>
  </si>
  <si>
    <t>1. TC HMI-Program Select-6h-3.auto-sub1 execution</t>
  </si>
  <si>
    <t>HMI-Program Select-6h-3.auto-sub3</t>
  </si>
  <si>
    <t>1. TC HMI-Program Select-6h-3.auto-sub2 execution</t>
  </si>
  <si>
    <t>6h-4.auto</t>
  </si>
  <si>
    <t>Correct display of HD-1 Genre Field : Partial display is acceptable
Correct and full display of all other supported HD-1 and HD-2 Fields
No lockups of RADIO data display</t>
  </si>
  <si>
    <t>HMI-Program Select-6h-4.auto-sub1</t>
  </si>
  <si>
    <t>1. Run URT Tool
2. Select vector signal: IB_FMr230a_e1wfr1007.bin
3. Change a Frequency : 98.3MHz
4. Change a Signal Power : -60.0dBm
5. Play URT
6. HU Change a Frequency : 98.3MHz
7. Select Station list
8. Select Program : HD1</t>
  </si>
  <si>
    <t>Check the Title in HU HMI
- Display of text in Title field was correct and full: #("Title for Long Genre Test" )
- Number of characters displayed: #(25).
Check the Artist in HU HMI
- Display of text in Artist field was correct and full: #("Artist for Long Genre Test")
- Number of characters displayed:  #(26).
Check the Album in HU HMI
- Display of text in Album field was correct and full: #("Album for Long Genre Test")
- Number of characters displayed: #(24 ).
Check the Genre in GEM
- Display of text in Genre field was correct : Partial display is acceptable: #("Long Genre ... end of long genre" or partial display)
# Refer TE_CERT_2094 - Test Vector Descriptions - Revision S &gt;  Page 372 &gt; Table 11-6
- Number of characters displayed: #(124 or number of partial character is being displayed).
Check the Comment in Serial2
- Display of text in Comment field was correct and full: #("Comment for Long Genre Test") 
- Number of characters displayed: #(27 ).
Check the RADIO DATA DISPLAY: NO LOCKUPS OF RADIO's DATA DISPLAY
#(Make sure that the PSD listed above are displayed correctly by referring to the document TE_CERT_2094 - Test Vector Descriptions - Revision S &gt;  Page 372 &gt; Table 11-6)</t>
  </si>
  <si>
    <t>HMI-Program Select-6h-4.auto-sub2</t>
  </si>
  <si>
    <t>HMI-Program Select-6h-4.auto-sub3</t>
  </si>
  <si>
    <t>6h-5.auto</t>
  </si>
  <si>
    <t>Correct display of HD-1 Comment Field : Partial display is acceptable
Correct and full display of all other supported HD-1 and HD-2 Fields
No lockups of RADIO data display</t>
  </si>
  <si>
    <t>HMI-Program Select-6h-5.auto-sub1</t>
  </si>
  <si>
    <t>1. Run URT Tool
2. Select vector signal: IB_FMr230a_e1wfr1008.bin
3. Change a Frequency : 98.1MHz
4. Change a Signal Power : -60.0dBm
5. Play URT
6. HU Change a Frequency : 98.1MHz
7. Select Station list
8. Select Program : HD1</t>
  </si>
  <si>
    <t>Check the Title in HU HMI
- Display of text in Title field was correct and full: #("Title for Long Comment Test" )
- Number of characters displayed: #(27).
Check the Artist in HU HMI
- Display of text in Artist field was correct and full: #("Artist for Long Comment Test")
- Number of characters displayed:  #(28).
Check the Album in HU HMI
- Display of text in Album field was correct and full: #("Album for Long Comment Test")
- Number of characters displayed: #(27 ).
Check the Genre in GEM
- Display of text in Genre field was correct and full: #("Genre for Long Comment Test")
- Number of characters displayed: #(27).
Check the Comment in Serial2
- Display of text in Comment field was correct : Partial display is acceptable: #("Long Comment ...
end of long comment" or partial display)
# Refer TE_CERT_2094 - Test Vector Descriptions - Revision S &gt;  Page 375 &gt; Table 11-7
- Number of characters displayed: #(826 or number of partial character is being displayed).
Check the RADIO DATA DISPLAY: NO LOCKUPS OF RADIO's DATA DISPLAY
#(Make sure that the PSD listed above are displayed correctly by referring to the document TE_CERT_2094 - Test Vector Descriptions - Revision S &gt;  Page 375 &gt; Table 11-7)</t>
  </si>
  <si>
    <t>HMI-Program Select-6h-5.auto-sub2</t>
  </si>
  <si>
    <t>HMI-Program Select-6h-5.auto-sub3</t>
  </si>
  <si>
    <t>6h-6.auto</t>
  </si>
  <si>
    <t>Correct display of HD-1 Commercial Field : Partial display is acceptable
Correct and full display of all other supported HD-1 and HD-2 Fields
No lockups of RADIO data display</t>
  </si>
  <si>
    <t>HMI-Program Select-6h-6.auto-sub1</t>
  </si>
  <si>
    <t>1. Run URT Tool
2. Select vector signal: IB_FMr230a_e1wfr1009.bin
3. Change a Frequency : 97.9MHz
4. Change a Signal Power : -60.0dBm
5. Play URT
6. HU Change a Frequency : 97.9MHz
7. Select Station list
8. Select Program : HD1</t>
  </si>
  <si>
    <t xml:space="preserve">Check the Title in HU HMI
- Display of text in Title field was correct and full: #("Title for Long Commercial Test" )
- Number of characters displayed: #(30).
Check the Artist in HU HMI
- Display of text in Artist field was correct and full: #("Artist for Long Commercial Test")
- Number of characters displayed:  #(31).
Check the Album in HU HMI
- Display of text in Album field was correct and full: #("Album for Long Commercial Test")
- Number of characters displayed: #(30 ).
Check the Genre in GEM
- Display of text in Genre field was correct and full: #("Genre for Long Commercial Test")
- Number of characters displayed: #(30).
Check the Comment in Serial2
- Display of text in Comment field was correct and full: #("Comment for Long Commercial")
- Number of characters displayed: #(27).
Check the Commercial in GEM
- Display of text in Commercial field was correct : Partial display is acceptable: #("Long Commercial ... end of long commercial" or partial display)
# Refer TE_CERT_2094 - Test Vector Descriptions - Revision S &gt; Page 378 &gt; Table 11-8 
- Number of characters displayed: #(733 or number of partial character is being displayed).
Check the RADIO DATA DISPLAY: NO LOCKUPS OF RADIO's DATA DISPLAY
#(Make sure that the PSD listed above are displayed correctly by referring to the document TE_CERT_2094 - Test Vector Descriptions - Revision S &gt;  Page 378 &gt; Table 11-8)
</t>
  </si>
  <si>
    <t>HMI-Program Select-6h-6.auto-sub2</t>
  </si>
  <si>
    <t>HMI-Program Select-6h-6.auto-sub3</t>
  </si>
  <si>
    <t>6h-7.auto</t>
  </si>
  <si>
    <t>Correct display of HD-1 Fields : Partial display is acceptable
No lockups of RADIO data display
Verify correct operation a second time after a re-tune of the RF channel</t>
  </si>
  <si>
    <t>HMI-Program Select-6h-7.auto-sub1</t>
  </si>
  <si>
    <t>1. Run URT Tool
2. Select vector signal: IB_FMr230b_e1wfr1010.bin
3. Change a Frequency : 97.7MHz
4. Change a Signal Power : -60.0dBm
5. Play URT
6. HU Change a Frequency : 97.7MHz
7. Select Station list
8. Select Program : HD1</t>
  </si>
  <si>
    <t>Check the Title in HU HMI:
- Display of text in Title field was correct : Partial display is acceptable: #("Long Title Test ... end of long title" or partial display. )
- Number of characters displayed: #(129 or number of partial character is being displayed)
Check the Artist in HU HMI:
- Display of text in Artist field was correct : Partial display is acceptable: #("Long Artist ... end of long artist" or partial display)
Check the Album in HU HMI:
- Display of text in Album field was correct : Partial display is acceptable: #("Long Album ... end of long album" or partial display)
- Number of characters displayed: #(124 or number of partial character is being displayed).
Check the Genre in GEM:
- Display of text in Genre field was correct Partial display is acceptable: #("Long Genre ... end of long genre" or partial display)
- Number of characters displayed: #(124 or number of partial character is being displayed).
Check the Comment in Serial2:
- Display of text in Comment field was correct : Partial display is acceptable: #("Long Comment ...
end of long comment" or partial display)
- Number of characters displayed: #(826 or number of partial character is being displayed).
Check the Commercial in GEM:
- Display of text in Commercial frame was correct : Partial display is acceptable: 
#(Price: 10.00), #(Contact URL: www.ibiquity.com), #(Valid Until: 20161231) , #(Name of Seller: iBiquity), #(Received As: 0x08 (Non-musical merchandise))
#(Desciption: "Long Commercial ... end of long commercial" or partial display)
- Number of characters displayed: #(Desciption: 254 or number of partial character is being displayed).
Check the RADIO DATA DISPLAY: NO LOCKUPS OF RADIO's DATA DISPLAY
#(Make sure that the PSD listed above are displayed correctly by referring to the document TE_CERT_2094 - Test Vector Descriptions - Revision S &gt;  Page 382 &gt; Table 11-9)</t>
  </si>
  <si>
    <t>HMI-Program Select-6h-7.auto-sub2</t>
  </si>
  <si>
    <t>HMI-Program Select-6h-7.auto-sub3</t>
  </si>
  <si>
    <t>HMI-Program Select-6h-7.auto-sub4</t>
  </si>
  <si>
    <t>1. Select Station list
2. Re-tune Program : HD1</t>
  </si>
  <si>
    <t>HMI-Program Select-6h-7.auto-sub5</t>
  </si>
  <si>
    <t>HMI-Program Select-6h-7.auto-sub6</t>
  </si>
  <si>
    <t>6i-1.auto</t>
  </si>
  <si>
    <t>Proper rendering of each character
Zero lockups in the RADIO data display</t>
  </si>
  <si>
    <t>HMI-Program Select-6i-1.auto-sub1</t>
  </si>
  <si>
    <t>1. Run URT Tool
2. Select vector signal : IB_FMr230a_e1wfr1000.bin
3. Change a Frequency : 98.9MHz
4. Change a Signal Power : -60.0dBm
5. Play URT
6. HU Change a Frequency : 98.9MHz
7. Select Station list
8. Select Program : HD1</t>
  </si>
  <si>
    <t>Check the the first group of 16 characters in HU HMI: 
Verify that there were BLANK in the RADIO Data Display.</t>
  </si>
  <si>
    <t>HMI-Program Select-6i-1.auto-sub2</t>
  </si>
  <si>
    <t>Check the the second group of 16 characters in HU HMI: 
Verify that there were BLANK in the RADIO Data Display.</t>
  </si>
  <si>
    <t>HMI-Program Select-6i-1.auto-sub3</t>
  </si>
  <si>
    <t>1. Select Station list
2. Select Program : HD3</t>
  </si>
  <si>
    <t>Check the the third group of 16 characters in HU HMI: 
Verify that there characters were displayed correctly in the RADIO Data Display.
#(" !"#$%&amp;'()*+,-./")</t>
  </si>
  <si>
    <t>HMI-Program Select-6i-1.auto-sub4</t>
  </si>
  <si>
    <t>1. Select Station list
2. Select Program : HD4</t>
  </si>
  <si>
    <t>Check the the fourth group of 16 characters in HU HMI: 
Verify that there characters were displayed correctly in the RADIO Data Display.
#("0123456789:;&lt;=&gt;?")</t>
  </si>
  <si>
    <t>6i-2.auto</t>
  </si>
  <si>
    <t>HMI-Program Select-6i-2.auto-sub1</t>
  </si>
  <si>
    <t>1. Run URT Tool
2. Select vector signal : IB_FMr230a_e1wfr1001.bin
3. Change a Frequency : 99.1MHz
4. Change a Signal Power : -60.0dBm
5. Play URT
6. HU Change a Frequency : 99.1MHz
7. Select Station list
8. Select Program : HD1</t>
  </si>
  <si>
    <t>Check the the first group of 16 characters in HU HMI: 
Verify that there characters were displayed correctly in the RADIO Data Display.
#("@ABCDEFGHIJKLMNO")</t>
  </si>
  <si>
    <t>HMI-Program Select-6i-2.auto-sub2</t>
  </si>
  <si>
    <t>1. Select Station list
8. Select Program : HD2</t>
  </si>
  <si>
    <t>Check the the second group of 16 characters in HU HMI: 
Verify that there characters were displayed correctly in the RADIO Data Display.
#("PQRSTUVWXYZ[\]^_")</t>
  </si>
  <si>
    <t>HMI-Program Select-6i-2.auto-sub3</t>
  </si>
  <si>
    <t>1. Select Station list
8. Select Program : HD3</t>
  </si>
  <si>
    <t>Check the the third group of 16 characters in HU HMI: 
Verify that there characters were displayed correctly in the RADIO Data Display.
#("`abcdefghijklmno")</t>
  </si>
  <si>
    <t>HMI-Program Select-6i-2.auto-sub4</t>
  </si>
  <si>
    <t>1. Select Station list
8. Select Program : HD4</t>
  </si>
  <si>
    <t>Check the the fourth group of 16 characters in HU HMI: 
Verify that there characters were displayed correctly in the RADIO Data Display.
#("pqrstuvwxyz{|}~ ")</t>
  </si>
  <si>
    <t>6i-3.auto</t>
  </si>
  <si>
    <t>HMI-Program Select-6i-3.auto-sub1</t>
  </si>
  <si>
    <t>1. Run URT Tool
2. Select vector signal : IB_FMr230b_e1wfr1002.bin
3. Change a Frequency : 99.3MHz
4. Change a Signal Power : -60.0dBm
5. URT Play
6. HU Change a Frequency : 99.3MHz
7. Select Station list
8. Select Program : HD1</t>
  </si>
  <si>
    <t>Check the the first group of 16 characters in HU HMI: 
Verify that there were BLANK in the RADIO Data Display.
#(Refer TE_CERT_2094 - Test vector description - revision S &gt; Page 357 &gt; 11.1.1.36.4. Excerpt from the ISO/IEC 8859-1:1998 Character Set &gt;  8x )</t>
  </si>
  <si>
    <t>HMI-Program Select-6i-3.auto-sub2</t>
  </si>
  <si>
    <t>Check the the second group of 16 characters in HU HMI: 
Verify that there were BLANK in the RADIO Data Display.
#(Refer TE_CERT_2094 - Test vector description - revision S &gt; Page 357 &gt; 11.1.1.36.4. Excerpt from the ISO/IEC 8859-1:1998 Character Set &gt;  9x )</t>
  </si>
  <si>
    <t>HMI-Program Select-6i-3.auto-sub3</t>
  </si>
  <si>
    <t>Check the the third group of 16 characters in HU HMI: 
Verify that there were displayed correctly in the RADIO Data Display.
#(Refer TE_CERT_2094 - Test vector description - revision S &gt; Page 357 &gt; 11.1.1.36.4. Excerpt from the ISO/IEC 8859-1:1998 Character Set &gt;  Ax )</t>
  </si>
  <si>
    <t>HMI-Program Select-6i-3.auto-sub4</t>
  </si>
  <si>
    <t>Check the the fourth group of 16 characters in HU HMI: 
Verify that there were displayed correctly in the RADIO Data Display.
#(Refer TE_CERT_2094 - Test vector description - revision S &gt; Page 357 &gt; 11.1.1.36.4. Excerpt from the ISO/IEC 8859-1:1998 Character Set &gt;  Bx )</t>
  </si>
  <si>
    <t>6i-4.auto</t>
  </si>
  <si>
    <t>HMI-Program Select-6i-4.auto-sub1</t>
  </si>
  <si>
    <t>1. Run URT Tool
2. Select vector signal : IB_FMr230a_e1wfr1003.bin
3. Change a Frequency : 99.5MHz
4. Change a Signal Power : -60.0dBm
5. Play URT
6. HU Change a Frequency : 99.5MHz
7. Select Station list
8. Select Program : HD1</t>
  </si>
  <si>
    <t>Check the the first group of 16 characters in HU HMI: 
Verify that there were displayed correctly in the RADIO Data Display.
#(Refer TE_CERT_2094 - Test vector description - revision S &gt; Page 360 &gt; 11.1.1.37.4. Excerpt from the ISO/IEC 8859-1:1998 Character Set &gt;  Cx )</t>
  </si>
  <si>
    <t>HMI-Program Select-6i-4.auto-sub2</t>
  </si>
  <si>
    <t>Check the the second group of 16 characters in HU HMI: 
Verify that there were displayed correctly in the RADIO Data Display.
#(Refer TE_CERT_2094 - Test vector description - revision S &gt; Page 360 &gt; 11.1.1.37.4. Excerpt from the ISO/IEC 8859-1:1998 Character Set &gt;  Dx )</t>
  </si>
  <si>
    <t>HMI-Program Select-6i-4.auto-sub3</t>
  </si>
  <si>
    <t>Check the the third group of 16 characters in HU HMI: 
Verify that there were displayed correctly in the RADIO Data Display.
#(Refer TE_CERT_2094 - Test vector description - revision S &gt; Page 360 &gt; 11.1.1.37.4. Excerpt from the ISO/IEC 8859-1:1998 Character Set &gt;  Ex )</t>
  </si>
  <si>
    <t>HMI-Program Select-6i-4.auto-sub4</t>
  </si>
  <si>
    <t>Check the the fourth group of 16 characters in HU HMI: 
Verify that there were displayed correctly in the RADIO Data Display.
#(Refer TE_CERT_2094 - Test vector description - revision S &gt; Page 360 &gt; 11.1.1.37.4. Excerpt from the ISO/IEC 8859-1:1998 Character Set &gt;  Fx )</t>
  </si>
  <si>
    <t>6k-1.auto</t>
  </si>
  <si>
    <t>No objectionable behavior of audio output or data display
Successful reacquisition of the Program
Action of RADIO should be logged</t>
  </si>
  <si>
    <t>HMI-Program Select-6k-1.auto-sub1</t>
  </si>
  <si>
    <t>1. Run URT Tool
2. Select vector signal : IB_FMr450_e1wfr1504.bin
3. Change a Frequency : 100.1MHz
4. Change a Signal Power : -60.0dBm
5. Play URT
6. HU Change a Frequency : 100.1MHz
7. Select Station list
8. Select Program : HD3</t>
  </si>
  <si>
    <t>Check that the audio output is clean and clear.
Check that the Data display is correct:
#(Data check by refering document TE_CERT_2094 - Test vector description - revision S &gt; HD3 logo:  Page 772, PSD detail: Page 778 for: 
- Title, Artist, Album in HU HMI,
- Genre in GEM,
- Comment in Serial2.)</t>
  </si>
  <si>
    <t>HMI-Program Select-6k-1.auto-sub2</t>
  </si>
  <si>
    <t>1. Stop URT for 6 seconds
2. Play URT</t>
  </si>
  <si>
    <t>1. TC HMI-Program Select-6k-1.auto-sub1 execution</t>
  </si>
  <si>
    <t>6k-2.auto</t>
  </si>
  <si>
    <t>HMI-Program Select-6k-2.auto-sub1</t>
  </si>
  <si>
    <t>1. Run URT Tool
2. Select vector signal : IB_FMr450_e1wfr1504.bin
3. Change a Frequency : 100.1MHz
4. Change a Signal Power : -60.0dBm
5. Play URT
6. HU Change a Frequency : 100.1MHz
7. Select Station list
8. Select Program : HD4</t>
  </si>
  <si>
    <t>Check that the audio output is clean and clear.
Check that the Data display is correct:
#(Data check by refering document TE_CERT_2094 - Test vector description - revision S &gt; HD4 logo:  Page 772; PSD detail: Page 779 for: 
- Title, Artist, Album in HU HMI,
- Genre in GEM,
- Comment in Serial2.)</t>
  </si>
  <si>
    <t>HMI-Program Select-6k-2.auto-sub2</t>
  </si>
  <si>
    <t>6l-1.auto</t>
  </si>
  <si>
    <t>HMI-Program Select-6l-1.auto-sub1</t>
  </si>
  <si>
    <t>1. Run URT Tool
2. Select vector signal : IB_FMr450_e1wfr1504.bin
3. Change a Frequency : 100.3MHz
4. Change a Signal Power : -60.0dBm
5. Play URT
6. HU Change a Frequency : 100.3MHz
7. Select Station list
8. Select Program : HD3</t>
  </si>
  <si>
    <t>Check that the audio output is clean and clear.
Check that the Data display is correct:
#(Data check by refering document TE_CERT_2094 - Test vector description - revision S &gt; HD3 logo:  Page 772; PSD detail: Page 778 for: 
- Title, Artist, Album in HU HMI,
- Genre in GEM,
- Comment in Serial2.)</t>
  </si>
  <si>
    <t>HMI-Program Select-6l-1.auto-sub2</t>
  </si>
  <si>
    <t>1. Stop URT for 30 seconds
2. Play URT</t>
  </si>
  <si>
    <t>6l-2.auto</t>
  </si>
  <si>
    <t>HMI-Program Select-6l-2.auto-sub1</t>
  </si>
  <si>
    <t>1. Run URT Tool
2. Select vector signal : IB_FMr450_e1wfr1504.bin
3. Change a Frequency : 100.3MHz
4. Change a Signal Power : -60.0dBm
5. Play URT
6. HU Change a Frequency : 100.3MHz
7. Select Station list
8. Select Program : HD4</t>
  </si>
  <si>
    <t>HMI-Program Select-6l-2.auto-sub2</t>
  </si>
  <si>
    <t>6m-1.auto</t>
  </si>
  <si>
    <t>Audio outputs continuously for more than two minutes with no mutes or objectionable events.
PSD for Program 4 is properly displayed for more than two minutes</t>
  </si>
  <si>
    <t>HMI-Program Select-6m-1.auto</t>
  </si>
  <si>
    <t>1. Run URT Tool
2. Select vector signal : IB_FMr208d_e1wfa141.bin
3. Change a Frequency : 100.5MHz
4. Change a Signal Power : -60.0dBm
5. Play URT
6. HU Change a Frequency : 100.5MHz
7. Select Station list
8. Select Program : HD4</t>
  </si>
  <si>
    <t>Check that the audio ouput is clean and clear for more than two minutes.
Check that PSD display correctly for more than two minutes.
#(Data check by refering document TE_CERT_2094 - Test vector description - revision S &gt; PSD details: Page 284 &gt; 11.1.1.11.4. : 
- Title, Artist, Album in HU HMI,
- Genre, Commercial in GEM,
- Comment in Serial2.)</t>
  </si>
  <si>
    <t>6m-2.auto</t>
  </si>
  <si>
    <t>Audio output present and correct for first 90 seconds
Audio output absent for second 90 seconds
Audio output present and correct for third 90 seconds</t>
  </si>
  <si>
    <t>HMI-Program Select-6m-2.auto</t>
  </si>
  <si>
    <t>1. Run URT Tool
2. Select vector signal : IB_FMr208d_e1wfa141.bin
3. Change a Frequency : 100.5MHz
4. Change a Signal Power : -60.0dBm
5. Play URT
6. HU Change a Frequency : 100.5MHz
7. Select Station list
8. Select Program : HD6</t>
  </si>
  <si>
    <t>Check that the audio ouput is clean and clear during the first 90 seconds.
Check that the audio ouput is absent during the second 90 seconds.
Check that the audio output is clean and clear during the third 90 seconds.</t>
  </si>
  <si>
    <t>6n-1.auto</t>
  </si>
  <si>
    <t>Audio outputs continuously for more than two minutes with no mutes or objectionable events
PSD for Program 6 is properly displayed for more than two minutes</t>
  </si>
  <si>
    <t>HMI-Program Select-6n-1.auto</t>
  </si>
  <si>
    <t>1. Run URT Tool
2. Select vector signal : IB_FMr230_e1wfr143.bin
3. Change a Frequency : 100.7MHz
4. Change a Signal Power : -60.0dBm
5. Play URT
6. HU Change a Frequency : 100.7MHz
7. Select Station list
8. Select Program : HD6</t>
  </si>
  <si>
    <t>Check that the audio ouput is clean and clear for more than two minutes.
Check that PSD display correctly for more than two minutes.
#(Data check by refering document TE_CERT_2094 - Test vector description - revision S &gt; PSD details: Page 247 &gt; 11.1.1.33.5. : 
- Title, Artist, Album in HU HMI,
- Genre, Commercial in GEM,
- Comment in Serial2.)</t>
  </si>
  <si>
    <t>6n-2.auto</t>
  </si>
  <si>
    <t>HMI-Program Select-6n-2.auto</t>
  </si>
  <si>
    <t>1. Run URT Tool
2. Select vector signal : IB_FMr230_e1wfr143.bin
3. Change a Frequency : 100.7MHz
4. Change a Signal Power : -60.0dBm
5. Play URT
6. HU Change a Frequency : 100.7MHz
7. Select Station list
8. Select Program : HD4</t>
  </si>
  <si>
    <t>6o-1.auto</t>
  </si>
  <si>
    <t>2-character call sign is displayed correctly
PSD is displayed correctly</t>
  </si>
  <si>
    <t>HMI-Program Select-6o-1.auto</t>
  </si>
  <si>
    <t>1. Run URT Tool
2. Select vector signal : IB_FMr230a_e1wfr1011.bin
3. Change a Frequency : 100.9MHz
4. Change a Signal Power : -60.0dBm
5. Play URT
6. HU Change a Frequency : 100.9MHz
7. Select Station list
8. Select Program HD 100.9MHz</t>
  </si>
  <si>
    <t>Check that the 2-character Call Sign is displayed correctly in GEM.
#(Call Sign: CS)
Check that the PSD is displayed correctly.
#(PSD check by refering document TE_CERT_2094 - Test vector description - revision S &gt; PSD details: Page 384 &gt; 11.1.1.45.3. : 
- Title, Artist, Album in HU HMI,
- Genre, Commercial in GEM,
- Comment in Serial2.)</t>
  </si>
  <si>
    <t>6o-2.auto</t>
  </si>
  <si>
    <t>6-character call sign is displayed correctly
PSD is displayed correctly</t>
  </si>
  <si>
    <t>HMI-Program Select-6o-2.auto</t>
  </si>
  <si>
    <t>1. Run URT Tool
2. Select vector signal : IB_FMr230a_e1wfr1012.bin
3. Change a Frequency : 101.1MHz
4. Change a Signal Power : -60.0dBm
5. Play URT
6. HU Change a Frequency : 101.1MHz
7. Select Station list
8. Select Program HD 101.1MHz</t>
  </si>
  <si>
    <t>Check that the 6-character Call Sign : Universal Short Station Name with 6 Characters is displayed correctly in HMI.
#(Call Sign: WIBI12)
Check that the PSD is displayed correctly.
#(PSD check by refering document TE_CERT_2094 - Test vector description - revision S &gt; PSD details: Page 386 &gt; 11.1.1.46.3. : 
- Title, Artist, Album in HU HMI,
- Genre, Commercial in GEM,
- Comment in Serial2.)</t>
  </si>
  <si>
    <t>6o-3.auto</t>
  </si>
  <si>
    <t xml:space="preserve">12-character call sign is displayed correctly
If any characters are displayed for the call sign, the call sign shall be correct and full
PSD is displayed correctly
</t>
  </si>
  <si>
    <t>HMI-Program Select-6o-3.auto</t>
  </si>
  <si>
    <t>1. Run URT Tool
2. Select vector signal : IB_FMr230a_e1wfr1013.bin
3. Change a Frequency : 101.3MHz
4. Change a Signal Power : -60.0dBm
5. Play URT
6. HU Change a Frequency : 101.3MHz
7. Select Station list
8. Select Program HD 101.3MHz</t>
  </si>
  <si>
    <t>Check that the 12-character Call Sign : Universal Short Station Name with 12 Characters is displayed correctly in HMI.
#(Call Sign: Callsign1234)
Check that the PSD is displayed correctly.
#(PSD check by refering document TE_CERT_2094 - Test vector description - revision S &gt; PSD details: Page 388 &gt; 11.1.1.47.3. : 
- Title, Artist, Album in HU HMI,
- Genre, Commercial in GEM,
- Comment in Serial2.)</t>
  </si>
  <si>
    <t>6p.auto</t>
  </si>
  <si>
    <t xml:space="preserve">Acquire HD Radio Audio, MPS Data, SIS Data
Re-Acquire HD Radio Audio, MPS Data, SIS Data
</t>
  </si>
  <si>
    <t>HMI-Program Select-6p.auto</t>
  </si>
  <si>
    <t>1. Run URT Tool
2. Select vector signal : IB_FMr450_e1wfr1502.bin
3. Change a Frequency : 101.5MHz
4. Change a Signal Power : -60.0dBm
5. Play URT
6. HU Change a Frequency : 101.5MHz
7. Select Station list
8. Select Program HD1 101.5MHz</t>
  </si>
  <si>
    <t>Check that HD radio audio ouput sound is clean and clear.
Check that MPS data is displayed correctly.
#(Audio program type: News) 
Check that SPS data is displayed correctly.
#(SIS Details for HMI-2: HD-1 Slogan for HMI-2)
(MPS, SIS check by refering document TE_CERT_2094 - Test vector description - revision S &gt; PSD details: Page 751 ~ 752 )</t>
  </si>
  <si>
    <t>6q.auto</t>
  </si>
  <si>
    <t>For RADIOs with a Station Message Display | Confirm that the Station Message changes at least once
For all RADIOs | Confirm zero lockups and zero anomalies</t>
  </si>
  <si>
    <t>HMI-Program Select-6q.auto</t>
  </si>
  <si>
    <t>1. Run URT Tool
2. Select vector signal : IB_FMr450_e1wfr1502.bin
3. Change a Frequency : 97.9MHz
4. Change a Signal Power : -60.0dBm
5. Tune to 107.3 MHz
6. Tune to 97.9MHz
7. Start to play URT
8. Observe the Radio HMI for at least three minutes</t>
  </si>
  <si>
    <t>Check that Station Message is changed.
#(Correct station message priority 0 for HMI-2).
Check that HD radio zero lockups and zero anomalies.</t>
  </si>
  <si>
    <t>6r-1.auto</t>
  </si>
  <si>
    <t xml:space="preserve">
HD Radio Technology Activated State : 1)Acquire Digital Audio, SIS Data, PSD
2)Proper operation of HD Radio Indicator
3)Proper display of Program Number</t>
  </si>
  <si>
    <t>HMI-Program Select-6r-1.auto-sub1</t>
  </si>
  <si>
    <t>1. Run URT Tool
2. Select vector signal : IB_FMr450_e1wfr1503.bin
3. Change a Frequency : 88.1MHz
4. Change a Signal Power : -60.0dBm
5. Play URT
6. HU Change a Frequency : 88.1MHz
7. Select Station list
8. Select Program HD1 88.1MHz</t>
  </si>
  <si>
    <t>Check the HD Radio Technology Activated State:
- Acquired Digital Audio.
- HD Radio Indicator illuminated.
- Acquired SIS Data 
#(Call sign in GEM: QABE01)
#(Station slogan: HD-1 Slogan for HMI-3)
- Program Number displayed.
- Acquired PSD: 
#(Song title, Artist, Album in HU HMI)
#(Genre in GEM)
#(Comment in Serial2)
Make sure that the Data displayed correctly by referring (SIS, PSD by refering document TE_CERT_2094 - Test vector description - revision S &gt; SIS details: Page 761; PSD detail: Page 764 )</t>
  </si>
  <si>
    <t>HMI-Program Select-6r-1.auto-sub2</t>
  </si>
  <si>
    <t>1. Radio setting &gt; HD Radio De-Active</t>
  </si>
  <si>
    <t>Verify that the RADIO acquires analog audio and excludes digital audio: thus, analog audio only.
Verify that the HD Radio Indicator not illuminated
Verify that Program Number is not displayed
Verify that the RADIO flushes the SIS data from the display.
Verify that the RADIO flushes the PSD from the display.</t>
  </si>
  <si>
    <t>HD Radio Technology Activated State : 1)Acquire Digital Audio, SIS Data, PSD
2)Proper operation of HD Radio Indicator
3)Proper display of Program Number</t>
    <phoneticPr fontId="5" type="noConversion"/>
  </si>
  <si>
    <t>HMI-Program Select-6r-1.auto-sub3</t>
  </si>
  <si>
    <t>1. Radio setting &gt; HD Radio Active</t>
    <phoneticPr fontId="5" type="noConversion"/>
  </si>
  <si>
    <t>3727-Multi-Signal-TC</t>
  </si>
  <si>
    <t>HD radio</t>
  </si>
  <si>
    <t>anh.to, huyen2.nguyen, anh2.tran</t>
  </si>
  <si>
    <t>anh.to, anh2.tran</t>
  </si>
  <si>
    <t>A-IVI2_FIT_TC_base_SyRS</t>
  </si>
  <si>
    <t xml:space="preserve">Anh.To:
Vì TC đã được tạo bỏi huyen2.nguyen, và đã được update trước đó, và không muốn xóa TC nên update lại thành như hiện tại.
Như trước đó thì TC đã đi đúng hướng tuy nhiên expected result chưa được check chặt chẽ. </t>
  </si>
  <si>
    <t xml:space="preserve">Anh.To: New TC is created.
</t>
  </si>
  <si>
    <t>Với SyRS này có các trường hợp tương ứng với TC như sau:
1. HD AM -&gt; Analog FM
2. HD AM -&gt; HD FM
3. HD FM -&gt; Analog AM
4. HD FM -&gt; HD AM
- Lỗi: đơn vị frequency của AM: kHz</t>
  </si>
  <si>
    <t>New TC</t>
  </si>
  <si>
    <t>Anh.To: Update wording/sentence</t>
  </si>
  <si>
    <t>Anh.To: Update sumary, Update wording/sentence</t>
  </si>
  <si>
    <t>AnhTo: Update summary, precondition</t>
  </si>
  <si>
    <t>Update sentence expected result, optimize test steps.</t>
  </si>
  <si>
    <t>AnhTo: Updated test purpose</t>
  </si>
  <si>
    <t>AnhTo: Update Step to clear</t>
  </si>
  <si>
    <t>There are 2 other cases, which should be concered:
- "HD Channel is unavailable" - "N/A" ("Signal out of range")
- "Station is currently not available"</t>
  </si>
  <si>
    <t>huyen2.nguyen, anh2.tran</t>
  </si>
  <si>
    <t>ccIC FIT TC base CRS</t>
  </si>
  <si>
    <t>1/16/2020: 
In Step 8 của phần Steps: nên là 104.7MHz, mục đích đang là check kênh phụ cùng tần số
Có thể nói rõ hơn trong phần expect là chơi kênh 104.7MHz HD3 của URT or vector nào 
1/16/2020 Huyen: OK. Chị cũng hiểu thế đấy mà chắc copy paste lại không để ý. vì phần expect result vẫn đúng mà. Đã update 
1/17/2020:
Anh Tran :có thể chỉ dùng 1 URT và đổi vector để change location, nhưng vector đổi cũng cần đáp ứng có HD3 để sau khi đổi area, hệ thống có thể chơi luôn HD3 của vector đổi 
Huyền: Updated
Anh Tran: Chỉnh sửa 1 chút ở Step 8</t>
  </si>
  <si>
    <r>
      <t>"If the preset memory channel is an SPS, it indicates that a signal is being received (eg, “Acquiring Signal”) when the preset memory is called, and HD broadcast information is displayed when the SPS of the corresponding digital broadcast is received. The SPS channel may remain in a MUTE state until it becomes a playable state."
- Ở SRS này theo e chỉ cần hiểu đơn giản là: 
Khi Tap vào 1 preset button lưu 1 kênh SPS thì nó sẽ hiển thị 1 dấu hiệu kiểu như này “Acquiring Signal” để người dùng biết được là nó đang thu tín hiệu của kênh được chọn. Sau khi nhận tín hiệu thì sẽ hiển thị thông tin của kênh SPS đó lên màn hình.
Còn ý "The SPS channel</t>
    </r>
    <r>
      <rPr>
        <b/>
        <sz val="11"/>
        <color indexed="8"/>
        <rFont val="Calibri"/>
        <family val="2"/>
        <scheme val="minor"/>
      </rPr>
      <t xml:space="preserve"> may </t>
    </r>
    <r>
      <rPr>
        <sz val="11"/>
        <color theme="1"/>
        <rFont val="Calibri"/>
        <family val="2"/>
        <scheme val="minor"/>
      </rPr>
      <t>remain in a MUTE state until it becomes a playable state." =&gt; thì có thể là ở lúc “Acquiring Signal” thì output nó sẽ Mute, cho đến khi nó nhận được tín hiệu của kênh. =&gt; Cái này mình hiểu rằng nó có thể xảy ra hoặc không, hoặc nếu khi chọn mà chưa có âm thanh phát ra luôn thì cũng không phải là lỗi.
=&gt; Như step hiện tại thì nó bị khác so với bản chất và mô tả của SRS</t>
    </r>
  </si>
  <si>
    <t>Update 1 chút về câu từ trong TC.</t>
  </si>
  <si>
    <t xml:space="preserve">1/16/2020:
E đang hiều là đang bật 1 kênh HD xong tắt máy đi thì sau khi bật lại, nó sẽ tự chơi analog signal trước rồi mới chuyển sang digital. Với case này e thấy sẽ khó check âm thanh đó có phải analog hay không 
1/17/2020 HUyen : Need discuss với AnhTo về phần check âm thanh analog </t>
  </si>
  <si>
    <t>"The first time, we can be heard the analog audio with have not enough information"
=&gt; Right after selecting, the HD broadcast output sound analog, when HD1 broadcast is received:
1. HD radio output sound of 104.7 MHz HD1.
2. Displays the 104.7 MHz HD1 information: 
....
(Xác định là annalog nghe sẽ không clear bằng digital thôi :))</t>
  </si>
  <si>
    <t xml:space="preserve">1/16/2020:
Nên add thêm thông tin cho purpose để hiểu rõ hơn nếu không sẽ bị trùng purpose vs Tc đã tạo từ trước.
1/16/2020: Updated </t>
  </si>
  <si>
    <t>Nếu dùng cụm này 
"11. The first time, we cannot be heard any audios. " thì sẽ dễ làm hiểu sai.
=&gt; Right after selecting, the HD broadcast can be played in the MUTE state, then HD broadcast is received:
1. HD radio output sound of 104.7 MHz HD3
2. Displays the 104.7 MHz HD3 information: 
....</t>
  </si>
  <si>
    <t xml:space="preserve">1/16/2020: 
huyen2.nguyen: Need add more case for Try to add 11 gas stations into the Favorite List"
 follow "balance test technique"
anh2.tran: Creat 1 more Tc as your comment 
</t>
  </si>
  <si>
    <t>Case này chị muốn change cột Jnhưng do file này category không đầy đủ nên không link được =&gt; không update được, chị cứ để tạm trạng thái này nhé</t>
  </si>
  <si>
    <r>
      <t xml:space="preserve">1/17/2020: Huyen: Update rõ test case cho rõ nội dung trong purpose  "the </t>
    </r>
    <r>
      <rPr>
        <b/>
        <sz val="11"/>
        <color indexed="8"/>
        <rFont val="Calibri"/>
        <family val="2"/>
        <scheme val="minor"/>
      </rPr>
      <t>number gas station</t>
    </r>
    <r>
      <rPr>
        <sz val="11"/>
        <color theme="1"/>
        <rFont val="Calibri"/>
        <family val="2"/>
        <scheme val="minor"/>
      </rPr>
      <t xml:space="preserve"> in the list is not updated " and </t>
    </r>
    <r>
      <rPr>
        <b/>
        <sz val="11"/>
        <color indexed="8"/>
        <rFont val="Calibri"/>
        <family val="2"/>
        <scheme val="minor"/>
      </rPr>
      <t>new gas station list</t>
    </r>
    <r>
      <rPr>
        <sz val="11"/>
        <color theme="1"/>
        <rFont val="Calibri"/>
        <family val="2"/>
        <scheme val="minor"/>
      </rPr>
      <t xml:space="preserve"> will be updated 
Anh Tran: Updated test Purpose and edit a liitle bit words</t>
    </r>
  </si>
  <si>
    <r>
      <t xml:space="preserve">* Power cho phần Data service này set là -80dBm
Nếu các step như hiện tại thì không cần đến 2URT, chỉ cần có 2 file vector khác nhau là được.
* 
Tuy nhiên nếu không stop URT1 mà để cả 2 cùng đang play:
- Đang play 101.1 =&gt; Receive data của tần số 101.1
- Chuyển kênh sang 101.3: 
=&gt; Check data được cập nhật mới.
=&gt; Check dữ liệu được cập nhật và hiển thị không lặp.
1/17/2020: Huyen updated : Xóa step stop URT1, start URT2
</t>
    </r>
    <r>
      <rPr>
        <b/>
        <sz val="11"/>
        <color indexed="8"/>
        <rFont val="Calibri"/>
        <family val="2"/>
        <scheme val="minor"/>
      </rPr>
      <t xml:space="preserve">
AnhTo: Đã thay đổi Vector khác để đúng với TC: B_FMr440_e1wfr1707.bin</t>
    </r>
    <r>
      <rPr>
        <sz val="11"/>
        <color theme="1"/>
        <rFont val="Calibri"/>
        <family val="2"/>
        <scheme val="minor"/>
      </rPr>
      <t xml:space="preserve">
</t>
    </r>
  </si>
  <si>
    <t>1/16/2020: 
làm thế nào để change đc location để update distance của vị trí hiện tại so với các gas station  mỗi 10s 
1/17/2020:
case này e hiểu là dùng 1 vector và di chuyển xe để cứ sau 10s, khoảng cách địa lí giữa xe và gas station sẽ đc update dữ liệu mới. Nếu mình đổi vector thì có thể toàn bộ list gas station sẽ bị đổi. Cần xem lại các vector mình có để lấy đc 2 location gần nhau nhất và có cùng list gas station  
1/17/2020
Huyen : Update Vector</t>
  </si>
  <si>
    <t>AnhTo đã update câu từ trong step cho phù hợp hơn.</t>
  </si>
  <si>
    <t xml:space="preserve">1/16/2020:
Theo em hiểu thì mình k thể động chạm chỉnh sửa đc info của gas station nên case này khả năng cao là k test đc. 
1/17/2020
Huyen : Update Vector
</t>
  </si>
  <si>
    <t>1/16/2020:
Vì không thể động chạm được vào DB để chỉnh sửa info của gas station nên case này mình có thể đổi location để check khả năng update info sau khi sellect-reentering screen. 
1/17/2020
Huyen : Update Vector</t>
  </si>
  <si>
    <t xml:space="preserve">Case này theo e hiểu thì:
Đại khái cũng nên check data traffic ở data service trước xem dữ liệu nhận và hiển thị như thế nào, =&gt; sau mới check bên navi, theo yêu cầu thì nó cũng sẽ hiển thị thông tin traffic và flows trên bản đồ.
(Đã thử chỉnh sửa step 7,8 và expected 7, 8 theo hướng này:
Step---------------------
7. Tap Menu &gt; Data Services &gt; Traffic &gt; Observe the Traffic data screen
8. Open Navigation &gt; Observe the Navigation screen
Expected -------------------
7.  HU receives the vehicle position is Chicago, IL.
Traffic data information is displayed.
8. In navigation, it receives the traffic information and displays traffic flow on the road. 
 )
</t>
  </si>
  <si>
    <r>
      <t xml:space="preserve"> 1/17/2020: Huyen: Chị nghĩ không cần câu :" and the stop watch within 13 minutes " expect cũng đã nói rõ là hiển thị tất cả thông tin within 13m rồi.
- Step 5  cũng nên để chung chung là bắt đầu đếm thời gian thôi, chứ người test không dùng iphone thì có thể không biết stopwatch là cái gì
</t>
    </r>
    <r>
      <rPr>
        <b/>
        <sz val="11"/>
        <color indexed="8"/>
        <rFont val="Calibri"/>
        <family val="2"/>
        <scheme val="minor"/>
      </rPr>
      <t>Start count the time khi bắt đầu chọn chơi kênh đó.</t>
    </r>
  </si>
  <si>
    <t>AnhTo đã update start count ở bước select kênh ở HU</t>
  </si>
  <si>
    <t xml:space="preserve">1/17/2020: Cần thêm nhiều thông tin cụ thể hơn đễ biết cách vào ENG mode và check thêm được thông tin gì từ ENG mode. </t>
  </si>
  <si>
    <t>AnhTo: This TC was created after reporting.
It is not reviewed. Therefore keep internal.</t>
  </si>
  <si>
    <t>6. Enter Radio mode
7. The HU plays frequency : 104.7 MHz HD3.  Output audio is from the HD3 channel 
9. The HU continue to play 104.7 MHz HD3. Output audio is from the HD3 channel
-The Audio Output: #(No crisp , No Noise , Audiable check)
-The Program Type in HU HMI &gt; Station list &gt; Select Genre: #(Soft Rock)
-The Station Message ( VW MIB3 OI NA): #(NA)
-The SIS Slogan | SIG Service Display Name in HU HMI: #(HD-3 Slogan for HMI-4)
-The displayed information of 3 songs. 
#(1. HMI-4 HD3 Title 1 &gt; 2. HMI-4 HD3 Title 2 &gt; 3. HMI-4 HD3 Title 3 )
The Artist corresponding to 3 songs in HU HMI
#(1. HMI-4 HD3 Artist 1 &gt; 2. HMI-4 HD3 Artist 2 &gt; 3. HMI-4 HD3 Artist 3 )
The Album corresponding to 3 songs in HU HMI
#(1. HMI-4 HD3 Album 1 &gt; 2. HMI-4 HD3 Album 2 &gt; 3. HMI-4 HD3 Album 3)
The HD) logo in HU HMI: #( HD) logo is displayed)</t>
  </si>
  <si>
    <t>6. Enter Radio mode
7. The HU plays frequency : 104.7 MHz HD3 
8. While acquiring signal, the SPS channel may remain in a MUTE state until it becomes a playable state.
After acquired signal, the HU shows full information of the 104.7 MHz HD3 channel:
The Program Type in HU HMI &gt; Station list &gt; Select Genre: #(Soft Rock)
The SIS Slogan | SIG Service Display Name in HU HMI: #(HD-3 Slogan for HMI-4)
The displayed information of 3 songs. 
#(1. HMI-4 HD3 Title 1 &gt; 2. HMI-4 HD3 Title 2 &gt; 3. HMI-4 HD3 Title 3 )
Check the Artist corresponding to 3 songs in HU HMI
#(1. HMI-4 HD3 Artist 1 &gt; 2. HMI-4 HD3 Artist 2 &gt; 3. HMI-4 HD3 Artist 3 )
Check the Album corresponding to 3 songs in HU HMI
#(1. HMI-4 HD3 Album 1 &gt; 2. HMI-4 HD3 Album 2 &gt; 3. HMI-4 HD3 Album 3)
Check the HD) logo in HU HMI: #( HD) logo is displayed)</t>
  </si>
  <si>
    <t>6. Enter Radio mode
7. The HU plays frequency : 104.7 MHz HD1
8. The HU displays full information of the HD channel
Check the Program Type in HU HMI &gt; Station list &gt; Select Genre: #(Adult Hits)
Check the Call Sign in GEM: #(QABF)
Check the SIS Slogan | SIG Service Display Name in HU HMI: #(HD-1 Slogan for HMI-4)
Check the displayed information of 3 songs. 
#(1. HMI-4 HD1 Title 1 &gt; 2. Null &gt; 3. Null )
Check the Artist corresponding to 3 songs in HU HMI:
#(1. Null &gt; 2. HMI-4 HD1 Artist 2 &gt; 3. Null )
Check the Album corresponding to 3 songs in HU HMI
#(1. Null &gt; 2. Null &gt; 3. HMI-4 HD1 Album 3 )
Check the HD) logo in HU HMI: #( HD) logo is displayed)</t>
  </si>
  <si>
    <t xml:space="preserve">6. Enter Radio mode
7. The HU plays frequency : 104.7 MHz HD1
8. POWER / ACC OFF
9. POWER / ACC ON
10. Enter Radio mode
11.  Right after selecting, the HD broadcast output sound analog, when HD1 broadcast is received, check that:
- HD radio digital output sound from the 104.7 MHz HD1.
- Displays the 104.7 MHz HD1 information: 
The Program Type in HU HMI &gt; Station list &gt; Select Genre: #(Adult Hits)
The Call Sign in GEM: #(QABF)
Check the SIS Slogan | SIG Service Display Name in HU HMI: #(HD-1 Slogan for HMI-4)
The displayed information of 3 songs. 
#(1. HMI-4 HD1 Title 1 &gt; 2. Null &gt; 3. Null )
The Artist corresponding to 3 songs in HU HMI:
#(1. Null &gt; 2. HMI-4 HD1 Artist 2 &gt; 3. Null )
The Album corresponding to 3 songs in HU HMI
#(1. Null &gt; 2. Null &gt; 3. HMI-4 HD1 Album 3 )
The HD) logo in HU HMI: #( HD) logo is displayed)
 </t>
  </si>
  <si>
    <t>6. Enter Radio mode
7. The HU plays frequency : 104.7 MHz HD3
8. POWER / ACC OFF
9. POWER / ACC ON
10. Enter Radio mode
11. Right after selecting, the HD broadcast can be played in the MUTE state. Then, when HD broadcast is received:
- HD radio digital output sound from 104.7 MHz HD3
- Displays the 104.7 MHz HD3 information: 
The Audio Output: #(No crisp , No Noise , Audiable check)
The Program Type in HU HMI &gt; Station list &gt; Select Genre: #(Soft Rock)
The Call Sign in GEM: #(QABF)
The Station Message ( VW MIB3 OI NA): #(NA)
The SIS Slogan | SIG Service Display Name in HU HMI: #(HD-3 Slogan for HMI-4)
The displayed information of 3 songs. 
#(1. HMI-4 HD3 Title 1 &gt; 2. HMI-4 HD3 Title 2 &gt; 3. HMI-4 HD3 Title 3 )
The Artist corresponding to 3 songs in HU HMI
#(1. HMI-4 HD3 Artist 1 &gt; 2. HMI-4 HD3 Artist 2 &gt; 3. HMI-4 HD3 Artist 3 )
The Album corresponding to 3 songs in HU HMI
#(1. HMI-4 HD3 Album 1 &gt; 2. HMI-4 HD3 Album 2 &gt; 3. HMI-4 HD3 Album 3)
The HD) logo in HU HMI: #( HD) logo is displayed)</t>
  </si>
  <si>
    <t>7. HU receives the vehicle position is Chicago, IL. 
Fuel Prices list includes station in 50 mile (up to 250 stations).
8. 10 gas stations are added to Favorite list</t>
  </si>
  <si>
    <t xml:space="preserve">7. HU receives the vehicle position is Chicago, IL. 
Fuel Prices list includes station in 50 mile (up to 250 stations).
8. Unable to add 11 gas stations  to Favorite list. 
</t>
  </si>
  <si>
    <t xml:space="preserve">7. HU receives the vehicle position is Chicago, IL. 
Fuel Prices list includes station in 50 mile (up to 250 stations).
11. The gas station list is not changed
12. The new gas station list is updated to New York </t>
  </si>
  <si>
    <t xml:space="preserve">11. HU receives the vehicle position is Chicago, IL. 
Fuel Prices list includes station in 50 mile (up to 250 stations).
13.The existing gas station information data is deleted from the point when the HD Data receiving frequency is changed and data is newly collected.
</t>
  </si>
  <si>
    <t xml:space="preserve">11. HU receives the vehicle position is Chicago, IL. 
Fuel Prices list includes station in 50 mile (up to 250 stations).
13.The information of same id station is keep, don't show duplicate 
</t>
  </si>
  <si>
    <t>7.  The gas station list show information: Gas station name, Distance (direction from the current location) and price (by type) 
9. The distance / direction information from the current position is updated every 10 seconds</t>
  </si>
  <si>
    <t xml:space="preserve">7.  The gas station list show information: Gas station name, distance and price 
9. All information updates such as gas station, price , distance are updated </t>
  </si>
  <si>
    <t xml:space="preserve">7.  Every gas station in the list show detail information: Gas station name, distance and price. 
9. Go to Media screen
10. All detail information of the gas station such as gas station, price, distance are updated </t>
  </si>
  <si>
    <t xml:space="preserve">7.  HU receives the vehicle position is Chicago, IL.
Traffic data information is displayed.
8. In navigation, it receives the traffic information and displays traffic flow on the road. 
</t>
  </si>
  <si>
    <t xml:space="preserve">7. HU receives the vehicle position is Chicago, IL. 
Traffic map image and doppler weather radar image are received and displayed them on the screen within 13 minutes. 
</t>
  </si>
  <si>
    <t>7. Station ID : show id of  station selected
Show the number of current DB list</t>
  </si>
  <si>
    <t xml:space="preserve">7. HU receives the vehicle position is Chicago, IL. 
Fuel Prices list includes station in 50 mile (up to 250 stations).
8. Able to add 3 gas stations  into Favorite List </t>
  </si>
  <si>
    <t>Sample Review Status</t>
  </si>
  <si>
    <t>Case này chỉ đơn giản là khi thực hiện scan thì nó sẽ hiển thị tất cả các station (available) lên station list.:
cả analog, MPS, SPS …. Chứ ko cần tách thành các case như hiện tại
2/17/2020 Huyen: Theo như SyRS này thì chị đang nghĩ cần test 3 case cho 3 loại Kênh MPS&lt; SPS và kênh analog. Các viết của em là viết gộp lại thôi chứ không phải là TC của chị sai nên để là :" Need update By Error" chị thấy không hợp lý. Còn về update precondition và step thì là do thống nhất lại</t>
  </si>
  <si>
    <t>Case này chỉ đơn giản là khi thực hiện scan thì nó sẽ hiển thị tất cả các station (available) lên station list.:
cả analog, MPS, SPS …. Chứ ko cần tách thành các case như hiện tại
2/17/2020 Huyen: OK</t>
  </si>
  <si>
    <t>2/20/2020: 
anh2.tran: In Expected Result, change the word "down" to "up"
Anh.To: Update sumary, Update wording/sentence</t>
  </si>
  <si>
    <t>2/20/2020: 
anh2.tran: In Expected Result, change the word "down" to "up"
AnhTo: Update summary, precondition</t>
  </si>
  <si>
    <t>Anh.To: Modified TC/Summary.
2/17/2020 Huyen: OK</t>
  </si>
  <si>
    <t>Chị check trong file test vector description thì thấy Audio Program Type của thằng HD 2 là  Soft Rock chứ không phải là News</t>
  </si>
  <si>
    <t>-Không biết màn hình ben A-IVI như thế nào nhưng màn hình của ICAS 3 thì không hiển thị full text được các dòng kia đâu em ạ. Nên viết chung chung hoặc là confirm lại về số character mới để là "full"
- Theo chị thì đây là SyRS focus vào check hiển thị của giá trị commercial nên case giá trị là [NULL] cũng cần phải viết. MÌnh sẽ có 2 case về giá trị commercial : Null và có số</t>
  </si>
  <si>
    <t xml:space="preserve">2/21/2020:
Anh2.tran: Update Function matching and verifies </t>
  </si>
  <si>
    <r>
      <t xml:space="preserve">Ballgame mode : 48 - 143 seconds
Câu: </t>
    </r>
    <r>
      <rPr>
        <sz val="11"/>
        <color rgb="FFFF0000"/>
        <rFont val="Calibri"/>
        <family val="2"/>
        <scheme val="minor"/>
      </rPr>
      <t>after</t>
    </r>
    <r>
      <rPr>
        <sz val="11"/>
        <color theme="1"/>
        <rFont val="Calibri"/>
        <family val="2"/>
        <scheme val="minor"/>
      </rPr>
      <t xml:space="preserve"> runing about </t>
    </r>
    <r>
      <rPr>
        <sz val="11"/>
        <color rgb="FFFF0000"/>
        <rFont val="Calibri"/>
        <family val="2"/>
        <scheme val="minor"/>
      </rPr>
      <t>more than</t>
    </r>
    <r>
      <rPr>
        <sz val="11"/>
        <color theme="1"/>
        <rFont val="Calibri"/>
        <family val="2"/>
        <scheme val="minor"/>
      </rPr>
      <t xml:space="preserve"> 48 seconds : Chị nghĩ nên để luôn khoảng thời gian 48-143s</t>
    </r>
  </si>
  <si>
    <t>Chị muốn discuss thêm về phần này
trước và sau ballgame mode nó cũng vẫn là kênh HD nên có cần đưa thêm vào để check không ?
=&gt; Check với 2 vector khác nhau, tương đương với 2 nhà đài khác nhau:
1. 1 cái có hỗ trợ Ballgame
2. 1 cái không hỗ trợ.</t>
  </si>
  <si>
    <t xml:space="preserve">Anh.To: Update TC.
Sử dụng 1 URT, dùng test vector khác All Digitall IB_FMr230c_e1wfr1032.bin (tham khảo matrix ID 10.auto)
2/17/2020 Huyen: Chị thấy update như em nó không rõ được mình đang turn từ 1 kênh MPS sang 1 kênh MPS. Chị check matrix 10.auto cũng thấy nó không liên quan đến case này lắm. </t>
  </si>
  <si>
    <t xml:space="preserve">Anh.To: Update TC.
Sử dụng 1 URT, dùng test vector khác,  All Digitall IB_AMr208_e1awfc20.bin 
2/17/2020 Huyen: Chị thấy update như em nó không rõ được mình đang turn từ 1 kênh MPS sang 1 kênh MPS. Chị check matrix 10.auto cũng thấy nó không liên quan đến case này lắm. </t>
  </si>
  <si>
    <t>Anh.To: Modified TC/Summary.
- Chưa đúng với mục đích của SyRS:
Change mode ON/OFF của HD radio. Khi OFF HD radio thì sẽ không có HD radio sound từ channel được play =&gt; Quay về analog.
(FM)
2/17/2020 Huyen: Case này là chị viết cho SyRS 13551047 nhưng chị bị copy paste nhầm id nên đọc nó bị sai sai. CÓ thể đổi lại review status  được không em ?</t>
  </si>
  <si>
    <t>Anh.To: Modified TC/Summary.
- Chưa đúng với mục đích của SyRS:
Change mode ON/OFF của HD radio. Khi OFF HD radio thì sẽ không có HD radio sound từ channel được play =&gt; Quay về analog.
(AM)
2/17/2020 Huyen: Case này là chị viết cho SyRS 13551047 nhưng chị bị copy paste nhầm id nên đọc nó bị sai sai. CÓ thể đổi lại review status  được không em ?</t>
  </si>
  <si>
    <t>Phần hiển thị logo thì có thể viết thêm thông tin refer đến hình ảnh trong Test Vector Descriptions</t>
  </si>
  <si>
    <t xml:space="preserve">2/18/2020: 
anh2.tran: E thấy còn trường hợp seek up từ SPS HD2 sang SPS HD3/4 
New TC
</t>
  </si>
  <si>
    <t>TC Thiếu các trường hợp cần thiết.
SyRS có các trường hợp sau:
- Từ Analog FM &gt;&gt; Seek &gt;&gt; HD FM (HD1) =&gt; OK.
- Từ HD FM &gt;&gt; Seek &gt;&gt; Analog FM
- Từ MPS HD FM &gt;&gt; Seek &gt;&gt; SPS HD FM
- Từ Annalog AM &gt;&gt; HD AM
- Từ HD AM &gt;&gt; Anaglog AM</t>
  </si>
  <si>
    <t>2/18/2020: 
anh2.tran: E thấy còn trường hợp seek down từ SPS FM HD2/3/4 sang MPS HD1
New TC</t>
  </si>
  <si>
    <t>TC Thiếu các trường hợp cần thiết.
SyRS có các trường hợp sau:
- Từ Analog FM &gt;&gt; Seek &gt;&gt; HD FM (HD1) =&gt; OK.
- Từ HD FM &gt;&gt; Seek &gt;&gt; Analog FM
- Từ SPS HD FM &gt;&gt; Seek &gt;&gt; SPS HD FM
- Từ Annalog AM &gt;&gt; HD AM
- Từ HD AM &gt;&gt; Anaglog AM</t>
  </si>
  <si>
    <t>Anh.To: Modified TC/Summary.
2/18/2020 Huyen OK</t>
  </si>
  <si>
    <t>2/21/2020: 
anh2.tran: Nên đổi vector có display đc comment để check vì theo như vector hiện tại comment bị null, k có gì để hiện 
Recommened vector: B_AMr450_e1wfr1508
Huyen2.nguyen: OK</t>
  </si>
  <si>
    <t>2/21/2020:
Chỉnh sửa lỗi copy paste ở tần số AM và set up power ở phần Precondition. 
Huyen2. nguyen: OK</t>
  </si>
  <si>
    <t>Theo update 2 case phía trên thì case này nên remove</t>
  </si>
  <si>
    <t>2/24/2020: 
anh2.tran: TC đã đc c anh.to viết 
Huyen2. nguyen: OK</t>
  </si>
  <si>
    <t>SXM</t>
  </si>
  <si>
    <t>SXM_UXR</t>
  </si>
  <si>
    <t>A-IVI-SXM-SMITE-TC</t>
  </si>
  <si>
    <t>SXM TC A-IVI2 based on SMITE TC</t>
  </si>
  <si>
    <t>FIT Hyundai ccIC TC based on SyRS</t>
  </si>
  <si>
    <t>FIT Renault A-IVI TC based on SyRS</t>
  </si>
  <si>
    <t>FIT Hyundai ccIC TC based on CRS</t>
  </si>
  <si>
    <t>SXM TC Based on UXR</t>
  </si>
  <si>
    <t>A-IVI-SXM-FIT-base-SyRS</t>
  </si>
  <si>
    <t>SXM FIT TC A-IVI2 based on SyRS</t>
  </si>
  <si>
    <t>Reuse_Modify</t>
  </si>
  <si>
    <t>Project</t>
  </si>
  <si>
    <t>ccIC</t>
  </si>
  <si>
    <t>A-IVI2</t>
  </si>
  <si>
    <t>HD-Cert-TC</t>
  </si>
  <si>
    <t>SXM-Cert-TC</t>
  </si>
  <si>
    <t>Total created TC</t>
  </si>
  <si>
    <r>
      <rPr>
        <sz val="11"/>
        <color theme="8"/>
        <rFont val="Calibri"/>
        <family val="2"/>
        <scheme val="minor"/>
      </rPr>
      <t>huyen2.nguyen:
'- Lỗi 1 loạt chữ category =&gt; Update thành category
- Nhiều từ Selectlỗi=&gt; Select
-Update lại V cho đúng
+Scrolling up and down sequentially  ==&gt; Scroll
+The channel list is Scrolling up and down ==&gt; scrolled</t>
    </r>
    <r>
      <rPr>
        <sz val="11"/>
        <color theme="1"/>
        <rFont val="Calibri"/>
        <family val="2"/>
        <scheme val="minor"/>
      </rPr>
      <t xml:space="preserve">
anh2.tran: updated</t>
    </r>
  </si>
  <si>
    <r>
      <t xml:space="preserve">Anh2.tran: Ở ID này, check hiển thị channel logo và channel name, 3 case nữa sẽ được viết để bao quát trong trường hợp channel logo và channel name không có sẵn.
</t>
    </r>
    <r>
      <rPr>
        <sz val="11"/>
        <color theme="8"/>
        <rFont val="Calibri"/>
        <family val="2"/>
        <scheme val="minor"/>
      </rPr>
      <t>Huyen2.nguyen: update test pupose</t>
    </r>
  </si>
  <si>
    <r>
      <t xml:space="preserve">Anh2.tran: Ở ID này, check hiển thị channel logo và channel name, 3 case nữa sẽ được viết để bao quát trong trường hợp channel logo và channel name không có sẵn.
SyRS không yêu cầu check :Short Channel Name and Artist Name  và màn hình này cũng có thông tin để check
</t>
    </r>
    <r>
      <rPr>
        <sz val="11"/>
        <color theme="8"/>
        <rFont val="Calibri"/>
        <family val="2"/>
        <scheme val="minor"/>
      </rPr>
      <t>Huyen2.nguyen: update test purpose</t>
    </r>
  </si>
  <si>
    <t xml:space="preserve">Step viết đang bị nhầm giữa SIRIUSXM Preset và Vehicle Preset
</t>
  </si>
  <si>
    <r>
      <rPr>
        <sz val="11"/>
        <color theme="4" tint="-0.249977111117893"/>
        <rFont val="Calibri"/>
        <family val="2"/>
        <scheme val="minor"/>
      </rPr>
      <t>huyen2.nguyen:Step viết đang bị nhầm giữa SIRIUSXM Preset và Vehicle Preset</t>
    </r>
    <r>
      <rPr>
        <sz val="11"/>
        <color theme="1"/>
        <rFont val="Calibri"/>
        <family val="2"/>
        <scheme val="minor"/>
      </rPr>
      <t xml:space="preserve">
anh2.tran: Updated
</t>
    </r>
  </si>
  <si>
    <r>
      <rPr>
        <sz val="11"/>
        <color theme="4" tint="-0.249977111117893"/>
        <rFont val="Calibri"/>
        <family val="2"/>
        <scheme val="minor"/>
      </rPr>
      <t>huyen2.nguyen:</t>
    </r>
    <r>
      <rPr>
        <sz val="11"/>
        <color theme="1"/>
        <rFont val="Calibri"/>
        <family val="2"/>
        <scheme val="minor"/>
      </rPr>
      <t xml:space="preserve">
</t>
    </r>
    <r>
      <rPr>
        <sz val="11"/>
        <color theme="4" tint="-0.249977111117893"/>
        <rFont val="Calibri"/>
        <family val="2"/>
        <scheme val="minor"/>
      </rPr>
      <t>2. Display the result: Channel Logo or Channel Name with other the information of the channel #4  =&gt; Bước này chưa verify chi tiết nên mình chỉ ghi chung chung ==&gt; update chung cho tất cả các case cùng SyRS này thành : The channel #XX is played 
3.  Display Now Playing Screen, display SXM Channel logo
Audio of channel is outputted
=&gt; Cần update lại câu cho rõ ràng hơn</t>
    </r>
    <r>
      <rPr>
        <sz val="11"/>
        <color theme="1"/>
        <rFont val="Calibri"/>
        <family val="2"/>
        <scheme val="minor"/>
      </rPr>
      <t xml:space="preserve">
anh2.tran: updated</t>
    </r>
  </si>
  <si>
    <t xml:space="preserve">huyen2.nguyen:'-Update test purposer vì đang giống của case trên
- Theo như TC SMITE có thể chọn channel 6
- Step 3: Update lại câu từ
anh2.tran: updated purpose và update lại Tc khi có thông tin cụ thể về các channel </t>
  </si>
  <si>
    <t>Huyen2.nguyen: Thêm note : Kênh có Album art nên chọn kênh thuộc Music and Comedy content
anh2.tran: Sẽ update TC vs channel cụ thể và không cần note Kênh hiển thị default Album art thì chọn kênh không thuộc Music and Comedy content</t>
  </si>
  <si>
    <t>huyen2.nguyen: Thêm Note: Kênh hiển thị default Album art thì chọn kênh không thuộc Music and Comedy content
- Update Test popuse là hiển thị Default Abum Art cho khác case trên
anh2.tran: updated
Sẽ update TC vs channel cụ thể và không cần note Kênh hiển thị default Album art thì chọn kênh không thuộc Music and Comedy content</t>
  </si>
  <si>
    <t>huyen2.nguyen: Update lại chọn kênh #6 chắc chắn có Artist Name là 'Artist 6' 
anh2.tran: updated</t>
  </si>
  <si>
    <t>huyen2.nguyen: Case này k cần thiết vì có thể xóa đi.Nếu không muốn xóa thì cần :
- Update lại test purpose cho khác case trên
- Update lại Precondition vì đang gióng case trên
- Nếu viết channel cụ thể chọn Channel #51 (Channel with long name12)
anh2.tran: updated</t>
  </si>
  <si>
    <t xml:space="preserve">anh.to: Các TC cho SyRS đều dừng lại ở step 3, nên bổ sung thêm 1 step sau step 3 để làm rõ hơn ở mỗi case thì check thông tin gì tại màn hình Now playing đó.
(Tương tự các TC khác)
anh2.tran: updated </t>
  </si>
  <si>
    <t>anh.to: 1. Update lại Test purpose - đang trùng với case trên.
2. Expected result chưa đúng 
(Theo luồng TC thì đang check Track name).
"3. Play Channel #1
Audio of the channel is outputted. 
On Now Playing screen, display Track name in PDT Line 1. 
Artist name text is truncated with ellipses (i.e. ‘…’)"
anh2.tran: updated</t>
  </si>
  <si>
    <t>anh.to: 5. Display  available IP channel list of "POP" category 
- Satellite channel list
- Precondition: 5. IP Network is not available
anh2.tran: Updated</t>
  </si>
  <si>
    <t xml:space="preserve">anh.to: Case này về ON DEMAND thì trình tự vào như sau:
Now playing screen &gt; Category &gt; Chọn 1 Category cụ thể &gt; ON DEMAND button &gt; Chọn 1 On Demand Series cụ thể &gt; Chọn Episode &gt; Related 
(Page 21, Page 55)
anh2.tran: Tc viết trong TH chơi 1 channel bất kì và check hiển thị list ondemand show 
Cần thảo luận thêm để đổi status của TC </t>
  </si>
  <si>
    <t xml:space="preserve">anh.to: 1. Update lại Test purpose - đang trùng với case trên.
2. Với mục đích test của case này không nên lặp lại hoàn toàn step với case trên &gt; vì nếu thỏa mãn case trên rồi thì chắc chắn ko thể thỏa mãn đc case dưới này.
- Nếu không có data cụ thể thì case này viết ở mức độ chung chung hơn. 
3. Step với ON DEMAND tham khảo case trên
anh2.tran: Updated Test purpose 
Tc viết trong TH chơi 1 channel bất kì k có Ondemand show related 
Cần thảo luận thêm để đổi status của TC </t>
  </si>
  <si>
    <t xml:space="preserve">anh.to: Tại sao lại là "5. Display all available IP channel list of "POP" category "?
- Category thông thường thì bao gồm cả IP và Satellite.
Anh2.tran: updated </t>
  </si>
  <si>
    <t xml:space="preserve">anh.to: Có nhiều TC có cùng mục đích và step.
- Update lại test purpose
- Nên thêm các step cụ thể cho từng case cần check thông tin gì ở case này.
Anh2.tran: update test step </t>
  </si>
  <si>
    <t xml:space="preserve">anh.to: Có nhiều TC có cùng mục đích và step.
- Update lại test purpose
- Nên thêm các step cụ thể cho từng case cần check thông tin gì ở case này.
Anh2.tran: update test purpose and step </t>
  </si>
  <si>
    <t>anh.to: Nên bổ sung thêm 1 step cuối cùng check thông tin gì sau khi "Select category "Live Sports" "
anh2.tran: updated step</t>
  </si>
  <si>
    <t xml:space="preserve">anh.to: Need to update test purpose
Nên bổ sung thêm 1 step cuối cùng check thông tin gì sau khi "Select category "Live Sports" "
anh2.tran: updated Step, Tc purpose </t>
  </si>
  <si>
    <t>Nên bổ sung thêm step check việc có thể chọn được category và scroll được từ màn hình super category này
- Khi mở màn hình cũng cần check thêm nó hiển thị những thông tin cụ thể gì .
OEM: https://acb.lge.com/cb/issue/10106886
UX: (page 56)</t>
  </si>
  <si>
    <t xml:space="preserve">Dựa vào UX thì có thể đưa ra ví dụ để người test dễ hình dung:
- Ví dụ Super: Music, chọn Category: Pop….
</t>
  </si>
  <si>
    <t>* Dựa vào UX thì có thể đưa ra ví dụ để người test dễ hình dung:
- Ví dụ Super: Music, chọn Category: Pop….
* Expected: "Artist and Title should be displayed."
nên diễn đạt là nó được hiển thị ở đâu...cho cụ thể hơn</t>
  </si>
  <si>
    <t>* Nên tham khảo UX để mô tả chi tiết hơn những gì sẽ hiển thị và cần check khi ở màn hình Now playing screen</t>
  </si>
  <si>
    <t>* Tham khảo UX Page 19, thì có thể viết expected cụ thể và chi tiết hơn…</t>
  </si>
  <si>
    <t xml:space="preserve">Cần xác định được Widget này hiển thị ở đâu, thì mới xác định được current screen
…
* Tham khảo UX Page 19, thì có thể viết expected cụ thể và chi tiết hơn…
* Lỗi chính tả.
</t>
  </si>
  <si>
    <t xml:space="preserve">Cần xác định được Widget này hiển thị ở đâu, thì mới xác định được current screen
…
* Tham khảo UX Page 19, thì có thể viết expected cụ thể và chi tiết hơn…
</t>
  </si>
  <si>
    <t xml:space="preserve">huyen2.nguyen: Update lại test purpose cho khác với case trên
- Update test result: Tách câu cho rõ ràng hơn, để câu nối dài quá
anh2.tran: updated </t>
  </si>
  <si>
    <t xml:space="preserve">huyen2.nguyen: Step 4. Input the channel number Cần thêm press OK buton nữa hoặc để là Tune to channel #2
anh2.tran: Case này chỉ check hiển thị logo của channel sau khi khi input number. Theo phần Direct Tune (p41)
As the user taps to enter each digit, the Direct Tune Channel Tile should update and display the channel number entered and
the respective Channel tile và chỉ khi ấn vào channel logo hoặc metadata thì channel mới bắt đầu chơi. 
</t>
  </si>
  <si>
    <r>
      <rPr>
        <sz val="11"/>
        <color theme="4" tint="-0.249977111117893"/>
        <rFont val="Calibri"/>
        <family val="2"/>
        <scheme val="minor"/>
      </rPr>
      <t xml:space="preserve">huyen2.nguyen: '-Update test purpose : verify Channel name
- Step 4. Input the channel number Cần thêm press OK buton nữa hoặc để là Tune to channel #2 </t>
    </r>
    <r>
      <rPr>
        <sz val="11"/>
        <color theme="1"/>
        <rFont val="Calibri"/>
        <family val="2"/>
        <scheme val="minor"/>
      </rPr>
      <t xml:space="preserve">
anh2.tran: Updated. 
Case này chỉ check hiển thị logo của channel sau khi khi input number. Theo phần Direct Tune (p41)
As the user taps to enter each digit, the Direct Tune Channel Tile should update and display the channel number entered and
the respective Channel tile và chỉ khi ấn vào channel logo hoặc metadata thì channel mới bắt đầu chơi</t>
    </r>
  </si>
  <si>
    <t xml:space="preserve">Theo như chị đọc file UX thì để add vào SXM favoristes thì vào Profile/Sirius Favoristes
</t>
  </si>
  <si>
    <t>Case này để discuss thêm
UX mô tả thì chỉ nói về Favoriste song list chứ không nói về artist list</t>
  </si>
  <si>
    <t xml:space="preserve">huyen2.nguyen: ID này đã được viết ở trên
anh2.tran: ID này có nhiều trường hợp có thể xảy ra nên sẽ viết thêm TC </t>
  </si>
  <si>
    <t>Pending</t>
  </si>
  <si>
    <t xml:space="preserve">TC này có 2 lần thay đổi location của vehicle nhưngchưa chắc về cách thức set up Reposition the vehicle. </t>
  </si>
  <si>
    <t>Add Step 3. Navigate to the Now Playing Screen</t>
  </si>
  <si>
    <t>Tc này thoe SMITE cần Perform a Engineering reset on the Product trước khi test
Và TC cần cụ thể hơn là vào màn nào để check Instructional Text &amp; Coach Marks
Theo TC SMITE, check các Instructional Text ở các màn Now Playing Screen, Profile and settings menu, SXM Favorites và check Coach Marks trong các màn Listener Settings.</t>
  </si>
  <si>
    <t>TC này cần chơi và set 1 Artist Noti. Rồi sau đó check ngôn ngữ được hiển thị qua Artist Notification</t>
  </si>
  <si>
    <t>Updated</t>
  </si>
  <si>
    <t xml:space="preserve">Nên cụ thể hơn ở Step 3 vì cần đổi Media Source sang SXM trước khi chơi 1 channel có sẵn của SXM  </t>
  </si>
  <si>
    <r>
      <t xml:space="preserve">anh2.tran: Theo UI nếu Channel Logo k có thì sẽ hiển thị Channel Name nên e vẫn để là "Or" thay vì "And"
Channel Logo or Channel Name </t>
    </r>
    <r>
      <rPr>
        <sz val="11"/>
        <color rgb="FFFF0000"/>
        <rFont val="Calibri"/>
        <family val="2"/>
        <scheme val="minor"/>
      </rPr>
      <t>with</t>
    </r>
    <r>
      <rPr>
        <sz val="11"/>
        <color theme="1"/>
        <rFont val="Calibri"/>
        <family val="2"/>
        <scheme val="minor"/>
      </rPr>
      <t xml:space="preserve"> other the information of the channel =&gt; With thành and thì hợp lý hơn</t>
    </r>
  </si>
  <si>
    <t>anh2.tran: Trong tài liệu chỉ có 1 output nên tạm thời sẽ để vậy và update sau khi có hệ thống thật 
Output của step 4 chị đang thấy trong phần mô tả UX nó ghi là Optional nên chị nghĩ nên chọn cái nào chắc chắn output để viết tránh tình trạng sau này test hệ thống thật nó không giống. Có thể chọn Long press to add Favorist list</t>
  </si>
  <si>
    <t>ok</t>
  </si>
  <si>
    <t xml:space="preserve">anh2.tran: Phía dưới màn Now Playing có khu vực Vehicle Preset, Nếu Preset List empty thì khi hold on vào ô trống thứ nhất trong list Preset, ta sẽ add channel đó vào Preset List thành công 
Đoạn này chị chưa hiểu ý em lắm: Long press the Vehicle Preset # 1 in the Bank # 1 ( in the below of screen) 
</t>
  </si>
  <si>
    <t>anh2.tran: updated
Sửa Related Content button =&gt;  Related  button</t>
  </si>
  <si>
    <t>anh2.tran: updated
Đánh lại số của expected output</t>
  </si>
  <si>
    <t>anh2.tran: Dựa vào TC SMITE, thứ tự step không cần thiết change 
Chị nghĩ là để step 2 lên thàh step 1. step 2 là vào màn hình now playing step 3 là swipe</t>
  </si>
  <si>
    <t xml:space="preserve">anh2.tran: updated
Able to swipe left-to-right and right-to-left </t>
  </si>
  <si>
    <t xml:space="preserve">anh2.tran: updated
'-Thêm 1 step giữa 1 và 2 : CHọn Categories button -&gt; CHọn music button as supper category -&gt;…
- Able to swipe left-to-right and right-to-left </t>
  </si>
  <si>
    <t xml:space="preserve">anh2.tran: updated 
'-Thêm 1 step giữa 1 và 2 : CHọn Categories button -&gt; CHọn music button as supper category -&gt;…
- Able to swipe left-to-right and right-to-left </t>
  </si>
  <si>
    <t>anh2.tran: dựa vào TC SMITE thì có vẻ họ đang muốn clear môi trường và set up từ đầu. Sẽ update nếu như cần thiết 
'- Bỏ step 1
- Suggess:  Có thể viết ngắn gọn hơn theo kiểu có channel 1 and 2 trong Preset list và step chỉ  focus  cho việc rearange location thôi</t>
  </si>
  <si>
    <t>anh2.tran: mấy TC này đang viết chung chung nên sẽ update nếu có thông tin cụ thể. 
Nên lấy ví dụ khác next back channel vì nếu run case này thì nó y chang case bên trên</t>
  </si>
  <si>
    <t>anh2.tran: em đang hiểu là nó sẽ ghi nhớ channel cuối cùng để chơi khi dùng lại mode. 
Chị chưa clear lắm về đoạn memorize sounds. 
Need discusstion</t>
  </si>
  <si>
    <t xml:space="preserve">Tc nên được cụ thể hơn vì theo SMITE Tc, channel #4 sẽ được chơi lúc đó và vào Linear tuner check the channel logo as image </t>
  </si>
  <si>
    <t xml:space="preserve">Tc nên được cụ thể hơn vì theo SMITE Tc, channel #4 sẽ được chơi lúc đó và vào Channel browse screen check  Now Playing Indicator channel logo as image </t>
  </si>
  <si>
    <t>TC cần cụ thể hơn, chơi channel #4, Reset Listening History, chờ channel #4 chơi ít nhất 10s và chuyển sang chơi channel #5, sau đó vào Listening History đê check channel logo của channel #4</t>
  </si>
  <si>
    <t xml:space="preserve">Tc cần cụ thể như TC SMITE và check the channel logo và Now Playing Indicator on the Short Tile within Vehicle Favorites when displaying channel #4
Em đag hiểu khu vực Vehicle Fav. Là phần phía dưới của màn Now Playing. </t>
  </si>
  <si>
    <t xml:space="preserve">Cần update purpose là check elements nào (cụ thể là Channel Name (if the Channel Logo is not available) Primary Text - Channel Short Description).
Theo TC SMITE, các step hình như bị thiếu nên mình cần viết TC theo ý hiểu của mình về purpose của ID này, em đang hiểu là check channel name và primary text của channel on Short Tile when displaying channels within Browse -&gt; Channel Listing. 
Vậy step cuối cùng nên là vào đc channel list để check </t>
  </si>
  <si>
    <t xml:space="preserve">Theo TC cuả SMITE, cần chơi channel #2 và check  the Contextual Banner on the Short Tile when displaying channels within Browse -&gt; Channel Listing.
Thông tin của TC sẽ đc cụ thể và rõ ràng hơn 
</t>
  </si>
  <si>
    <t xml:space="preserve">Chơi channel #6 và vào Linear Tuner check Contextual Banner </t>
  </si>
  <si>
    <t>Chơi channel #6 và reset listenning history rồi chơi channel #5 và check contextual Banner của channel #6 trong Listening history</t>
  </si>
  <si>
    <t>cần update purpose vì tc này check Contextual Banner, chơi 1 channel và add Preset List rồi check Contextual Banner in Vehicle Preset # 1 in the Bank # 1 (ở phía dưới màn Now Playing)</t>
  </si>
  <si>
    <t>Theo TC SMITE, Reset system, Chơi channel #6 và check hiển thị channel Name ở on the Short Tile in Linear Tuner list</t>
  </si>
  <si>
    <t>Theo TC SMITE, Reset system, Chơi channel #6 và check hiển thị channel Name ở on the Short Tile in the Vehicle Preset # 1 in the Bank # 1 (phía dưới màn Now Playing)</t>
  </si>
  <si>
    <t>TC cần cụ thể hơn, chơi channel #6, Reset Listening History, chờ channel #6 chơi ít nhất 10s và chuyển sang chơi channel #5, sau đó vào Listening History đê check channel name: "WBM 60s on 6" của channel #6</t>
  </si>
  <si>
    <t>TC cần cụ thể hơn, chơi channel #6, Reset Listening History, chờ channel #6 chơi ít nhất 10s và chuyển sang chơi channel #5, sau đó vào Listening History đê check artist name:Artist 6 của channel #6</t>
  </si>
  <si>
    <t>TC cần cụ thể hơn, chơi channel #166, Reset Listening History, chờ channel #166 chơi ít nhất 10s và chuyển sang chơi channel #5, sau đó vào Listening History đê check Show name: 'Voice To America của channel #166</t>
  </si>
  <si>
    <t>TC cần cụ thể hơn, chơi channel #7, Reset Listening History, chờ channel #7 chơi ít nhất 10s và chuyển sang chơi channel #5, sau đó vào Listening History đê check  Channel Short Description: '''70s Pop Hits'  của channel #7</t>
  </si>
  <si>
    <t xml:space="preserve">Steps 6: Nên chỉ rõ là Tap vào Category ở màn nào </t>
  </si>
  <si>
    <t xml:space="preserve">- Hiện tại đang tune Channel #1, nhưng check hiển thị của 1 Channel khác tại 1 nơi khác, nếu chỉ dừng ở step 4 như hiện tại thì không check được. expected result.
"in the Vehicle Preset # 1 in the Bank # 1".
Huyen: Ở đây là mình đã lưu Channel 7 vào  Vehicle Preset vị trí # 1 in the Bank # 1 trước đó rồi. Step 4 là mình chỉ turn đến channel 1 để view Vehicle preser ở bên dưới thôi
</t>
  </si>
  <si>
    <t>Case này nội dung đang không đúng với mục đích và RS. (Copy nguyên từ case trên phần step và expected)
Huyen: Step khác vì đang viết cho channel 6, update lại expected output</t>
  </si>
  <si>
    <t>Tương tự case 001A_17, 
'- Hiện tại đang tune Channel #1, nhưng check hiển thị của 1 Channel khác tại 1 nơi khác, nếu chỉ dừng ở step 4 như hiện tại thì không check được. expected result.
"in the Vehicle Preset # 1 in the Bank # 1".
Huyen: Giống case trên</t>
  </si>
  <si>
    <r>
      <rPr>
        <b/>
        <sz val="11"/>
        <color indexed="8"/>
        <rFont val="Calibri"/>
        <family val="2"/>
        <scheme val="minor"/>
      </rPr>
      <t>1. Các precondition:</t>
    </r>
    <r>
      <rPr>
        <sz val="11"/>
        <color theme="1"/>
        <rFont val="Calibri"/>
        <family val="2"/>
        <scheme val="minor"/>
      </rPr>
      <t xml:space="preserve">
"4. Perform restart Product
5. Delete all Favorites curently asigned
6. Delete all Preset channels curently asigned
note: If the Product does not allow the presets to be "deleted", have the presets set to Ch # 1."
=&gt; Nên chuyển qua steps, những cái này bao gồm các hành động, nên chuyển qua sẽ hợp lý hơn.
</t>
    </r>
    <r>
      <rPr>
        <sz val="11"/>
        <color rgb="FFFF0000"/>
        <rFont val="Calibri"/>
        <family val="2"/>
        <scheme val="minor"/>
      </rPr>
      <t xml:space="preserve">Huyen: </t>
    </r>
    <r>
      <rPr>
        <sz val="11"/>
        <color theme="1"/>
        <rFont val="Calibri"/>
        <family val="2"/>
        <scheme val="minor"/>
      </rPr>
      <t xml:space="preserve">Vì step này k cần đúng theo thứ tự + cũng có thể có hoặc không nên cho sang bên Precondtion cho gọn step. Chị thêm đoạn "to ensure a cleared state"  vào duối câu cho nó hợp với precondition hơn 
- Nên diễn đạt theo hướng người dùng, không nên để thô như thế này: Perform restart </t>
    </r>
    <r>
      <rPr>
        <i/>
        <sz val="11"/>
        <color indexed="8"/>
        <rFont val="Calibri"/>
        <family val="2"/>
        <scheme val="minor"/>
      </rPr>
      <t xml:space="preserve">Product
</t>
    </r>
    <r>
      <rPr>
        <b/>
        <sz val="11"/>
        <color indexed="8"/>
        <rFont val="Calibri"/>
        <family val="2"/>
        <scheme val="minor"/>
      </rPr>
      <t xml:space="preserve">2. Test purpose: </t>
    </r>
    <r>
      <rPr>
        <sz val="11"/>
        <color theme="1"/>
        <rFont val="Calibri"/>
        <family val="2"/>
        <scheme val="minor"/>
      </rPr>
      <t xml:space="preserve">- nên update bổ sung Now Playing Indicator </t>
    </r>
    <r>
      <rPr>
        <i/>
        <sz val="11"/>
        <color indexed="8"/>
        <rFont val="Calibri"/>
        <family val="2"/>
        <scheme val="minor"/>
      </rPr>
      <t xml:space="preserve">
To verify  that the Product displays the Channel Logo on the Short Tile when displaying channels within SiriusXM Favorites
Huyen: Updated</t>
    </r>
  </si>
  <si>
    <t>Thiếu step restart HU ngay sau khi Factory reset
3. Put the Product into a Power OFF mode that powers OFF the SXM tuner module
1. If needed, connect power to the Product. After selecting OK, Power ON the Product</t>
  </si>
  <si>
    <t xml:space="preserve">Có thể thêm 1 chút expected results cho vài bước trước đó để TC có thể cụ thể hơn </t>
  </si>
  <si>
    <t xml:space="preserve">Step 2 và 3 bị lặp, nên có bước tune channel 6 để có thể dẫn đến bước add channel 6 to Fav. 
Bên cạnh đó nên có thêm 1 vài expected results để Tc đầy đủ hơn </t>
  </si>
  <si>
    <t xml:space="preserve">Test step 7 ở TC hiên tại cần giữ nguyên theo SMITE:
"7. Navigate to the UI screen where Now playing audio stage is displayed
8. Navigate to the UI screen where Linear tuner is displayed"
- Có thể add favorite từ Linear tuner mà không cần phải tune nó từ trước. 
 (Page 48 from Linear Tuner)
</t>
  </si>
  <si>
    <t xml:space="preserve">Step 2 và 3 bị lặp, nên có bước tune channel 6 để có thể dẫn đến bước add channel 6 to Fav. 
Bên cạnh đó nên có thêm 1 vài expected results để Tc đầy đủ hơn </t>
  </si>
  <si>
    <t xml:space="preserve">Step 7: Bật channel 4 nhưng lại quan sát channel 5. 
Step 1 có thể bỏ bước đi đến màn NowPlaying mà đến luôn step bật channel 4 bằng Direct Tune.  </t>
  </si>
  <si>
    <t xml:space="preserve">Case này hơi thiếu logic ở chỗ đang chơi channel 4 rồi lại vào direct tun bật lại channel  4. 
Nên thêm expected result ở 1 số step để Tc đc cụ thể hơn </t>
  </si>
  <si>
    <t xml:space="preserve">Case này thiếu step add channel 4 vào Fav. Để check Fav. Indicator ở màn Channel Listing </t>
  </si>
  <si>
    <t xml:space="preserve">Precondition là action Delete thì nên đưa vào step:
4. Delete all Favorites curently asigned
</t>
  </si>
  <si>
    <t>LỖI CHÍNH TẢ CHUNG Ở NHIỀU TC: The Product display 
Chủ động update các TC còn lại.</t>
  </si>
  <si>
    <t>Nên bổ sung thêm step cho cụ thể hơn, tại màn hình đó thì Observe thông tin …. Ở channel #89.</t>
  </si>
  <si>
    <t xml:space="preserve">
'- TC cần bổ sung check data update trong vòng 5s.</t>
  </si>
  <si>
    <t xml:space="preserve">
'- Cách viết expected output hơi khó hiểu, nên bỏ ngoặc () hoặc ghi rõ là Channel name update from WBM 40s on 4'  to 'WBM Test Chan 4 </t>
  </si>
  <si>
    <t>Anh2.tran: theo logic thì trong super category sẽ hiển thị các category con, e thấy là không cần chọn lại Music category 
Theo SMITE TC thì từ step 4 không thể thực hiện luôn step 5 được mà cần chọn lại từ Music.
=&gt; Bổ sung step theo SMITE</t>
  </si>
  <si>
    <t>Cần bổ sung thêm đoạn : Navigate to Channel browse screen and scroll ….
 Vì viết như hiện tại thì user dễ bị hiểu nhầm mình scroll ở màn hình supper category/music</t>
  </si>
  <si>
    <t>Comment chung: Các TC em đang viết expected result đang giống như 1 action như display … , play…. Switch.. Nó sẽ khá giống với step. Thường thì các expected result sẽ được viết dưới dạng 1 câu đầy đủ có thể là câu bị động như The Channel 2 is played thay cho Play the channel 2</t>
  </si>
  <si>
    <t>Theo như chị đọc file UX thì "The background image will appear behind the other Now Playing Audio Stage elements". Em phải vào màn hình Now playing để check chứ k phải vào Category list</t>
  </si>
  <si>
    <t>Có thể bổ sung thêm câu Artist Name: (Empty) cho clear đoạn hiển thị name as ""</t>
  </si>
  <si>
    <t>Tương tự case trên</t>
  </si>
  <si>
    <t>Case này nên update lại số kênh để cover được test popuse như các case trên E.g:  2, 76, 999, 1102</t>
  </si>
  <si>
    <t>1. Update lại test popuse cho đúng
2. Mình vẫn viết test case cho 1020 available channels. Và note riêng  GEN7 support 383 available</t>
  </si>
  <si>
    <t>Bổ sung thêm bước cho channel 9999 và note cho thằng Gen7 là đến 999</t>
  </si>
  <si>
    <t>Thiếu :
Action required:
1. Select the "Music" Super Category
2. Select the "wbm category 5" Category
3. Select Channel "WBM The Village" with short description "Korean music, ne".
Question:
Did the Product tune to Channel # 62?</t>
  </si>
  <si>
    <t>Test purpose thiếu nội dung thông tin.</t>
  </si>
  <si>
    <r>
      <t>"3. Navigate to Profile and settings menu screen and scroll to the 'System Information'</t>
    </r>
    <r>
      <rPr>
        <sz val="11"/>
        <color rgb="FFFF0000"/>
        <rFont val="Calibri"/>
        <family val="2"/>
        <scheme val="minor"/>
      </rPr>
      <t xml:space="preserve"> if it is not visible.</t>
    </r>
    <r>
      <rPr>
        <sz val="11"/>
        <color theme="1"/>
        <rFont val="Calibri"/>
        <family val="2"/>
        <scheme val="minor"/>
      </rPr>
      <t>" 
Nên update lại câu từ theo hướng người thực hiện test</t>
    </r>
  </si>
  <si>
    <r>
      <t xml:space="preserve">Nên bổ sung thêm 3. Navigate to Profile and settings menu screen and scroll to the 'System Information' </t>
    </r>
    <r>
      <rPr>
        <sz val="11"/>
        <color rgb="FFFF0000"/>
        <rFont val="Calibri"/>
        <family val="2"/>
        <scheme val="minor"/>
      </rPr>
      <t>if it is not visible.</t>
    </r>
  </si>
  <si>
    <t>Nên update lại expected result ngắn gọn hơn (Nếu viết như hiên tại thì giống hoàn toàn test purpuse, quá dài và nhiều chữ.</t>
  </si>
  <si>
    <t xml:space="preserve">Nên update Tc sau khi đã có step cụ thể để vào màn Diagnostic Data </t>
  </si>
  <si>
    <t xml:space="preserve">Expected của Step 4 là Now playing rồi chứ ko còn ở Data mode nữa </t>
  </si>
  <si>
    <t>Theo e hiểu RS này thì màn hình data mode sẽ được hiển thị cho đến khi HU bị off. 
=&gt; Có nghĩa là khi HU off thì nó ko còn hiển thị nữa.
Sau khi ON lên thì chưa chắc là nó sẽ giữ nguyên được màn hình này đâu. 
&gt; nên confirm lại xem</t>
  </si>
  <si>
    <r>
      <t xml:space="preserve">Case này thì nó sẽ hiển thị FM mode
</t>
    </r>
    <r>
      <rPr>
        <sz val="11"/>
        <color theme="4"/>
        <rFont val="Calibri"/>
        <family val="2"/>
        <scheme val="minor"/>
      </rPr>
      <t>Huyen2.nguyen:</t>
    </r>
    <r>
      <rPr>
        <sz val="11"/>
        <color theme="1"/>
        <rFont val="Calibri"/>
        <family val="2"/>
        <scheme val="minor"/>
      </rPr>
      <t xml:space="preserve"> Sau khi back lại SXM mode thì sẽ  phải bên SXM chứ sao lại FM nhỉ</t>
    </r>
  </si>
  <si>
    <t xml:space="preserve">anh.to: 4. SMITE is now simulating a Channel Not Available condition.
=&gt; Cần update lại step này.
Trên thực tế mình test thì mình sẽ làm thế nào để giả lập được bước này?
Anh2.tran: Need disscusion </t>
  </si>
  <si>
    <t>Cái này nên discuss với bên Hàn để thống nhất các tạo kênh Not Available</t>
  </si>
  <si>
    <t>Có nên cân nhắc thêm 1 dòng ví dụ hiển thị các Paramenters như trong SMITE TC không? VD: 
Eg:
Signal Strength
Tuner Status
ENSA Lock Status
ENSB Lock Status
BER S1
BER S2
BE
C/N S1A
…</t>
  </si>
  <si>
    <t xml:space="preserve">anh.to: 4. SMITE is now simulating a Channel Not Available condition.
=&gt; Cần update lại step này.
Trên thực tế mình test thì mình sẽ làm thế nào để giả lập được bước này?
Anh2.tran: Need disscusion </t>
  </si>
  <si>
    <t xml:space="preserve">Huyen2.Nguyen:
- Nên thêm step Observe màn hình nào để biết chính xác nơi check
- Nên bổ sung thêm nội dung:  the product's location and begin processing any SiriusXM data for the new location within 5 Minutes để user biết khoảng thời gian chờ để check output
anh2.tran: Hiện chưa rõ trong TA submission sẽ documented method nào và cũng chưa rõ các step cụ thể để check.  
Tcs này e viết nhưng ta có thể để Pending </t>
  </si>
  <si>
    <t>Nên update lại expected result ngắn gọn hơn (Nếu viết như hiên tại thì giống hoàn toàn test purpuse. Hơi dài…</t>
  </si>
  <si>
    <t>anh2.tran: Nên update câu cho rõ ý 
2. Clear All the the SXM related User Data by using SXM TA Submission Form thành 
2. Clear All the the SXM related User Data by using the method in SXM A Submission Form</t>
  </si>
  <si>
    <t>Thiếu step (precondition):
2. Navigate to the UI screen where Profile and Settings menu is displayed.
3. Navigate to the UI screen where SXM Favorites is displayed.
4. If the Product has any Favorites currently assigned, please delete them to ensure a cleared state.
5. If the Product has any Preset channels currently assigned, please delete them to ensure a cleared state.
Note: If the Product does not allow the presets to be "deleted", have the presets set to Ch # 1.</t>
  </si>
  <si>
    <t>anh2.tran: nên update thành Factory Reset để dễ hiểu hơn ở step 7. Perform a factory reset on the Product &gt; Press OK button to complete</t>
  </si>
  <si>
    <t xml:space="preserve">anh2.tran: Step 1 và 2 theo logic e nghĩ nên là đổi ngược chỗ cho nhau </t>
  </si>
  <si>
    <t>anh2.tran: Nên update step này để hiểu dễ hơn đó là Factory Reset 
8. Perform a User reset on the Product &gt; Press OK button to complete</t>
  </si>
  <si>
    <t>anh2.tran: Nên update step này để hiểu dễ hơn đó là Factory Reset 
6. Perform a User reset on the Product &gt; Press OK button to complete
Chia động từ cho display trong : 9. The Product display the "Notifications" toggle in the enable state by default</t>
  </si>
  <si>
    <t xml:space="preserve">anh.to: Ở đây theo SMITE TC thì sẽ dùng TA Submission Form để clear ALL SXM
-Theo coment phía dưới thì là có 2 cách:
1. Từ HU menu
2. Dùng TA Submission
&gt; Nên viết thêm 1 TC cho trường hợp 2. (Có thể viết chung chung như 2 xem SW ver)
anh2.tran: theo e hiểu là có 1 cách nhưng sau khi viết tc thì sẽ phải kiểm tra xem cái cách đấy có trong the SXM TA submission form không.
E để note là update Tc nếu có điều kiện check the SXM TA submission form. </t>
  </si>
  <si>
    <t>Anh.To added: "(e.g. 10:00 AM ET or 7:30 PM ET)"</t>
  </si>
  <si>
    <t>Anh.To: Updated verify ID.
1. Expected cho:11, 13 chưa đúng.
2. Bổ sung các expected result cho các step phía dưới…
anh2.tran: updated</t>
  </si>
  <si>
    <t>Nên update expected result " The Product does not interrupt Audio from the Currently playing content when the user navigates to the Related Content dialog"
Để đơn giản dễ hiểu check nhanh- vì để như hiện tại thì nó hoàn toàn như Test purpose.</t>
  </si>
  <si>
    <t xml:space="preserve">1. Cần thêm 1 step "wait until the end of the track for Artist 'Art 10'.
2. Theo e hiểu thì kết quả của bước 2. Press the 'Fast Forward' button 1 time(s)). Là nó sẽ "reach the Live audio point of the broadcast."
=&gt; Tại đây thì nên thêm 1 bước check/observe hiển thị "display Skip Forward button as inactive (Change color or disabled) or as the "Live" icon variation"
3. Expected thì nên update 1 chút, ko nên copy pase nguyên test purpose.
</t>
  </si>
  <si>
    <t xml:space="preserve">anh2.tran: Nên update Tc sau khi đã clear về set up FTA vì có Step Press OK button to start/end FTA campaign nhưng chưa rõ press ở đâu </t>
  </si>
  <si>
    <t xml:space="preserve">anh2.tran: Update lại expected của step 4 
chia động từ cho expected 5 </t>
  </si>
  <si>
    <t>Có thực sự cần đk: "5. The user account is in the Inactive state"?
Nếu có thì thực hiện ntn?
Huyen2.Nguyen: 
- Cần phải ghi rõ là user account is in the Inactive state vì cái này là theo test purpose của TC, nếu account đc activate thì output nó sẽ cho phép add new listener profiles
- Để tạo 1 user inactive thì chị nghĩ là vẫn sẽ đăng ký account và login như bình thường nhưng mình vẫn dùng bản Trail chứ không SUBSCRIBE</t>
  </si>
  <si>
    <t>Anh.To: Nên làm rõ ý này "as in the txt file"
Huyen2.nguyen: file txt này hiển thị list of channels thôi . Nên chị update lại 1 chút TC em reivew lại nhé</t>
  </si>
  <si>
    <t>Huyen2.Ngyen: 
- Step 1: Nên để rõ là Factory reset
- Update lại trường Function Name: Listener_Lifecycle  --&gt; Subscribed
- Update named-&gt; named
anh2.tran: Updated</t>
  </si>
  <si>
    <t>Nên thêm ý đoạn này "exhibits normal subscribed state behavior" ở expected result cuối</t>
  </si>
  <si>
    <t xml:space="preserve">anh.to: Step 6, 14 &gt; nên bổ sung thông tin để cụ thể hơn việc set các thông số thời gian này ở đâu?
Anh2.tran: 2 step này e đang hiểu là set up trên HU, bt nếu chọn timezone thì time sẽ tự nhảy về giá trị tương ứng or mình có thể set up cụ thể giá trị cho thời gian. 
5. Set the Product time zone to Eastern Daylight Time and turn ON DST option on the HU
6. Set time to Thursday, July 16, 2015, 12:00:00 PM (automatically or manually) </t>
  </si>
  <si>
    <t xml:space="preserve">anh.to: Có lẽ là nên thêm 1 dòng note sau step 15 cho thông tin sau cùng này:
"Action required:
Exit the Trial mode by performing an IVSM Engineering Reset to delete OTA delivered IVSM components and reset IVSM NVM saved parameters to factory default settings."
anh2.tran: e cũng phân vân k biết có nên cho vào step hay không bởi vì sau khi check thông tin ở màn Fav. xong thì đã oke xong được purpose của TC và k cần thiết phải thoát ra chế độ trial </t>
  </si>
  <si>
    <t>Huyen2.Nguyen: update lại trường Function Name: Error_Handling  --&gt; In_Line_Messages</t>
  </si>
  <si>
    <t>Huyen2.Ngyen: update lại trường Function Name: Error_Handling  --&gt; In_Line_Messages</t>
  </si>
  <si>
    <t>Huyen2.Nguyen: 
-Update lại trường Function Name: Error_Handling  --&gt; Modals
- Xóa 1 dòng comment ở trên CB đi vì chị đang thấy nội dung giống nhau đó</t>
  </si>
  <si>
    <t xml:space="preserve">Huyen2.Ngyen: 
- Preconditon nên viết là The vehicle is NOT subscribed (i.e. in Trial or Inactive) thay cho Channel 2 is not subcribed 
- Test case này viết cho press" Subscrible" button anywhere, mình nên viết cho màn hình chắc chắn có ví dụ như trong Listener,Account &amp; Seting
anh2.tran: Updated </t>
  </si>
  <si>
    <t>1. Precondition: Có chính xác là "4. IP signals is available." ?. 
2. SMITE TC is updated &gt;&gt; Need update the test step</t>
  </si>
  <si>
    <t>Step 3, nên update thêm thông tin này "wait until the start of the track for Artist 'Art 7'"</t>
  </si>
  <si>
    <t xml:space="preserve">anh2.tran: nên update step cụ thể hơn để biết check the Signal Indicator ở màn nào </t>
  </si>
  <si>
    <t>anh2.tran: có thể update thêm thời gian chờ của step cuối là 8s hoặc press on the Channel on focus and skip the timer.</t>
  </si>
  <si>
    <t xml:space="preserve">anh2.tran: Lược bỏ 1 chút ở expected vì quá dài </t>
  </si>
  <si>
    <t>anh2.tran: Thiếu 1 action là: A Check Antenna condition will be generated. Nếu chưa rõ phần này thì mình có thể viết chung chung và update sau chứ không nên lược bỏ</t>
  </si>
  <si>
    <t>anh2.tran: Theo như TC purpose thì e đang hiểu là HU sẽ tiếp tục chơi kênh 3 khi mà cố tình bật sang 1 kênh k khả dụng. Vậy để rõ hơn, trong precondition, nên add thêm 1 note là  giả sử channel 2 is unavailable chứ k phải để ở phần expected. 
Huyen2.nguyen: Content unavailable đang được hiểu là kênh đó chưa được load xong và chưa available chứ k phải là kênh Not available</t>
  </si>
  <si>
    <t>No of SyRS covered</t>
  </si>
  <si>
    <t>[ISSUE:14269823]</t>
  </si>
  <si>
    <t>[ISSUE:14269825]</t>
  </si>
  <si>
    <t xml:space="preserve">[ISSUE:14269871] </t>
  </si>
  <si>
    <t xml:space="preserve">[ISSUE:14269872] </t>
  </si>
  <si>
    <t>[ISSUE:14269867]</t>
  </si>
  <si>
    <t xml:space="preserve">[ISSUE:14269865] - </t>
  </si>
  <si>
    <t>[ISSUE:14269874]</t>
  </si>
  <si>
    <t>[ISSUE:13547331]</t>
  </si>
  <si>
    <t>[ISSUE:13547342]</t>
  </si>
  <si>
    <t>[ISSUE:13547405]</t>
  </si>
  <si>
    <t>[ISSUE:13547769]</t>
  </si>
  <si>
    <t>[ISSUE:13548710]</t>
  </si>
  <si>
    <t>[ISSUE:13548850]</t>
  </si>
  <si>
    <t>[ISSUE:13549164]</t>
  </si>
  <si>
    <t>[ISSUE:13549227]</t>
  </si>
  <si>
    <t>[ISSUE:13549264]</t>
  </si>
  <si>
    <t>[ISSUE:13549768]</t>
  </si>
  <si>
    <t>[ISSUE:13549769]</t>
  </si>
  <si>
    <t>[ISSUE:13549771]</t>
  </si>
  <si>
    <t>[ISSUE:13551047]</t>
  </si>
  <si>
    <t>[ISSUE:13551283]</t>
  </si>
  <si>
    <t>[ISSUE:13676916]</t>
  </si>
  <si>
    <t>[ISSUE:13676927]</t>
  </si>
  <si>
    <t>[ISSUE:13677650]</t>
  </si>
  <si>
    <t>[ISSUE:13697876]</t>
  </si>
  <si>
    <t>[ISSUE:13797088]</t>
  </si>
  <si>
    <t>[ISSUE:13805979]</t>
  </si>
  <si>
    <t>[ISSUE:13857322]</t>
  </si>
  <si>
    <t>[ISSUE:13935479]</t>
  </si>
  <si>
    <t>[ISSUE:13991674]</t>
  </si>
  <si>
    <t>[ISSUE:14112979]</t>
  </si>
  <si>
    <t>[ISSUE:14113747]</t>
  </si>
  <si>
    <t>[ISSUE:14113748]</t>
  </si>
  <si>
    <t>[ISSUE:14132538], [ISSUE: 13547014]</t>
  </si>
  <si>
    <t>mai.le</t>
  </si>
  <si>
    <r>
      <t xml:space="preserve">Xem xét thêm precondition:
5. IP Network is not available
6. Satellite is availble 
TC tại line 25 [15050017] và TCs tại line 39 [13247922]: hiện đang có cùng test purpose
=&gt; Xem xét update lại 2 case này cho clear purpose và expected (output) theo SyRS
[13247922]: Play the selected statellite channel
[15050017]: 
1. Display channel info.
2. There should be a sound.
Huyen2.Nguyen: 
1. Precondition: . URT Signal Generator is connected to A-IVI2 là đầy đủ ý  nghĩa mình dùng Satellite rồi
2. SyRS [13247922] focus vào việc tune và play 1 Satellite channel còn [15050017] focus vào check channel infor trên màn hình Nowplaying
</t>
    </r>
    <r>
      <rPr>
        <sz val="11"/>
        <color rgb="FFFF0000"/>
        <rFont val="Calibri"/>
        <family val="2"/>
        <scheme val="minor"/>
      </rPr>
      <t>mai.le: Testcase [15050017] cần update test purpose thể hiện rõ việc confirm hiển thị channel info (anh2.tran)</t>
    </r>
  </si>
  <si>
    <r>
      <t xml:space="preserve">Expected step 3:
The Output Audio is sound of </t>
    </r>
    <r>
      <rPr>
        <sz val="11"/>
        <color rgb="FFFF0000"/>
        <rFont val="Calibri"/>
        <family val="2"/>
        <scheme val="minor"/>
      </rPr>
      <t>channel #6
mai.le: ok</t>
    </r>
  </si>
  <si>
    <r>
      <t xml:space="preserve">Expected step 4: 'ist' -&gt; 'list'
</t>
    </r>
    <r>
      <rPr>
        <sz val="11"/>
        <color rgb="FFFF0000"/>
        <rFont val="Calibri"/>
        <family val="2"/>
        <scheme val="minor"/>
      </rPr>
      <t>mai.le: ok</t>
    </r>
  </si>
  <si>
    <r>
      <t xml:space="preserve">Test Purpose:
'Pause' button -&gt; 'Play/ Pause' button: vì đây là cùng 1 button với 2 trạng thái khác nhau
</t>
    </r>
    <r>
      <rPr>
        <sz val="11"/>
        <color rgb="FFFF0000"/>
        <rFont val="Calibri"/>
        <family val="2"/>
        <scheme val="minor"/>
      </rPr>
      <t>mai.le: ok</t>
    </r>
  </si>
  <si>
    <r>
      <t xml:space="preserve">Test Step 4, 5:
Thêm Space ' ' sau từ 'Select'
Test Purpose:
'Play' button -&gt; 'Play/ Pause' button: vì đây là cùng 1 button với 2 trạng thái khác nhau
</t>
    </r>
    <r>
      <rPr>
        <sz val="11"/>
        <color rgb="FFFF0000"/>
        <rFont val="Calibri"/>
        <family val="2"/>
        <scheme val="minor"/>
      </rPr>
      <t>mai.le: ok</t>
    </r>
  </si>
  <si>
    <r>
      <t xml:space="preserve">Precondition và test purpose đang có điều kiện 'Channel Logo is NOT available' thì tại expected step 2: chỉ có thể hiển thị Channel Name
=&gt; SyRS: mong muốn có case cho TH hiển thị SXM Channel Logo, Channel Number 
Test purpose: displayed -&gt; display
Precondition: 
'availble' -&gt; 'available'
anh2.tran: đã có TC check hiển thị Channel Logo, Channel Name ở trên hoặc ở phía dưới. . 
</t>
    </r>
    <r>
      <rPr>
        <sz val="11"/>
        <color rgb="FFFF0000"/>
        <rFont val="Calibri"/>
        <family val="2"/>
        <scheme val="minor"/>
      </rPr>
      <t>mai.le: ok</t>
    </r>
  </si>
  <si>
    <r>
      <t xml:space="preserve">Test purpose: displayed -&gt; display
</t>
    </r>
    <r>
      <rPr>
        <sz val="11"/>
        <color rgb="FFFF0000"/>
        <rFont val="Calibri"/>
        <family val="2"/>
        <scheme val="minor"/>
      </rPr>
      <t>mai.le: ok</t>
    </r>
  </si>
  <si>
    <r>
      <t xml:space="preserve">Test purpose: displayed -&gt; display
Precondition:
'availble' -&gt; 'available'
</t>
    </r>
    <r>
      <rPr>
        <sz val="11"/>
        <color rgb="FFFF0000"/>
        <rFont val="Calibri"/>
        <family val="2"/>
        <scheme val="minor"/>
      </rPr>
      <t>mai.le: ok</t>
    </r>
  </si>
  <si>
    <r>
      <t xml:space="preserve">Preconditions: 
'availble' -&gt; 'available'
</t>
    </r>
    <r>
      <rPr>
        <sz val="11"/>
        <color rgb="FFFF0000"/>
        <rFont val="Calibri"/>
        <family val="2"/>
        <scheme val="minor"/>
      </rPr>
      <t>mai.le: ok</t>
    </r>
  </si>
  <si>
    <r>
      <t xml:space="preserve">Test purpose: displayed -&gt; display
Preconditions: 
'availble' -&gt; 'available'
</t>
    </r>
    <r>
      <rPr>
        <sz val="11"/>
        <color rgb="FFFF0000"/>
        <rFont val="Calibri"/>
        <family val="2"/>
        <scheme val="minor"/>
      </rPr>
      <t>mai.le: ok</t>
    </r>
  </si>
  <si>
    <r>
      <t xml:space="preserve">Test purpose: displayed -&gt; display
Preconditions: 
'availble' -&gt; 'available'
Expected step 3: 'Artist name' -&gt; 'Track name'
</t>
    </r>
    <r>
      <rPr>
        <sz val="11"/>
        <color rgb="FFFF0000"/>
        <rFont val="Calibri"/>
        <family val="2"/>
        <scheme val="minor"/>
      </rPr>
      <t>mai.le: ok</t>
    </r>
  </si>
  <si>
    <r>
      <t xml:space="preserve">Precondition 6 của TC này cùng ý nghĩa với TC tại line 45 -&gt; xem xét để thống nhất 
'There is at least 1 available satellite + IP channels without channel logo'
'There is at least 1 available channel which does not have channel logo'
anh2.tran: 2 TC này có purpose khác nhau nên không thể cùng ý nghĩa được. đã update purpose của line 45 cho cụ thể 
</t>
    </r>
    <r>
      <rPr>
        <sz val="11"/>
        <color rgb="FFFF0000"/>
        <rFont val="Calibri"/>
        <family val="2"/>
        <scheme val="minor"/>
      </rPr>
      <t>mai.le: ok</t>
    </r>
  </si>
  <si>
    <r>
      <t xml:space="preserve">Test step 7:
Select 'Related' &gt; 'Related Content' button
anh2.tran: Chưa có màn UI cụ thể cho project nhưng trong UX thì chỉ hiển thị "Related". Chỗ này có thể bỏ qua và update nếu có UI cụ thể &gt; cần set lại review status. 
</t>
    </r>
    <r>
      <rPr>
        <sz val="11"/>
        <color rgb="FFFF0000"/>
        <rFont val="Calibri"/>
        <family val="2"/>
        <scheme val="minor"/>
      </rPr>
      <t>mai.le: nhờ e check lại trong SyRS có đề cập tại Description:
User select "Related Content" button</t>
    </r>
    <r>
      <rPr>
        <sz val="11"/>
        <color theme="1"/>
        <rFont val="Calibri"/>
        <family val="2"/>
        <scheme val="minor"/>
      </rPr>
      <t xml:space="preserve">
</t>
    </r>
  </si>
  <si>
    <r>
      <t xml:space="preserve">Expected step 5:
'in the below of screen' -&gt; xem xét remove cụm này
'preset item' -&gt; 'each preset item'
SyRS: chỉ yêu cầu verfiy hiển thị channel logo và channel name
</t>
    </r>
    <r>
      <rPr>
        <sz val="11"/>
        <color rgb="FFFF0000"/>
        <rFont val="Calibri"/>
        <family val="2"/>
        <scheme val="minor"/>
      </rPr>
      <t>mai.le: ok</t>
    </r>
  </si>
  <si>
    <r>
      <t xml:space="preserve">Precondition:
'clear' -&gt; 'cleared'
SyRS: mong muốn 'selected SXM-Preset will be store to Preset memory', không rõ Preset memory ở đây và SXM Preset list là cùng 1 nơi hay không?
TCs tại các line: 11, 50, 51, 52, 53, 54, 55, 56, 57, 58, 59, 60, 61, 62, 63 đang có test purpose giống nhau -&gt; xem xét correct test purpose cho các đối tượng cụ thể
anh2.tran: clear ở đây là 1 adj nên k cần sửa thành 'cleared'
Pending Sys vì vẫn cần discussion thêm. 
</t>
    </r>
    <r>
      <rPr>
        <sz val="11"/>
        <color rgb="FFFF0000"/>
        <rFont val="Calibri"/>
        <family val="2"/>
        <scheme val="minor"/>
      </rPr>
      <t xml:space="preserve">mai.le: c nhờ anh.to decide nên make QA cho TH này hay ko
</t>
    </r>
    <r>
      <rPr>
        <sz val="11"/>
        <color rgb="FF00B050"/>
        <rFont val="Calibri"/>
        <family val="2"/>
        <scheme val="minor"/>
      </rPr>
      <t xml:space="preserve">
Anh.To: 
1. Update lại test purpose của các TC cho SyRS tương ứng với từng trường hợp test.
2. TC dòng 11 và dòng 50 - Step đang giống nhau, mà expected có kiểm tra các thông tin khác nhau,=&gt; ở bước cuối cùng nên ghi cụ thể là check thông tin gì tại màn hình đó.
3. Nếu channel này đang play thì nó sẽ hiển thị icon playing thay vì hiển thị tên ca sĩ.
(UX trang 50 SiriusXM Favorite Already Added)
4. Step 7 nên là  "the list of Favorite channels" (Tương tự các case khác)
</t>
    </r>
    <r>
      <rPr>
        <sz val="11"/>
        <color rgb="FFFF0000"/>
        <rFont val="Calibri"/>
        <family val="2"/>
        <scheme val="minor"/>
      </rPr>
      <t>mai.le: ok</t>
    </r>
  </si>
  <si>
    <r>
      <t xml:space="preserve">Precondition:
'clear' -&gt; 'cleared'
Expected Result:
Xem xét bỏ '(in the below of screen)'
SyRS: mong muốn 'selected SXM-Preset will be store to Preset memory', không rõ Preset memory ở đây và SXM Preset list là cùng 1 nơi hay không?
TCs tại các line: 11, 50, 51, 52, 53, 54, 55, 56, 57, 58, 59, 60, 61, 62, 63 đang có test purpose giống nhau -&gt; xem xét correct test purpose cho các đối tượng cụ thể
anh2.tran: clear ở đây là 1 adj nên k cần sửa thành 'cleared'
Pending Sys vì vẫn cần discussion thêm. 
</t>
    </r>
    <r>
      <rPr>
        <sz val="11"/>
        <color rgb="FFFF0000"/>
        <rFont val="Calibri"/>
        <family val="2"/>
        <scheme val="minor"/>
      </rPr>
      <t xml:space="preserve">mai.le: c nhờ anh.to decide cho TH pending; nên make QA cụ thể hay để như hiện tại.
</t>
    </r>
    <r>
      <rPr>
        <sz val="11"/>
        <color rgb="FF00B050"/>
        <rFont val="Calibri"/>
        <family val="2"/>
        <scheme val="minor"/>
      </rPr>
      <t xml:space="preserve">Anh.To: 
1. Update lại test purpose của các TC cho SyRS tương ứng với từng trường hợp test.
2. TC dòng 11 và dòng 50 - Step đang giống nhau, mà expected có kiểm tra các thông tin khác nhau,=&gt; ở bước cuối cùng nên ghi cụ thể là check thông tin gì tại màn hình đó.
3. Thiếu dấu cách ở precondition 5. </t>
    </r>
    <r>
      <rPr>
        <b/>
        <sz val="11"/>
        <color rgb="FF00B050"/>
        <rFont val="Calibri"/>
        <family val="2"/>
        <scheme val="minor"/>
      </rPr>
      <t>SXMpreset</t>
    </r>
    <r>
      <rPr>
        <sz val="11"/>
        <color rgb="FF00B050"/>
        <rFont val="Calibri"/>
        <family val="2"/>
        <scheme val="minor"/>
      </rPr>
      <t xml:space="preserve"> list is clear
4. STT expected chưa đúng.
5.  in the below of screen =&gt; Nên dùng là ...at the bottom....
6. Expected 5: thông tin channel Pop Hits là từ đâu ? 
7. Các case khác đều có precondition 6. Current Mode: SiriusXM Mode
</t>
    </r>
    <r>
      <rPr>
        <sz val="11"/>
        <color rgb="FFFF0000"/>
        <rFont val="Calibri"/>
        <family val="2"/>
        <scheme val="minor"/>
      </rPr>
      <t>mai.le: ok</t>
    </r>
  </si>
  <si>
    <r>
      <t xml:space="preserve">Precondition:
'clear' -&gt; 'cleared'
SyRS: mong muốn 'selected SXM-Preset will be store to Preset memory', không rõ Preset memory ở đây và SXM Preset list là cùng 1 nơi hay không?
TCs tại các line: 11, 50, 51, 52, 53, 54, 55, 56, 57, 58, 59, 60, 61, 62, 63 đang có test purpose giống nhau -&gt; xem xét correct test purpose cho các đối tượng cụ thể
anh2.tran: clear ở đây là 1 adj nên k cần sửa thành 'cleared'
Pending Sys vì vẫn cần discussion thêm. 
</t>
    </r>
    <r>
      <rPr>
        <sz val="11"/>
        <color rgb="FFFF0000"/>
        <rFont val="Calibri"/>
        <family val="2"/>
        <scheme val="minor"/>
      </rPr>
      <t xml:space="preserve">mai.le: c nhờ anh.to decide cho TH pending; nên make QA cụ thể hay để như hiện tại
</t>
    </r>
    <r>
      <rPr>
        <sz val="11"/>
        <color rgb="FF00B050"/>
        <rFont val="Calibri"/>
        <family val="2"/>
        <scheme val="minor"/>
      </rPr>
      <t xml:space="preserve">Anh.To: 
1. Update lại test purpose của các TC cho SyRS tương ứng với từng trường hợp test.
2. Thiếu dấu cách ở precondition 5. SXMpreset list is clear
</t>
    </r>
    <r>
      <rPr>
        <sz val="11"/>
        <color rgb="FFFF0000"/>
        <rFont val="Calibri"/>
        <family val="2"/>
        <scheme val="minor"/>
      </rPr>
      <t>mai.le: ok</t>
    </r>
  </si>
  <si>
    <r>
      <t xml:space="preserve">Precondition:
'clear' -&gt; 'cleared'
SyRS: mong muốn 'selected SXM-Preset will be store to Preset memory', không rõ Preset memory ở đây và SXM Preset list là cùng 1 nơi hay không?
TCs tại các line: 11, 50, 51, 52, 53, 54, 55, 56, 57, 58, 59, 60, 61, 62, 63 đang có test purpose giống nhau -&gt; xem xét correct test purpose cho các đối tượng cụ thể
anh2.tran: clear ở đây là 1 adj nên k cần sửa thành 'cleared'
Pending Sys vì vẫn cần discussion thêm. 
</t>
    </r>
    <r>
      <rPr>
        <sz val="11"/>
        <color rgb="FFFF0000"/>
        <rFont val="Calibri"/>
        <family val="2"/>
        <scheme val="minor"/>
      </rPr>
      <t xml:space="preserve">mai.le: c nhờ anh.to decide cho TH pending; nên make QA cụ thể hay để như hiện tại
</t>
    </r>
    <r>
      <rPr>
        <sz val="11"/>
        <color rgb="FF00B050"/>
        <rFont val="Calibri"/>
        <family val="2"/>
        <scheme val="minor"/>
      </rPr>
      <t xml:space="preserve">Anh.To: 
1. Update lại test purpose của các TC cho SyRS tương ứng với từng trường hợp test.
2. Thiếu dấu cách ở precondition 5. SXMpreset list is clear
</t>
    </r>
    <r>
      <rPr>
        <sz val="11"/>
        <color rgb="FFFF0000"/>
        <rFont val="Calibri"/>
        <family val="2"/>
        <scheme val="minor"/>
      </rPr>
      <t>mai.le: ok</t>
    </r>
  </si>
  <si>
    <r>
      <t xml:space="preserve">Precondition:
'clear' -&gt; 'cleared'
SyRS: mong muốn 'selected SXM-Preset will be store to Preset memory', không rõ Preset memory ở đây và SXM Preset list là cùng 1 nơi hay không?
TCs tại các line: 11, 50, 51, 52, 53, 54, 55, 56, 57, 58, 59, 60, 61, 62, 63 đang có test purpose giống nhau -&gt; xem xét correct test purpose cho các đối tượng cụ thể
anh2.tran: clear ở đây là 1 adj nên k cần sửa thành 'cleared'
Pending Sys vì vẫn cần discussion thêm. 
</t>
    </r>
    <r>
      <rPr>
        <sz val="11"/>
        <color rgb="FFFF0000"/>
        <rFont val="Calibri"/>
        <family val="2"/>
        <scheme val="minor"/>
      </rPr>
      <t xml:space="preserve">mai.le: c nhờ anh.to decide cho TH pending; nên make QA cụ thể hay để như hiện tại
</t>
    </r>
    <r>
      <rPr>
        <sz val="11"/>
        <color rgb="FF00B050"/>
        <rFont val="Calibri"/>
        <family val="2"/>
        <scheme val="minor"/>
      </rPr>
      <t xml:space="preserve">Anh.To: 
1. Update lại test purpose của các TC cho SyRS tương ứng với từng trường hợp test.
2. Thiếu dấu cách ở precondition 5. SXMpreset list is clear
3. Nếu channel này đang play thì nó sẽ hiển thị icon playing thay vì hiển thị tên ca sĩ.
(UX trang 50 SiriusXM Favorite Already Added)
4. Update lại thứ tự expected result
5. Expected cuối cùng nên ghi cụ thể là hiển thị tại màn hình SXM Favorite List (Tương tự các case khác) 
</t>
    </r>
    <r>
      <rPr>
        <sz val="11"/>
        <color rgb="FFFF0000"/>
        <rFont val="Calibri"/>
        <family val="2"/>
        <scheme val="minor"/>
      </rPr>
      <t>mai.le: ok</t>
    </r>
  </si>
  <si>
    <r>
      <t xml:space="preserve">Precondition:
'clear' -&gt; 'cleared'
SyRS: mong muốn 'selected SXM-Preset will be store to Preset memory', không rõ Preset memory ở đây và SXM Preset list là cùng 1 nơi hay không?
TCs tại các line: 11, 50, 51, 52, 53, 54, 55, 56, 57, 58, 59, 60, 61, 62, 63 đang có test purpose giống nhau -&gt; xem xét correct test purpose cho các đối tượng cụ thể
anh2.tran: clear ở đây là 1 adj nên k cần sửa thành 'cleared'
Pending Sys vì vẫn cần discussion thêm. 
</t>
    </r>
    <r>
      <rPr>
        <sz val="11"/>
        <color rgb="FFFF0000"/>
        <rFont val="Calibri"/>
        <family val="2"/>
        <scheme val="minor"/>
      </rPr>
      <t xml:space="preserve">mai.le: c nhờ anh.to decide cho TH pending; nên make QA cụ thể hay để như hiện tại
</t>
    </r>
    <r>
      <rPr>
        <sz val="11"/>
        <color rgb="FF00B050"/>
        <rFont val="Calibri"/>
        <family val="2"/>
        <scheme val="minor"/>
      </rPr>
      <t xml:space="preserve">Anh.To: Tương tự các case trên.
</t>
    </r>
    <r>
      <rPr>
        <sz val="11"/>
        <color rgb="FFFF0000"/>
        <rFont val="Calibri"/>
        <family val="2"/>
        <scheme val="minor"/>
      </rPr>
      <t>mai.le: ok</t>
    </r>
  </si>
  <si>
    <r>
      <t xml:space="preserve">Precondition:
'clear' -&gt; 'cleared'
SyRS: mong muốn 'selected SXM-Preset will be store to Preset memory', không rõ Preset memory ở đây và SXM Preset list là cùng 1 nơi hay không?
TCs tại các line: 11, 50, 51, 52, 53, 54, 55, 56, 57, 58, 59, 60, 61, 62, 63 đang có test purpose giống nhau -&gt; xem xét correct test purpose cho các đối tượng cụ thể
anh2.tran: clear ở đây là 1 adj nên k cần sửa thành 'cleared'
Pending Sys vì vẫn cần discussion thêm. 
</t>
    </r>
    <r>
      <rPr>
        <sz val="11"/>
        <color rgb="FFFF0000"/>
        <rFont val="Calibri"/>
        <family val="2"/>
        <scheme val="minor"/>
      </rPr>
      <t>mai.le: c nhờ anh.to decide cho TH pending; nên make QA cụ thể hay để như hiện tại
mai.le: ok</t>
    </r>
  </si>
  <si>
    <r>
      <t xml:space="preserve">Precondition:
'clear' -&gt; 'cleared'
SyRS: mong muốn 'selected SXM-Preset will be store to Preset memory', không rõ Preset memory ở đây và SXM Preset list là cùng 1 nơi hay không?
TCs tại các line: 11, 50, 51, 52, 53, 54, 55, 56, 57, 58, 59, 60, 61, 62, 63 đang có test purpose giống nhau -&gt; xem xét correct test purpose cho các đối tượng cụ thể
anh2.tran: clear ở đây là 1 adj nên k cần sửa thành 'cleared'
Pending Sys vì vẫn cần discussion thêm. 
</t>
    </r>
    <r>
      <rPr>
        <sz val="11"/>
        <color rgb="FFFF0000"/>
        <rFont val="Calibri"/>
        <family val="2"/>
        <scheme val="minor"/>
      </rPr>
      <t>mai.le: c nhờ anh.to decide cho TH pending; nên make QA cụ thể hay để như hiện tại</t>
    </r>
    <r>
      <rPr>
        <sz val="11"/>
        <color theme="1"/>
        <rFont val="Calibri"/>
        <family val="2"/>
        <scheme val="minor"/>
      </rPr>
      <t xml:space="preserve">
</t>
    </r>
    <r>
      <rPr>
        <sz val="11"/>
        <color rgb="FFFF0000"/>
        <rFont val="Calibri"/>
        <family val="2"/>
        <scheme val="minor"/>
      </rPr>
      <t>mai.le: ok</t>
    </r>
  </si>
  <si>
    <t xml:space="preserve">Expected result: thiếu output theo SyRS
Output Data: Artist and Title should be displayed.
Test step 5: channels -&gt; channel
Preconditions 6: 'availble' -&gt; 'available'
Data available trong IP channel list có thể khác
anh2.tran: updated </t>
  </si>
  <si>
    <r>
      <t xml:space="preserve">Precondition:
'availble' -&gt; 'available'
</t>
    </r>
    <r>
      <rPr>
        <sz val="11"/>
        <color rgb="FFFF0000"/>
        <rFont val="Calibri"/>
        <family val="2"/>
        <scheme val="minor"/>
      </rPr>
      <t>mai.le: ok</t>
    </r>
  </si>
  <si>
    <r>
      <t xml:space="preserve">Precondition:
'availble' -&gt; 'available'
Tại expected step 5: Nếu 'The Live Sport button is disable for choosing' thì 'No channel list is displayed' là không cần thiết
anh2.tran: Thêm câu 'No channel list is displayed' để verify rõ hơn test purpose 
</t>
    </r>
    <r>
      <rPr>
        <sz val="11"/>
        <color rgb="FFFF0000"/>
        <rFont val="Calibri"/>
        <family val="2"/>
        <scheme val="minor"/>
      </rPr>
      <t>mai.le: ok</t>
    </r>
  </si>
  <si>
    <t xml:space="preserve">Test purpose hơi khó hiểu, vui lòng update cho dễ hiểu hơn
Expected step 5 hơi khó hiểu, vui lòng update cho dễ hiểu hơn
anh2.tran: cần discussion xem khó hiểu chỗ nào 
</t>
  </si>
  <si>
    <r>
      <t xml:space="preserve">Test Step 7:  'Availble shows' -&gt; 'Available Shows'
Expected step 7: 
'inactive' -&gt; 'inactived'
'Availble shows' -&gt; 'Available Shows'
Precondition 5: IP Network is available
anh2.tran: 'inactive' -&gt; 'inactived' ? Toggle nên active thì mới chọn được 
</t>
    </r>
    <r>
      <rPr>
        <sz val="11"/>
        <color rgb="FFFF0000"/>
        <rFont val="Calibri"/>
        <family val="2"/>
        <scheme val="minor"/>
      </rPr>
      <t>mai.le: ý chị là nên để dạng bị động vì nó ko thể tự active được</t>
    </r>
  </si>
  <si>
    <r>
      <t xml:space="preserve">Test Step 7:  'Availble shows' -&gt; 'Available Shows'
Expected step 7: 
'inactive' -&gt; 'inactived'
'Availble shows' -&gt; 'Available Shows'
Precondition 5: IP Network is available
anh2.tran: 'inactive' -&gt; 'inactived' &gt; inactive cũng là 1 Adj  
</t>
    </r>
    <r>
      <rPr>
        <sz val="11"/>
        <color rgb="FFFF0000"/>
        <rFont val="Calibri"/>
        <family val="2"/>
        <scheme val="minor"/>
      </rPr>
      <t>mai.le: ý chị là nên để dạng bị động vì nó ko thể tự active được</t>
    </r>
  </si>
  <si>
    <r>
      <t xml:space="preserve">Test step 5: channels -&gt; channel
Expected step 5: channel -&gt; channels
Preconditions 6: 'availble' -&gt; 'available'
Phần expected step 6: 'Display Artist and Title on Now Playing screen' =&gt; không thấy xuất hiện trong SyRS
Precondition 7: 'availble' -&gt; 'available'
anh2.tran: Expected step 5: channel -&gt; channels  &gt; Danh từ chính trong câu là 'list' không phải channel
Phần expected step 6: 'Display Artist and Title on Now Playing screen' =&gt; không thấy xuất hiện trong SyRS &gt; Ko có trong Sys nhưng để play được 1 channel thì output là audio và hiển thị artist với title là cơ bản. 
need discussion để xem có thể bỏ hay không. Nếu dựa vào SYS thì Expected 'audio is ouputted' cũng nên bỏ. 
</t>
    </r>
    <r>
      <rPr>
        <sz val="11"/>
        <color rgb="FFFF0000"/>
        <rFont val="Calibri"/>
        <family val="2"/>
        <scheme val="minor"/>
      </rPr>
      <t>mai.le: ok</t>
    </r>
  </si>
  <si>
    <r>
      <t xml:space="preserve">Expected step 4:
'And the channel which do not...' -&gt; 'And the channels which do not…'
</t>
    </r>
    <r>
      <rPr>
        <sz val="11"/>
        <color rgb="FFFF0000"/>
        <rFont val="Calibri"/>
        <family val="2"/>
        <scheme val="minor"/>
      </rPr>
      <t>mai.le: ok</t>
    </r>
  </si>
  <si>
    <r>
      <t xml:space="preserve">TC tại line 25 [15050017] và TCs tại line 39 [13247922]: hiện đang có cùng test purpose
=&gt; Xem xét update lại 2 case này cho clear purpose và expected (output) theo SyRS
[13247922]: Play the selected statellite channel
[15050017]: 
1. Display channel info.
2. There should be a sound.
anh2.tran: updated
</t>
    </r>
    <r>
      <rPr>
        <sz val="11"/>
        <color rgb="FFFF0000"/>
        <rFont val="Calibri"/>
        <family val="2"/>
        <scheme val="minor"/>
      </rPr>
      <t>mai.le: ok</t>
    </r>
  </si>
  <si>
    <r>
      <t xml:space="preserve">Test Step 3: Update -&gt; Scrolling up and down the category list
Expected step 3: Update -&gt; The Category list is scrolled sequentially up or down 
Cần thêm step và expected thể thiện cho:
'List browsing in Channel list'
4. Select category list 'POP' channel
5. Scrolling up and down the channel list
</t>
    </r>
    <r>
      <rPr>
        <b/>
        <sz val="11"/>
        <color indexed="8"/>
        <rFont val="Calibri"/>
        <family val="2"/>
        <scheme val="minor"/>
      </rPr>
      <t>Expected</t>
    </r>
    <r>
      <rPr>
        <sz val="11"/>
        <color theme="1"/>
        <rFont val="Calibri"/>
        <family val="2"/>
        <scheme val="minor"/>
      </rPr>
      <t xml:space="preserve">:
4. The channel list of 'POP' category is displayed
5. The channel list is scrolled up and down sequentially
anh2.tran: Đã có TC check channel list
Test Step 3: Update -&gt; Scrolling up and down the category list &gt; Scrolling là V-ing không nên để đầu step thể hiện hành động.  
Expected step 3: Update -&gt; The Category list is scrolled sequentially up or down &gt; Step để up and down thì expected cũng nên để là up and down 
</t>
    </r>
    <r>
      <rPr>
        <sz val="11"/>
        <color rgb="FFFF0000"/>
        <rFont val="Calibri"/>
        <family val="2"/>
        <scheme val="minor"/>
      </rPr>
      <t>mai.le: ok</t>
    </r>
  </si>
  <si>
    <t>Covered CRS</t>
  </si>
  <si>
    <t>TC base CRS : 14269825</t>
  </si>
  <si>
    <t>TC base CRS : 14269806</t>
  </si>
  <si>
    <t>TC base CRS : 14269856</t>
  </si>
  <si>
    <t>TC base CRS : 14269855</t>
  </si>
  <si>
    <t xml:space="preserve">1. Run URT Tool.
2. Select vector signal : IB_FMr450_e1wfr1504.bin.
3. Change a Frequency : 99.7MHz.
4. Change a Signal Power : -60.0dBm.
5. Play URT
6. Press ~[Radio~]  
7. Waiting until received full HD signal, HU Change a Frequency : 99.7MHz and play HD1
8. Turn power OFF &gt; Turn Power ON  
9. Observe the returning of playing HD Radio </t>
  </si>
  <si>
    <t xml:space="preserve">9.1 Analog broadcast is received first with analog information in main playing screen 
9.2. HD1 broadcast is playable when HD1 is received with HD audio and HD information. </t>
  </si>
  <si>
    <t xml:space="preserve">1. Run URT Tool.
2. Select vector signal : IB_FMr450_e1wfr1504.bin.
3. Change a Frequency : 99.7MHz.
4. Change a Signal Power : -60.0dBm.
5. Play URT
6. Press ~[Radio~]  
7. Waiting until received full HD signal, HU Change a Frequency : 99.7MHz and play a sub channel (HD2-HD8) 
8. Turn power OFF &gt; Turn Power ON  
9. Observe the returning of playing HD Radio 
</t>
  </si>
  <si>
    <r>
      <t xml:space="preserve">9. Audio is in MUTE state until the subchannel </t>
    </r>
    <r>
      <rPr>
        <sz val="11"/>
        <color rgb="FFFF0000"/>
        <rFont val="Calibri"/>
        <family val="2"/>
      </rPr>
      <t>(HD2-HD8)</t>
    </r>
    <r>
      <rPr>
        <sz val="11"/>
        <color indexed="8"/>
        <rFont val="Calibri"/>
        <family val="2"/>
      </rPr>
      <t xml:space="preserve"> is received again ( HD audio and HD information)  </t>
    </r>
  </si>
  <si>
    <t xml:space="preserve">1. Run URT Tool.
2. Select vector signal : IB_FMr450_e1wfr1504.bin.
3. Change a Frequency : 99.7MHz.
4. Change a Signal Power : -60.0dBm.
5. Press ~[Radio~]  
6. Tune to FM analog to play as 99.7MHz
7. Play URT and observe the switching </t>
  </si>
  <si>
    <r>
      <t xml:space="preserve">7. Automatic broadcasting switching from Analog to HD is not performed 
</t>
    </r>
    <r>
      <rPr>
        <sz val="11"/>
        <color rgb="FFFF0000"/>
        <rFont val="Calibri"/>
        <family val="2"/>
      </rPr>
      <t xml:space="preserve">Analog audio is outputted and HU displays analog information. </t>
    </r>
  </si>
  <si>
    <t xml:space="preserve">1. Run URT Tool.
2. Select vector signal : IB_FMr440_e1wfr1265.bin
3. Change a Frequency : 99.7MHz.
4. Change a Signal Power : -60.0dBm.
5. Tap Menu &gt; Data Services 
6. Wait for displaying the HD data
7. Observe the updated time for HD Data Service
8. Back to Menu and wait in sometime (Ex: 5-10 mins)
9. Tap Data Service and check the updated time again </t>
  </si>
  <si>
    <t>7. HU displays the updated time for HD Data service (ex: 01: 25)
9. HU displays another updated time for HD Data service (ex: 01: 30)</t>
  </si>
  <si>
    <t xml:space="preserve">1. Turn ON HU 
2. Open Radio FM &gt; Play an FM channel, ex: 87.7 MHz_x000D_
3. Tap Menu &gt; Data Services 
4. Tap Fuel Price and observe 
5. Tap Traffic Map and observe
6. Tap Weather and observe </t>
  </si>
  <si>
    <t>3. A message is displayed, ex:_x000D_
"No information is available. Check again later."
4. A message is displayed, ex:
"No information is available. Check again later."
5. A message is displayed, ex:
"No information is available. Check again later."</t>
  </si>
  <si>
    <t>1. Run the URT Tool
2. Select vector signal : IB_FMr440_e1wfr1265.bin
3. Change a Frequency : 101.1MHz
4. Change a Signal Power : -60.0 dBm
5. Play the URT
6. On HU, change a Frequency : 101.1MHz
7. Wait the full HD sinal is received, Tap Menu &gt; Data Services 
8. Tap Fuel Price and observe 
9. Tap Traffic Map and observe
10. Tap Weather and observe
11. Reset factory in Settings. 
12. Right after the Reset factory finishes, Tap Menu &gt; Data Services 
13. Tap Fuel Price and observe 
14. Tap Traffic Map and observe
15. Tap Weather and observe</t>
  </si>
  <si>
    <t>8. Fuel Price infomation is displayed
9. Traffic Map infomation is displayed
10. Weather infomation is displayed
13. A message is displayed, ex:_x000D_
"No information is available. Check again later."
14. A message is displayed, ex:
"No information is available. Check again later."
15. A message is displayed, ex:
"No information is available. Check again later."</t>
  </si>
  <si>
    <t>1. Run the URT Tool
2. Select vector signal : IB_FMr440_e1wfr1265.bin
3. Change a Frequency : 101.1MHz
4. Change a Signal Power : -60.0 dBm
5. Play the URT
6. On HU, change a Frequency : 101.1MHz
7. Wait the full HD sinal is received, Tap Menu &gt; Data Services 
8. Tap Fuel Price and observe 
9. Tap Traffic Map and observe
10. Tap Weather and observe
11. Turn OFF HU &gt; Turn ON HU
12. Right after the HU is ON, Tap Menu &gt; Data Services 
13. Tap Fuel Price and observe 
14. Tap Traffic Map and observe
15. Tap Weather and observe</t>
  </si>
  <si>
    <t>-Step 6: Press ~[Radio~] HK update lại không dùng HK nữa vì Requement chỉ nói chung chung thôi</t>
  </si>
  <si>
    <r>
      <t xml:space="preserve">Nên thay thế step: Press ~[Radio~] HK  thành step khác có thể linh động hơn trong các trường hợp khác nhau (ko có HK, dùng SK, dùng SWRC….)
</t>
    </r>
    <r>
      <rPr>
        <sz val="11"/>
        <color rgb="FFFF0000"/>
        <rFont val="Calibri"/>
        <family val="2"/>
        <scheme val="minor"/>
      </rPr>
      <t xml:space="preserve">&gt; Nên thay thế toàn bộ TC đang có trên Codebeamer vì hiện tại đa số TC viết có form như vậy. </t>
    </r>
  </si>
  <si>
    <r>
      <t>Step 6: Press ~[Radio~] HK update lại không dùng HK nữa vì Requement chỉ nói chung chung thôi
- Vector 1504 không có</t>
    </r>
    <r>
      <rPr>
        <sz val="11"/>
        <color theme="1"/>
        <rFont val="Calibri"/>
        <family val="2"/>
        <scheme val="minor"/>
      </rPr>
      <t xml:space="preserve"> HD2</t>
    </r>
  </si>
  <si>
    <t>1. Nên thay thế step: Press ~[Radio~] HK  thành step khác có thể linh động hơn trong các trường hợp khác nhau (ko có HK, dùng SK, dùng SWRC….)
2. Nên chỉ rõ sub-channel là channel nào để tránh nhầm lẫn khi test cho người mới.</t>
  </si>
  <si>
    <t xml:space="preserve">Expected của step 7 nên ghi rõ "not performed " như thế nào. </t>
  </si>
  <si>
    <t xml:space="preserve">Việc back ra menu và đợi 5p thực tế có thể update về data nhưng khi test dùng vector thì không update được gì cả. Trường hợp này nên dùng 2 URT phát 2 vectors ở cùng 1 tần số, URT 1 signal power mạnh (-50) URT2 yếu (-90). Sau đó mình switch ngược lại thì HU sẽ nhân data của URT2 
=&gt; Hiện tại đang update theo cách Mai gợi ý về việc update thời gian
</t>
  </si>
  <si>
    <t xml:space="preserve">Chị thấy chưa cover được ý : HD radio data is not received after booting for the first time. Theo chị nên bổ sung case:
- Play 1 vector traffic, nhận được thông tin rồi mình restart lại HU sau đó mình không chọn tần số có data service luôn 
case này là quan trong nhất, còn nếu thích có thể bổ sung thêm case này (tương đương với case đang viết)
- Play 1 vector thường ( không phải traffic) và cũng k nhận được thông tin
</t>
  </si>
  <si>
    <r>
      <t xml:space="preserve">Ở đây thì quan trọng là verify đúng với điều kiện "If HD radio data is not received after booting for the first time" theo CRS,
- Môi trường test thì nên:
+ Reset (factory setting HU) - xóa toàn bộ cache, data có thể được lưu từ trước.
+ Ko availbale HD Data
+ HU OFF
+ Có thể tune 1 kênh FM analog hoặc ko 
- Step: thì nên bổ sung HU on, các step tiếp theo thì như hiện tại là OK. </t>
    </r>
    <r>
      <rPr>
        <sz val="11"/>
        <color rgb="FFFF0000"/>
        <rFont val="Calibri"/>
        <family val="2"/>
        <scheme val="minor"/>
      </rPr>
      <t>&gt; HU ON đc ghi ở Precondition</t>
    </r>
    <r>
      <rPr>
        <sz val="11"/>
        <color theme="1"/>
        <rFont val="Calibri"/>
        <family val="2"/>
        <scheme val="minor"/>
      </rPr>
      <t xml:space="preserve">
</t>
    </r>
    <r>
      <rPr>
        <sz val="11"/>
        <color rgb="FFFF0000"/>
        <rFont val="Calibri"/>
        <family val="2"/>
        <scheme val="minor"/>
      </rPr>
      <t xml:space="preserve">&gt; Create 2 more TCs,  </t>
    </r>
  </si>
  <si>
    <t>Huyen2.Nguyen</t>
  </si>
  <si>
    <t>Nội dung ổn nhưng nên bổ sung thêm từ để khi test chính xác hơn như :
- Lần check đầu tiên: Wait the data service is received
- Lần check thứ 2 sẽ là Check right after HU turned on</t>
  </si>
  <si>
    <t>Need delete</t>
  </si>
  <si>
    <t>AnhTo: Ghép điều kiện của 2 TC dưới này vào chung 1 TC liền trên.</t>
  </si>
  <si>
    <t>A-IVI2 FIT TC base CRS</t>
  </si>
  <si>
    <t>FIT Renault A-IVI TC based on CRS (10/2020)</t>
  </si>
  <si>
    <t>1. Open Radio FM &gt; Change frequency: 104.7 MHz
2. Tune the 104.7 MHz HD1 channel
3. Turn  off power
4. Turn on power &gt; Check the FM played channel</t>
  </si>
  <si>
    <r>
      <t xml:space="preserve">2. The HU plays frequency : 104.7 MHz HD1
4.1 The HD radio System automatically tune to 104.7 MHz HD1 (the station stored at Last station memory). 
4.2 At very first time, the analogue audio is outputted. 
</t>
    </r>
    <r>
      <rPr>
        <sz val="11"/>
        <color rgb="FFFF0000"/>
        <rFont val="Calibri"/>
        <family val="2"/>
      </rPr>
      <t>4.3 Digital audio playback is started automatically after some seconds.</t>
    </r>
    <r>
      <rPr>
        <sz val="11"/>
        <color theme="1"/>
        <rFont val="Calibri"/>
        <family val="2"/>
      </rPr>
      <t xml:space="preserve">
 </t>
    </r>
  </si>
  <si>
    <t xml:space="preserve">1. Open Radio AM 
2. Wait the HU receives HD signals. 
3. Observe the AM List Station </t>
  </si>
  <si>
    <t>3. All AM MPS channels are sorted according to the frequency: 1120 kHz and 1270kHz</t>
  </si>
  <si>
    <t xml:space="preserve">1. Open Radio FM 
2. Wait the HU receives HD signal. 
3. Observe the FM List Station </t>
  </si>
  <si>
    <t xml:space="preserve">3. All FM MPS channels are sorted according to the frequency: 104.3 Mhz and 104.7Mhz 
 </t>
  </si>
  <si>
    <t xml:space="preserve">10107099 
</t>
  </si>
  <si>
    <t xml:space="preserve">10107101
</t>
  </si>
  <si>
    <t xml:space="preserve">1. Open Radio AM &gt; Change frequency: 1120 kHz
2. Tune the 1120 kHz HD1 channel 
3. Observe the playing channel in station list </t>
  </si>
  <si>
    <t xml:space="preserve">2. The HU plays frequency : 1120 kHz HD1
3. The curently tuned station is marked as playing. 
 </t>
  </si>
  <si>
    <t xml:space="preserve">1. Open Radio FM &gt; Change frequency: 104.7 MHz
2. Tune the 104.7 MHz HD1 channel 
3. Observe the playing channel in station list </t>
  </si>
  <si>
    <t xml:space="preserve">2. The HU plays frequency : 104.7 MHz HD1
3. The curently tuned station is marked as playing. 
 </t>
  </si>
  <si>
    <t xml:space="preserve">1. Open Radio FM &gt; Change frequency: 102.5 MHz
2. Tune the 104.7 MHz HD1 channel 
3. Wait for some time (Need know the detail timeout defined in HMI) and observe </t>
  </si>
  <si>
    <t xml:space="preserve">2. The HU plays frequency : 102.5 MHz HD1
3. The station list is closed automatically after time-out </t>
  </si>
  <si>
    <t xml:space="preserve">1. Open Radio AM &gt; Change frequency: 1140 kHz
2. Tune the 1140 kHz HD1 channel 
3. Wait for some time (Need know the detail timeout defined in HMI) and observe </t>
  </si>
  <si>
    <t xml:space="preserve">2. The HU plays frequency : 1140 kHz HD1
3. The station list is closed automatically after time-out </t>
  </si>
  <si>
    <t xml:space="preserve">1. Open Radio FM 
2. Wait the HU receives HD signal. 
3. Observe the FM List Station and play 102.7 Mhz HD1 channel
4. Tune the next station in the FM station list ( by any method, TC need to be updated later) </t>
  </si>
  <si>
    <t xml:space="preserve">3. The HU plays 102.7 Mhz HD1 channel
4.The next available station is tuned ( Ex: 102.7Mhz HD2 or 102.9Mhz HD1) </t>
  </si>
  <si>
    <t xml:space="preserve">1. Open Radio FM 
2. Wait the HU receives HD signal. 
3. Observe the FM List Station and play 102.9 Mhz HD1 channel
4. Tune the previous station in the FM station list ( by any methods, TC need to be updated later) </t>
  </si>
  <si>
    <t xml:space="preserve">3. The HU plays 102.9 Mhz HD1 channel
4.The previous available station is tuned ( Ex: 102.7Mhz HD4 or 102.7Mhz HD1) </t>
  </si>
  <si>
    <t xml:space="preserve">1. Open Radio
2. Sellect Settings
3. Observe the option to enable/disable HD mode  </t>
  </si>
  <si>
    <t>3. The system support the option to enable/disable HD mode separately for AM and FM</t>
  </si>
  <si>
    <t xml:space="preserve">1. Open Radio FM 
2. Wait the HU receives HD signal. 
3. Observe the FM station List and save the channel 99.7 MHz HD1 into Preset 
</t>
  </si>
  <si>
    <t xml:space="preserve">3. The MPS channel 99.7 MHz HD1 is saved into Preset List </t>
  </si>
  <si>
    <t xml:space="preserve">1. Open Radio AM 
2. Wait the HU receives HD signal. 
3. Observe the AM station List and save the channel 1170kHz HD1 into Preset 
</t>
  </si>
  <si>
    <t xml:space="preserve">3. The MPS channel 1170kHz HD1 is saved into Preset List </t>
  </si>
  <si>
    <t xml:space="preserve">1. Open Radio FM 
2. Wait the HU receives HD signal. 
3. Observe the FM station List and save the channel 99.5 MHz HD4 into Preset 
</t>
  </si>
  <si>
    <t xml:space="preserve">3. The MPS channel 99.5 MHz HD4 is saved into Preset List </t>
  </si>
  <si>
    <t xml:space="preserve">1. Open Radio FM 
2. Wait the HU receives HD signal. 
3. Tune the frequency 99.5Mhz HD1 
4. Start scanning from 99.5Mhz HD1 
5. Wait the scanning is completed and observe </t>
  </si>
  <si>
    <t xml:space="preserve">3. The channel 99.5 MHz HD1 is tuned
5. The channel 99.5 MHz HD1 is tuned again </t>
  </si>
  <si>
    <t xml:space="preserve">1. Open Radio FM 
2. Wait the HU receives HD signal. 
3. Tune the frequency 98.5Mhz HD2 
4. Observe all the cover arts related to all the song of the channel on main playing screen 
</t>
  </si>
  <si>
    <t>3. The channel 98.5 MHz HD2 is tuned
5. All the cover arts is displayed for a minimum of five seconds</t>
  </si>
  <si>
    <t xml:space="preserve">1. Open Radio FM 
2. Wait the HU receives HD signal. 
3. Observe all the station logos related to all the channels of HD frequency 98.5Mhz on station list 
</t>
  </si>
  <si>
    <t xml:space="preserve">3. All the station logos is displayed for a minimum of five seconds in the station list </t>
  </si>
  <si>
    <t xml:space="preserve">1. Open Radio AM 
2. Wait the HU receives HD signal. 
3. Tune the Frequency 1150 kHz HD1 and observe it's Short name (Call sign) in the Main Playing Screen 
</t>
  </si>
  <si>
    <t>3. The Short name is displayed as 4 characters: QABL</t>
  </si>
  <si>
    <t xml:space="preserve">1. Open Radio FM 
2. Tune the Frequency 101.5 MHz
3. Wait the HU receives HD signal  and observe Short name (Call sign) in the Main Playing Screen 
</t>
  </si>
  <si>
    <t xml:space="preserve">3. The short name is displayed with 7 characters: "WXYZ-FM"_x000D_
_x000D_
</t>
  </si>
  <si>
    <t>[ISSUE:10107036]</t>
  </si>
  <si>
    <t xml:space="preserve">1. Open Radio FM 
2. Tune the Frequency 103.5 MHz
3. Wait the HU receives HD signal  and observe Station Slogan (in the Diagnostic screen/ Log tool)
</t>
  </si>
  <si>
    <t xml:space="preserve">3. The Station Slogan is displayed as "ISO/IEC 8859-1 Character Set Test " _x000D_. (33 characters). The Statio Slogan can display 95 characters
_x000D_ ( Hiện đang không tìm được vector nào có Station slogan dài 95 characters, dùng tạm vector này)
</t>
  </si>
  <si>
    <t>[ISSUE:10107039]</t>
  </si>
  <si>
    <t xml:space="preserve">1. Open Radio FM 
2. Tune the Frequency 103.7 MHz
3. Wait the HU receives HD signal  and observe Station long name (in the Diagnostic screen/ Log tool)
</t>
  </si>
  <si>
    <t xml:space="preserve">3. The Station Slogan is displayed as 
"iBiquity Digital Virtual FM Station
New Experience "_x000D_. (50 characters)
The Statio long name can display 56 characters
_x000D_ ( Hiện đang không tìm được vector nào có Station long name dài 56 characters, dùng tạm vector này)
</t>
  </si>
  <si>
    <t>[ISSUE:10107042]</t>
  </si>
  <si>
    <t>1. Open Radio FM 
2. Tune the Frequency 101.1 MHz
3. Execute multiple FM tuning fast steps (e.g. by rotary encoder) from 101.1 to  102.1 
Note:  tuning passes frequencies with HD Radio channel before the digital signal is acquired
4. Observe the main screen</t>
  </si>
  <si>
    <t>4. The Frequency is tuned : 101.1 -&gt; 101.3 -&gt; 101.5 -&gt; 101.7 -&gt;101.9 -&gt; 102.1
The MPS and SPS of 101.7 MHz are not considered</t>
  </si>
  <si>
    <t>[ISSUE:10106987]</t>
  </si>
  <si>
    <t>[ISSUE:10106985]</t>
  </si>
  <si>
    <t>[ISSUE:10107064],[ISSUE:10107065]</t>
  </si>
  <si>
    <t>1. Open Radio FM 
2. HU change frequency 101.5 MHz
3. Observe the displaying of HD) radio icon on main playing screen after 20s</t>
  </si>
  <si>
    <t>3. The HD) radio icon is yellow (or lights up) when radio get digital signal</t>
  </si>
  <si>
    <r>
      <t xml:space="preserve">Test purpose + step  chưa nói rõ ý Digital audio playback will be started automatically after some seconds
</t>
    </r>
    <r>
      <rPr>
        <sz val="11"/>
        <color rgb="FFFF0000"/>
        <rFont val="Calibri"/>
        <family val="2"/>
        <scheme val="minor"/>
      </rPr>
      <t xml:space="preserve">anh2.tran:  E muốn để purpose ngắn gọn dễ hiểu thôi nên sẽ không thêm 1 vài chi tiết nhỏ vào, Edit Expected để cover ý đấy. </t>
    </r>
  </si>
  <si>
    <r>
      <t xml:space="preserve">Case này nên ghi rõ ra sắp xếp như thế nào vì có cả MPS và SPS và mình có tần số hiển thị theo precondition rồi
</t>
    </r>
    <r>
      <rPr>
        <sz val="11"/>
        <color rgb="FFFF0000"/>
        <rFont val="Calibri"/>
        <family val="2"/>
        <scheme val="minor"/>
      </rPr>
      <t xml:space="preserve">Anh2.tran: SRS và test purpose này chỉ tập chung verify MPS nên k check đến SPS nữa
</t>
    </r>
  </si>
  <si>
    <t>Need discussion</t>
  </si>
  <si>
    <t>Chị nghĩ không kết hợp step 9 vào đây được. Nên tách thành 1 case riêng vì message này cho xảy ra cho tình huống test khác : "Station is currently not available" : HD Radio System have SPS Information. However, it don't receive Signal, because of out of reception range. 
Chị có thấy TC của SWQT mà  thấy sai sai nên mình vẫn nên chủ động viết lại
anh2.tran: update lại Verify và Expected</t>
  </si>
  <si>
    <t xml:space="preserve">Chị nghĩ không kết hợp step 6 vào đây được. Nên tách thành 1 case riêng vì message này cho xảy ra cho tình huống test khác : "Station is currently not available" : HD Radio System have SPS Information. However, it don't receive Signal, because of out of reception range. 
Nếu viết thêm case rồi thì case này lại bị lặp
</t>
  </si>
  <si>
    <t xml:space="preserve">Preconditon để  Frequency: 104.5 MHz nhưng trong step lại dùng  Frequency: 104.7 MHz
</t>
  </si>
  <si>
    <t>- Nội dung purpose không clear, nên update thành : "To verify the next available station in the FM station list will be tuned after tune up"</t>
  </si>
  <si>
    <t>- Nội dung purpose không clear, nên update thành : "To verify the previous available station in the FM station list will be tuned after tune down"</t>
  </si>
  <si>
    <t xml:space="preserve">Need discussion </t>
  </si>
  <si>
    <r>
      <t xml:space="preserve">Precondition đang có các thông tin về vector và tần số rồi thì step nên dùng dữ liệu đó để lấy ví dụ thay vì viết chung chung
</t>
    </r>
    <r>
      <rPr>
        <sz val="11"/>
        <color rgb="FFFF0000"/>
        <rFont val="Calibri"/>
        <family val="2"/>
        <scheme val="minor"/>
      </rPr>
      <t>anh2.tran: e viết chung chung vì đề phòng trường hợp HU sẽ nhận được tín hiệu của 1 kênh nào khác ngoài 2 kênh mình đã setup. Nếu viết ra thì TC sẽ bị gò bó trong từng đấy channels và gây khó cho ng test</t>
    </r>
  </si>
  <si>
    <t>Precondition đang có các thông tin về vector và tần số rồi thì step nên dùng dữ liệu đó để lấy ví dụ thay vì viết chung chung</t>
  </si>
  <si>
    <r>
      <t xml:space="preserve">Bổ sung thêm test case switch user và preset không được lưu thì sẽ đầy đủ hơn
</t>
    </r>
    <r>
      <rPr>
        <sz val="11"/>
        <color rgb="FFFF0000"/>
        <rFont val="Calibri"/>
        <family val="2"/>
        <scheme val="minor"/>
      </rPr>
      <t xml:space="preserve">anh2.tran: cần rõ hơn về việc switch user để viết TC, bên cạnh đó FIT TC e nghĩ chỉ cần đơn giản cover đc đúng những gì CRS miêu tả là đc rồi. </t>
    </r>
  </si>
  <si>
    <r>
      <t xml:space="preserve">Hôm trước đọc thì chị nghĩ cũng bổ sung case như thế này. Nhưng nay đọc lại thì chị lại nghĩ CRS này đang nói về check data trong non-volatile memory. Việc check hiển thị data này cũng là cho all images =&gt; Case này có thể bỏ
</t>
    </r>
    <r>
      <rPr>
        <sz val="11"/>
        <color rgb="FFFF0000"/>
        <rFont val="Calibri"/>
        <family val="2"/>
        <scheme val="minor"/>
      </rPr>
      <t>anh2.tran: CRS này là  Minimum Requirements chứ ko hẳn là việc check data trong non-volatile, việc check hiển thị của ảnh trong vòng ít nhất 5s thì check ở ngoài màn hình cũng đc</t>
    </r>
  </si>
  <si>
    <t xml:space="preserve">Cần xem lại việc có nên giữ TC hay không vì k có dữ liệu test </t>
  </si>
  <si>
    <t xml:space="preserve">Chia động từ tune ở expected </t>
  </si>
  <si>
    <r>
      <t xml:space="preserve">Purpose là automatic seek nhưng step lại là press. Bên cạnh đó, cần xem lại cách set up để cho digital audio is not acquired
</t>
    </r>
    <r>
      <rPr>
        <sz val="11"/>
        <color rgb="FFFF0000"/>
        <rFont val="Calibri"/>
        <family val="2"/>
        <scheme val="minor"/>
      </rPr>
      <t>Huyen2.nguyen: chị đang hiểu theo cả cụm "automatic seek up shall go to next frequency" chứ không tách riêng "automatic seek". Để Anh Tô vào xem nên hiểu theo cách nào</t>
    </r>
  </si>
  <si>
    <r>
      <t xml:space="preserve">2 TC này CRS khá là sơ sài, nhưng mình cũng k nên tự cho thêm các thông tin cụ thể như vậy để viết TC. FIT TC cho CRS này em nghĩ chỉ cần chung chung là display the current acquisition status of the HD Radio và nó hiển thị khác nhau cho từng status thôi 
</t>
    </r>
    <r>
      <rPr>
        <sz val="11"/>
        <color rgb="FFFF0000"/>
        <rFont val="Calibri"/>
        <family val="2"/>
        <scheme val="minor"/>
      </rPr>
      <t>huyen2.nguyen: Để Anh Tô sample rồi chị sẽ update sau</t>
    </r>
  </si>
  <si>
    <t>Theo e với 2 CRS này chỉ cần 1 TC check current acquisition status có thể bằng cách quan sát hiển thị/enable/highlight của HD) indicator sau khi mình tune 1 kênh HD; hoặc khi mình chọn 1 kênh thì nó sẽ hiển thị chữ Acquiring.. . trên màn hình, sau khi nhận được tín hiệu thì chữ đó ko hiển thị nữa (ở ccIC thì đang như thế này)  
=&gt; ở TC thì mình chỉ đưa ra ví dụ để check thôi, ko nên chỉ định cụ thể phải như thế này , hay phải như thế kia vì mình cũng chưa có đầy đủ và chính xác thông tin.</t>
  </si>
  <si>
    <t>nt</t>
  </si>
  <si>
    <r>
      <t xml:space="preserve">Cert-3727 HMI signal signal TC </t>
    </r>
    <r>
      <rPr>
        <b/>
        <sz val="11"/>
        <color theme="1"/>
        <rFont val="Calibri"/>
        <family val="2"/>
        <scheme val="minor"/>
      </rPr>
      <t>2019</t>
    </r>
  </si>
  <si>
    <r>
      <t xml:space="preserve">Cert-3727 Multi signal TC </t>
    </r>
    <r>
      <rPr>
        <b/>
        <sz val="11"/>
        <color theme="1"/>
        <rFont val="Calibri"/>
        <family val="2"/>
        <scheme val="minor"/>
      </rPr>
      <t>2019</t>
    </r>
  </si>
  <si>
    <r>
      <t>Expected result : Bị lặp đoạn Channel Name: Channel with long name12 (or channel short name 'Chwthlnm')
bổ sung thêm đoạn text màu đỏ : only and truncate the text with ellipses (...) i</t>
    </r>
    <r>
      <rPr>
        <sz val="11"/>
        <color rgb="FFFF0000"/>
        <rFont val="Calibri"/>
        <family val="2"/>
        <scheme val="minor"/>
      </rPr>
      <t xml:space="preserve">f the Channel Name is longer than available area </t>
    </r>
    <r>
      <rPr>
        <sz val="11"/>
        <color theme="1"/>
        <rFont val="Calibri"/>
        <family val="2"/>
        <scheme val="minor"/>
      </rPr>
      <t>cho câu đủ nghĩa</t>
    </r>
  </si>
  <si>
    <r>
      <t>Test popuse đang viết :  Channel Number in the following format</t>
    </r>
    <r>
      <rPr>
        <sz val="11"/>
        <color rgb="FFFF0000"/>
        <rFont val="Calibri"/>
        <family val="2"/>
        <scheme val="minor"/>
      </rPr>
      <t xml:space="preserve"> up to 4 digits
</t>
    </r>
    <r>
      <rPr>
        <sz val="11"/>
        <color theme="1"/>
        <rFont val="Calibri"/>
        <family val="2"/>
        <scheme val="minor"/>
      </rPr>
      <t>Nên chị nghĩ là mình cũng phải viết thêm step để tune đến kênh có 4 chữ số để cover được test popuse. 
TC SMITE họ đang viết cho GEN7 nên họ dừng lại ở kênh 3 chữ số. MÌnh cũng thêm note như thế thôi vì chưa biết chính xác mình sẽ test trên model nào</t>
    </r>
  </si>
  <si>
    <r>
      <t>Test popuse đang viết : Channel Number in the Linear Tuner Screen in the following</t>
    </r>
    <r>
      <rPr>
        <sz val="11"/>
        <color rgb="FFFF0000"/>
        <rFont val="Calibri"/>
        <family val="2"/>
        <scheme val="minor"/>
      </rPr>
      <t xml:space="preserve"> up to 4 digits
</t>
    </r>
    <r>
      <rPr>
        <sz val="11"/>
        <color theme="1"/>
        <rFont val="Calibri"/>
        <family val="2"/>
        <scheme val="minor"/>
      </rPr>
      <t>Nên chị nghĩ là mình cũng phải viết thêm step để tune đến kênh có 4 chữ số để cover được test popuse. 
TC SMITE họ đang viết cho GEN7 nên họ dừng lại ở kênh 3 chữ số</t>
    </r>
  </si>
  <si>
    <r>
      <t>Test popuse đang viết :  Channel Number in the following format</t>
    </r>
    <r>
      <rPr>
        <sz val="11"/>
        <color rgb="FFFF0000"/>
        <rFont val="Calibri"/>
        <family val="2"/>
        <scheme val="minor"/>
      </rPr>
      <t xml:space="preserve"> up to 4 digits
</t>
    </r>
    <r>
      <rPr>
        <sz val="11"/>
        <color theme="1"/>
        <rFont val="Calibri"/>
        <family val="2"/>
        <scheme val="minor"/>
      </rPr>
      <t>Nên chị nghĩ là mình cũng phải viết thêm step để tune đến kênh có 4 chữ số để cover được test popuse. 
TC SMITE họ đang viết cho GEN7 nên họ dừng lại ở kênh 3 chữ số</t>
    </r>
  </si>
  <si>
    <t>anh2.tran: Nên có expectation cho step 10 để thấy rõ hơn sự khác biệt cho lần bật thứ 2</t>
  </si>
  <si>
    <t>anh2.tran: 2 lỗi chính tả của expectation 5</t>
  </si>
  <si>
    <t>anh2.tran: Precondition nên có thêm The SXM module subscription status will be set to "Not Subscribed".</t>
  </si>
  <si>
    <t xml:space="preserve">Đổi lại trạng thái của SMITE TC.
http://avncb.lge.com:8080/cb/item/16290909
</t>
  </si>
  <si>
    <t xml:space="preserve">Đổi lại trạng thái của SMITE TC.
Log question.
http://avncb.lge.com:8080/cb/item/16290973
</t>
  </si>
  <si>
    <t>anh2.tran: Chính tả chia động từ expected 11</t>
  </si>
  <si>
    <t xml:space="preserve">Đổi lại trạng thái của SMITE TC.
Log question.
http://avncb.lge.com:8080/cb/item/16291219
</t>
  </si>
  <si>
    <t xml:space="preserve">anh2.tran: Tc có thể rút gọn bớt ở phần step khi cho vào Precondition: SXM Fav. List is clear và expectation 
11. The Product is tuned to Channel # 4 and the audio is mute. </t>
  </si>
  <si>
    <t xml:space="preserve">anh2.tran: Tc có thể rút gọn bớt ở phần step khi cho vào Precondition: SXM Fav. List is clear
Step 12: thiếu channel số mấy 
Expected 15: chia động từ
</t>
  </si>
  <si>
    <t>1. Thừa Step 7, 8
2. Đổi lại trạng thái của SMITE TC.
Log question.</t>
  </si>
  <si>
    <t>anh2.tran: Chính tả chia động từ expected 6</t>
  </si>
  <si>
    <t>anh2.tran: Chính tả chia động từ expected 5</t>
  </si>
  <si>
    <t>Đổi lại trạng thái của SMITE TC.
Log question.</t>
  </si>
  <si>
    <t xml:space="preserve"> Đoạn: The SXM module subscription status will be set to "Not Subscribed" chị nghĩ nên để vào preconditon là The SXM module subscription status is 'Not Subscribed' (in Trial or Inactive)
&gt;&gt;&gt; Updated</t>
  </si>
  <si>
    <t>Case này nên note lại sau khi attach mình upload ảnh để test chính xác được logo (vì cũng có thể có trường hợp 2 bên load được logo nhưng không đúng)
&gt;&gt;&gt; Updated expected result (thêm correctly)</t>
  </si>
  <si>
    <t>Case này có 1 step liên quan đến SMITE Tool nên để là Need discussion để update sau</t>
  </si>
  <si>
    <t xml:space="preserve">anh2.tran: Expected sai channel </t>
  </si>
  <si>
    <t>Lỗi chính tả cleared</t>
  </si>
  <si>
    <t>Case này nên để là Need discussion vì cũng liên quan đến thao tác trên SMITE tool</t>
  </si>
  <si>
    <t xml:space="preserve">Nên mở 1 kênh và check để chắc chắn mình không mở On demand </t>
  </si>
  <si>
    <t>Lỗi chính tả switched</t>
  </si>
  <si>
    <r>
      <t>1. Lỗi chính tả: buffer</t>
    </r>
    <r>
      <rPr>
        <sz val="11"/>
        <color rgb="FFFF0000"/>
        <rFont val="Calibri"/>
        <family val="2"/>
        <scheme val="minor"/>
      </rPr>
      <t>b</t>
    </r>
    <r>
      <rPr>
        <sz val="11"/>
        <color theme="1"/>
        <rFont val="Calibri"/>
        <family val="2"/>
        <scheme val="minor"/>
      </rPr>
      <t xml:space="preserve">.
2.  Cần update lại expected result 5: 
"5.  Filling the replay buffer is started, </t>
    </r>
    <r>
      <rPr>
        <sz val="11"/>
        <color rgb="FFFF0000"/>
        <rFont val="Calibri"/>
        <family val="2"/>
        <scheme val="minor"/>
      </rPr>
      <t>SMITE will wait</t>
    </r>
    <r>
      <rPr>
        <sz val="11"/>
        <color theme="1"/>
        <rFont val="Calibri"/>
        <family val="2"/>
        <scheme val="minor"/>
      </rPr>
      <t xml:space="preserve"> until the start of the track for Artist 'MLB Radio'" 
3. Thiếu 1 Expected Behavior:
The Product is expected to skip back the buffer content.
4. Câu hỏi trong comment chưa sát với nội dung đang pending trong TC.</t>
    </r>
  </si>
  <si>
    <t xml:space="preserve">Phần 3. bên expected result đúng ra nó là action và mình đang làm với tool SMITE nên chờ HQ confirm lại. Nên cái này chị nghĩ tạm thời bỏ step này bên expected </t>
  </si>
  <si>
    <r>
      <t xml:space="preserve">1.  Cần update lại expected result 3: "5.  Filling the replay buffer is started, </t>
    </r>
    <r>
      <rPr>
        <sz val="11"/>
        <color rgb="FFFF0000"/>
        <rFont val="Calibri"/>
        <family val="2"/>
        <scheme val="minor"/>
      </rPr>
      <t>SMITE will wait</t>
    </r>
    <r>
      <rPr>
        <sz val="11"/>
        <color theme="1"/>
        <rFont val="Calibri"/>
        <family val="2"/>
        <scheme val="minor"/>
      </rPr>
      <t xml:space="preserve"> until the start of the track for Artist 'MLB Radio'" 
2. Câu hỏi trong comment chưa sát với nội dung đang pending trong TC.</t>
    </r>
  </si>
  <si>
    <t xml:space="preserve">The SXM module subscription status is "Not Subscribed" (In Trial or Inactive)
</t>
  </si>
  <si>
    <t>Step 1  là factory reset   :  Perform a Engineering reset on the system ==&gt; Perform a factory reset on the Product &gt; Press OK button to complete</t>
  </si>
  <si>
    <t>1. Câu hỏi trong comment chưa sát với nội dung đang pending trong TC.</t>
  </si>
  <si>
    <t xml:space="preserve">Phần 4. bên expected result đúng ra nó là action và mình đang làm với tool SMITE nên chờ HQ confirm lại. Nên cái này chị nghĩ tạm thời bỏ step này bên expected </t>
  </si>
  <si>
    <t>Theo ý kiến cá nhân, thì vẫn viết thành 2 TC. Vì thực ra nó verify cho 2 UXR khác nhau. 
Sau này nếu có update gì thì sẽ dễ hơn là chỉ viết 1.
Để cả 2 SMITE TC status là Need discussion. 
Comment nên là làm rõ chỗ khác nhau ở Score.</t>
  </si>
  <si>
    <t xml:space="preserve">Theo step của SMITE và TC này thì check bình thường. 
Không nên để là Need discussion nữa.
Với TC đc nhắc đến trong comment thì tuned channel cũng khác với TC này.
=&gt; Nên tạo 2 TC riêng biệt.
Anh2.tran: Concept của trường hợp này cũng giống với case trên và 2 TC cũng đều liên quan nhau (Line 1, Line 2), nếu sau có update thì sẽ cần update cả. Tc trên mình để Need discussion thì TC này cũng nên để. </t>
  </si>
  <si>
    <t>- Step 1 nên update rõ là reset factory : Perform a Engineering reset on the system =&gt; Perform a factory reset on the Product &gt; Press OK button to complete
- Step : Navigate and Observe the Now Playing screen --&gt; Để là Navigate to the Now Playing screen  and Observe thì sẽ dễ hiểu hơn</t>
  </si>
  <si>
    <t>1. Update lại nội dung trong cột Comment (Cột AH).
2. TC này mục đích là kiểm tra hiển thị của Audio feed indicator 
=&gt; Nên có thể OK với Step hiện tại.
(nếu vẫn có comment thì nên update lại comment trên CB SMITE TC)</t>
  </si>
  <si>
    <t>(Tương tự case trên)</t>
  </si>
  <si>
    <t xml:space="preserve">anh2.tran: Các TCs SMITE của Now_Playing_Audio_Stage_Elements_Sports_User_Interface_029 đều có step giống nhau nhưng purpose thì lại khác nhau, nên discussion về việc set up môi trường để rõ hơn. </t>
  </si>
  <si>
    <t xml:space="preserve">anh2.tran: Các TCs SMITE của Now_Playing_Audio_Stage_Elements_Sports_User_Interface_029 đều có step giống nhau nhưng purpose thì lại khác nhau, nên discussion về việc set up môi trường để rõ hơn. 
Đang để sai thông tin trong cột test step. </t>
  </si>
  <si>
    <t xml:space="preserve">anh2.tran: Các TCs SMITE của Now_Playing_Audio_Stage_Elements_Sports_User_Interface_029 đều có step giống nhau nhưng purpose thì lại khác nhau, nên discussion về việc set up môi trường để rõ hơn. 
</t>
  </si>
  <si>
    <t>1. Thực ra e cũng chưa chắc về phần này nhưng nếu mình cho chơi 1 kênh cụ thể và vào màn NowPlaying để ấn Next Channel Button
2. Expected 3 thừa dấu hỏi chấm
có thể rút gọn step này bằng 1 câu ngắn gọn hơn "Open Now playing &gt; Press on Next Channel button" = Press Next Channel Button on Now Playing Screen và để expected là "The product displays Linear Tuner"</t>
  </si>
  <si>
    <t>Step 2:
 Now playing 
=&gt; Now playing screen</t>
  </si>
  <si>
    <t>Thực ra e cũng chưa chắc về phần này nhưng nếu mình cho chơi 1 kênh cụ thể và vào màn NowPlaying để ấn Next Channel Button
có thể rút gọn step này bằng 1 câu ngắn gọn hơn "Open Now playing &gt; Press on Next Channel button" = Press Next Channel Button on Now Playing Screen và để expected là "The product displays Linear Tuner"</t>
  </si>
  <si>
    <t>có thể rút gọn step này bằng 1 câu ngắn gọn hơn "Open Now playing &gt; Press on Next Channel button" = Press Next Channel Button on Now Playing Screen và để expected là "The product displays Linear Tuner"
Chia động từ ở expected cuối
update test case ID Linear_Tuner_User_Interface_001_4</t>
  </si>
  <si>
    <t>- Step 3 và 6 nên thống nhất 1 cách viết
- Update lại số bên expected result đang bị lệch so với bên action</t>
  </si>
  <si>
    <r>
      <t>Update 6. Observe the channel tile for channel #11 which is In Focus =&gt; 6. Observe the channel tile for channel #11 which is</t>
    </r>
    <r>
      <rPr>
        <sz val="11"/>
        <color rgb="FFFF0000"/>
        <rFont val="Calibri"/>
        <family val="2"/>
        <scheme val="minor"/>
      </rPr>
      <t xml:space="preserve"> NOT </t>
    </r>
    <r>
      <rPr>
        <sz val="11"/>
        <color theme="1"/>
        <rFont val="Calibri"/>
        <family val="2"/>
        <scheme val="minor"/>
      </rPr>
      <t>In Focus.</t>
    </r>
  </si>
  <si>
    <t>Step khác vs Tc SMITE 
update test case ID Linear_Tuner_User_Interface_001A_4</t>
  </si>
  <si>
    <t xml:space="preserve">Ở Step 3 nên nói rõ ấn button này ở màn nào cho dễ hiểu </t>
  </si>
  <si>
    <t>Update cột Verify cho chuẩn ID 
Ở Step 2 nên nói rõ ấn button ở màn nào và observe màn Linear Tunner nếu muốn đầy đủ ý hơn 
có thể rút gọn step này bằng 1 câu ngắn gọn hơn "Open Now playing &gt; Press on Next Channel button" = Press Next Channel Button on Now Playing Screen và để expected là "The product displays Linear Tuner"</t>
  </si>
  <si>
    <t xml:space="preserve">câu purpose này nên được viết ngắn gọn hơn "when the user is on the Now Playing Page by Swiping left or right on the Now Playing Audio Stage" = when Swiping left or right on the Now Playing Audio Stage
</t>
  </si>
  <si>
    <t>Sau step 3 nên có step vào màn Now Playing, sau đó action và Observe (có thể bỏ qua step 2 lúc đầu)</t>
  </si>
  <si>
    <t>Ở Step 2 nên nói rõ ấn button này ở màn nào cho dễ hiểu hoặc có step vào màn Now Playing trước đó 
có thể rút gọn step này bằng 1 câu ngắn gọn hơn "Open Now playing &gt; Press on Next Channel button" = Press Next Channel Button on Now Playing Screen và để expected là "The product displays Linear Tuner"</t>
  </si>
  <si>
    <t>có thể rút gọn step này bằng 1 câu ngắn gọn hơn "Open Now playing &gt; Press on Next Channel button" = Press Next Channel Button on Now Playing Screen và để expected là "The product displays Linear Tuner"</t>
  </si>
  <si>
    <t xml:space="preserve">có thể rút gọn step này bằng 1 câu ngắn gọn hơn "Open Now playing &gt; Press on Next Channel button" = Press Next Channel Button on Now Playing Screen và để expected là "The product displays Linear Tuner"
</t>
  </si>
  <si>
    <t>Sai expected 2: channel#4</t>
  </si>
  <si>
    <t xml:space="preserve">Chia động từ ở expected 5 </t>
  </si>
  <si>
    <t>Update test purpose để đảm bảo mỗi test case có 1 mục đích riêng</t>
  </si>
  <si>
    <t>-Update test purpose để đảm bảo mỗi test case có 1 mục đích riêng
- Step 3:  Open Now Playing Screen &gt; press Next Channel Button=&gt; Update thành Press Previous channel để đảm bảo không back lại kênh đang chơi</t>
  </si>
  <si>
    <t>Ở step, expected result 4, 8 nên ghi rõ là Tune/ ko tune channel number nào.</t>
  </si>
  <si>
    <t xml:space="preserve">Tune to Channel #69
anh2.tran: Tc k yêu cầu tune channel #69 mà chỉ observe ở màn Linear Tuner 
Anh.to: Vậy thì nên update lại step cuối cùng, observe hiển thị của channel 69 tại màn hình Linear Tuner thì sẽ dễ hơn khi test
</t>
  </si>
  <si>
    <t xml:space="preserve">Nên note lại để upload image </t>
  </si>
  <si>
    <t>Bỏ ký tự thừa ở test purpose</t>
  </si>
  <si>
    <t>Step4: nên update Open Now Playing Screen &gt;  Select Next Channel Tuning arrow.
Expected 5 nên ghi rõ là number nào. 
Với purpose của Tc này e nghĩ nên check khả năng tune kênh đầu từ kênh cuối cùng trong list (nhưng hiện tại chưa biết range của channel nên cũng chưa rõ lắm)</t>
  </si>
  <si>
    <t>Ở step 3. Tune the Product to Channel #998 using Direct Tune  và 5. Swipe channel in positive direction until channel #1 is in focus and observe
=&gt; Theo e nên dùng từ chung chung để có thể linh động được khi test:
VD: 
3. Tune the Product to the last available Channel (Eg: Channel #998) using Direct Tune
5. Swipe 2 channels in positive direction - không nên dùng ... until ...  lúc này expected mình ghi rõ trình tự: ví dụ từ #999 &gt; #1 &gt; Ch #2 
tap on focused tile to tune to the Channel # 2 (WBM Channel 2) using Linear Tune</t>
  </si>
  <si>
    <t>Update cột Verify.
Step4: nên update Open Now Playing Screen &gt;  Select Next Channel Tuning arrow.
Expected 5 nên ghi rõ là number nào. 
Với purpose của Tc này e nghĩ nên check khả năng tune kênh cuối cùng từ kênh đầu tiên trong list (nhưng hiện tại chưa biết range của channel nên cũng chưa rõ lắm)</t>
  </si>
  <si>
    <t>Tương tự case trên, mình nên ghi là The last channel (Eg: Channel #999)
Ghi chung chung sẽ dễ linh động hơn
Theo SMITE, có thể Channel 69 là the last channel rồi.</t>
  </si>
  <si>
    <t>Tc hơi chung chung, có thể update bằng cách chơi 1 kênh cụ thể (channel #2) và play Channel in focus (1 hoặc 3) rồi check audio của channel đó</t>
  </si>
  <si>
    <t xml:space="preserve">TC nên để discussion vì dính tới SMITE, chưa hiểu rõ về The Integrated Channel/Category Logo database will now be sent from SMITE to the Product.
</t>
  </si>
  <si>
    <t>Nên bổ sung 1 ý vào expected result:
1. Did the Product allow to enter digit(s) "19"?
2. Hiển thị Channel logo thì nên thêm correctly cho chặt chẽ</t>
  </si>
  <si>
    <t xml:space="preserve">Expected k có số thứ tự và trong Step 4 nên có action observe ở cuối cùng </t>
  </si>
  <si>
    <t>TC này nên để need discussion vì chưa rõ cách Generate A Subscription Updated condition</t>
  </si>
  <si>
    <t>Step 5 bị sai vì Tc check thông tin Unavailable khi generate A No Signal condition</t>
  </si>
  <si>
    <t>Expected k có số thứ tự và nên để TC cụ thể hơn bằng cách cho chơi 1 kênh cụ thể (channel2) rồi vào màn Direct tune check hiển thị 2 button</t>
  </si>
  <si>
    <t xml:space="preserve">Hiện e chưa hiểu case này chị viết. Step 3 là enter 9, step 4 là enter 99, vậy là mình đã enter 999 ạ ?
Tc hơi khó hiểu chị có thể để lại cmt trong khi viết Tc để note lại vì step cũng đang hơi khác vs TC SMITE </t>
  </si>
  <si>
    <t>Case này theo e hiểu thì sẽ kiểu như này: 
Ví dụ khi chị gõ số 9 thì nó sẽ gợi ý các kênh có tồn tại kết hợp được với số 9 này, nếu mà tối đa mình có tồn tại các kênh như 91, 94, 95, 99 thì khi gõ số 9 vào các số 1 ,4, 5,9 sẽ enable cho mình chọn các số khác sẽ disable.
(https://www.phonescoop.com/glossary/term.php?gid=399)</t>
  </si>
  <si>
    <t xml:space="preserve">Có thể sửa lại expected 4 "The Product displays "GO" button and allows to tune the channel #5 by pressing Go Button to go to the Now playing screen </t>
  </si>
  <si>
    <t>Long press the Channel Tile #89 and observe --&gt; Long press on Channel Tile of Chanel #89 and observe</t>
  </si>
  <si>
    <t>Chỗ step nên ghi chung chung là nhập vào số channel lớn nhất mà available , sau đó mới Eg là nhập #999 
Như này thì sẽ linh động hơn khi test.</t>
  </si>
  <si>
    <t>mai.le: Thêm Precondition: Available channel up to 319 channel do là nếu chỉ có 300 keypad sẽ giới hạn và ko cho input thêm số 9 tại step 5 nữa
huyen2.nguyen: Update nhưng chỉ cần Channel #319 thôi vì số lượng 319 kênh Available cũng k chắc chắn kênh 319 available nếu dải kênh không liền mạch</t>
  </si>
  <si>
    <r>
      <t xml:space="preserve">mai.le: Do tại thời điểm test, data hiển thị có thể khác, nên em nghĩ ko nên để detail data hiển thị thì sẽ hợp lý và linh động cho ng test hơn
</t>
    </r>
    <r>
      <rPr>
        <sz val="11"/>
        <color rgb="FFFF0000"/>
        <rFont val="Calibri"/>
        <family val="2"/>
        <scheme val="minor"/>
      </rPr>
      <t>1. Cụ thể:</t>
    </r>
    <r>
      <rPr>
        <sz val="11"/>
        <color theme="1"/>
        <rFont val="Calibri"/>
        <family val="2"/>
        <scheme val="minor"/>
      </rPr>
      <t xml:space="preserve"> confirm hiển thị
- Channel Information: Channel Logo, Channel Name (If Channel Logo is NOT available), Channel Number, Favorite Indicator (if the Channel has been added to the user's SiriusXM Favorites)
- Song Information: Artist Name, Track Name
(refer Req page 41 / DIRECT TUNE)
</t>
    </r>
    <r>
      <rPr>
        <sz val="11"/>
        <color theme="8"/>
        <rFont val="Calibri"/>
        <family val="2"/>
        <scheme val="minor"/>
      </rPr>
      <t xml:space="preserve">=&gt; Huyen2.nguyen </t>
    </r>
    <r>
      <rPr>
        <sz val="11"/>
        <color theme="1"/>
        <rFont val="Calibri"/>
        <family val="2"/>
        <scheme val="minor"/>
      </rPr>
      <t>: T</t>
    </r>
    <r>
      <rPr>
        <sz val="11"/>
        <color theme="8"/>
        <rFont val="Calibri"/>
        <family val="2"/>
        <scheme val="minor"/>
      </rPr>
      <t xml:space="preserve">hông tin Chanel là theo bộ data mình phát nên sẽ không thay đổi trong quá trình test. Nó sẽ khác khi chạy thực tế thôi
</t>
    </r>
    <r>
      <rPr>
        <sz val="11"/>
        <color rgb="FFFF0000"/>
        <rFont val="Calibri"/>
        <family val="2"/>
        <scheme val="minor"/>
      </rPr>
      <t>mai.le: ok, đã confirm</t>
    </r>
    <r>
      <rPr>
        <sz val="11"/>
        <color theme="1"/>
        <rFont val="Calibri"/>
        <family val="2"/>
        <scheme val="minor"/>
      </rPr>
      <t xml:space="preserve">
</t>
    </r>
    <r>
      <rPr>
        <sz val="11"/>
        <color rgb="FFFF0000"/>
        <rFont val="Calibri"/>
        <family val="2"/>
        <scheme val="minor"/>
      </rPr>
      <t>2. Ngoài ra</t>
    </r>
    <r>
      <rPr>
        <sz val="11"/>
        <color theme="1"/>
        <rFont val="Calibri"/>
        <family val="2"/>
        <scheme val="minor"/>
      </rPr>
      <t xml:space="preserve">, theo expected hiện tại cofirm hiển thị Channel Name thì cần phải có Precondition: Channel Logo is NOT available
</t>
    </r>
    <r>
      <rPr>
        <sz val="11"/>
        <color theme="8"/>
        <rFont val="Calibri"/>
        <family val="2"/>
        <scheme val="minor"/>
      </rPr>
      <t xml:space="preserve">=&gt;  Huyen2.nguyen  Kênh  được chọn đã thỏa mãn điều kiện này rồi chứ không phải là cần có điều kiện này thì mới test được
</t>
    </r>
    <r>
      <rPr>
        <sz val="11"/>
        <color rgb="FFFF0000"/>
        <rFont val="Calibri"/>
        <family val="2"/>
        <scheme val="minor"/>
      </rPr>
      <t xml:space="preserve">mai.le: chị thêm giúp e cái precondition vào cho clear nhé, vì ko có req mô tả cho channel #2 </t>
    </r>
    <r>
      <rPr>
        <sz val="11"/>
        <color theme="1"/>
        <rFont val="Calibri"/>
        <family val="2"/>
        <scheme val="minor"/>
      </rPr>
      <t xml:space="preserve">
3. Đã có case verify cho hiển thị Channel Logo chưa?
</t>
    </r>
    <r>
      <rPr>
        <sz val="11"/>
        <color theme="8"/>
        <rFont val="Calibri"/>
        <family val="2"/>
        <scheme val="minor"/>
      </rPr>
      <t xml:space="preserve">=&gt;  Huyen2.nguyen  :Hiện tại TC đang viết theo TC SMITE . SỐ lượng TC SMITE vẫn đang update nên mình sẽ không tự viết TC theo SyRS mà chờ sau khi đồng bộ hết mới check lại để bổ sung. Cần thiết thì confirm lại với Anh.To
</t>
    </r>
    <r>
      <rPr>
        <sz val="11"/>
        <color rgb="FFFF0000"/>
        <rFont val="Calibri"/>
        <family val="2"/>
        <scheme val="minor"/>
      </rPr>
      <t>mai.le: ok, đã confirm</t>
    </r>
  </si>
  <si>
    <t xml:space="preserve">- Vì step em đã cụ thể hóa test case của SMITE nên expect em cũng nói rõ luôn previous channel là #1 
</t>
  </si>
  <si>
    <t xml:space="preserve">- Vì step em đã cụ thể hóa test case của SMITE nên expect em cũng nói rõ luôn next channel là #3
</t>
  </si>
  <si>
    <t>Updated verify</t>
  </si>
  <si>
    <t>Expected result step 5:'interupts' -&gt; 'interrupts'</t>
  </si>
  <si>
    <t xml:space="preserve">TC hơi chung chung, có thể update cụ thể là đang chơi 1 kênh cụ thể và vào Direct Tune từ Now Playing để sau khi ấn Close, hệ thống sẽ return về Now Playing </t>
  </si>
  <si>
    <r>
      <t xml:space="preserve">mai.le: hiện tại không biết cách để change Subscription Status thành 'Not Subscribed' -&gt; cần QA
</t>
    </r>
    <r>
      <rPr>
        <sz val="11"/>
        <color theme="8"/>
        <rFont val="Calibri"/>
        <family val="2"/>
        <scheme val="minor"/>
      </rPr>
      <t xml:space="preserve">Huyen2.nguyen:Preconditon đã ghi rõ :
5. The SXM module subscription status is 'Not Subscribed' (in Trial or Inactive) không cần Q&amp;A nữa
</t>
    </r>
    <r>
      <rPr>
        <sz val="11"/>
        <color rgb="FFFF0000"/>
        <rFont val="Calibri"/>
        <family val="2"/>
        <scheme val="minor"/>
      </rPr>
      <t>mai.le: ok,đã confirm</t>
    </r>
    <r>
      <rPr>
        <sz val="11"/>
        <color theme="1"/>
        <rFont val="Calibri"/>
        <family val="2"/>
        <scheme val="minor"/>
      </rPr>
      <t xml:space="preserve">
</t>
    </r>
  </si>
  <si>
    <t>Nên có precondition cho TC là The channel #40 is blocked by the Block Explicit feature</t>
  </si>
  <si>
    <r>
      <t xml:space="preserve">mai.le:
Precondition step 5: 'a' -&gt; 'an' (vì trước X thì dùng mạo từ an)
Em thấy câu 'the channel #40 blocked by the Block Explicit feature' nên remove đi
</t>
    </r>
    <r>
      <rPr>
        <sz val="11"/>
        <color theme="8"/>
        <rFont val="Calibri"/>
        <family val="2"/>
        <scheme val="minor"/>
      </rPr>
      <t xml:space="preserve">Huyen2.Nguyen: Thực ra mình chưa test thật nên không biết chính xác kênh các kênh trong Block Explicit . Test Case trong SMITE đang dùng kênh 40, mà mình cần kênh đó trong Block Explicit nên thêm preconditon đó thôi
</t>
    </r>
    <r>
      <rPr>
        <sz val="11"/>
        <color rgb="FFFF0000"/>
        <rFont val="Calibri"/>
        <family val="2"/>
        <scheme val="minor"/>
      </rPr>
      <t>mai.le: ok</t>
    </r>
    <r>
      <rPr>
        <sz val="11"/>
        <color theme="1"/>
        <rFont val="Calibri"/>
        <family val="2"/>
        <scheme val="minor"/>
      </rPr>
      <t xml:space="preserve">
</t>
    </r>
  </si>
  <si>
    <t xml:space="preserve">mai.le: phần note tại Test purpose đưa vào expected result sẽ hợp lý hơn
Thêm Precondition: Available Channel number is not a valid SiriusXM channel number (Eg: channel number 27)
anh2.tran: Purpose là displays "Not Available" as text in the Channel Logo position nên phần note đấy chỉ để thêm 1 chút thông tin chứ không có mục đích test, k cần check trong expected. </t>
  </si>
  <si>
    <t>Expected step 8: ở đây hiểu là "Content Blocked" modal sẽ được hiển thị ra nên xem xét bỏ câu 'The Product allows to perform a method for tuning to channel'</t>
  </si>
  <si>
    <t>Bổ sung thêm step Update Super Categorie
Change status of SMITE TC</t>
  </si>
  <si>
    <t>Updated New =&gt; News</t>
  </si>
  <si>
    <t>Bổ sung thêm step Update  Categorie
Change status of SMITE TC</t>
  </si>
  <si>
    <t>Pending due to Q&amp;A</t>
  </si>
  <si>
    <r>
      <t xml:space="preserve">- Vẫn cần viết thêm step update Categories list vào sau này chỉ cần update chi tiết thêm thôi. Chứ để như hiện tại thì step 3 với 5 không khác gì nhau cả mà expect result lại khác nhau
Need update : Navigate Channel Browse Screen  ==&gt;  Navigate </t>
    </r>
    <r>
      <rPr>
        <sz val="11"/>
        <color rgb="FFFF0000"/>
        <rFont val="Calibri"/>
        <family val="2"/>
        <scheme val="minor"/>
      </rPr>
      <t xml:space="preserve">to the </t>
    </r>
    <r>
      <rPr>
        <sz val="11"/>
        <color theme="1"/>
        <rFont val="Calibri"/>
        <family val="2"/>
        <scheme val="minor"/>
      </rPr>
      <t xml:space="preserve"> Channel Browse Screen 
 Channel Browse screen is displayed =&gt;  </t>
    </r>
    <r>
      <rPr>
        <sz val="11"/>
        <color rgb="FFFF0000"/>
        <rFont val="Calibri"/>
        <family val="2"/>
        <scheme val="minor"/>
      </rPr>
      <t xml:space="preserve">The </t>
    </r>
    <r>
      <rPr>
        <sz val="11"/>
        <color theme="1"/>
        <rFont val="Calibri"/>
        <family val="2"/>
        <scheme val="minor"/>
      </rPr>
      <t>Channel Browse screen is displayed. 
Update status của SMITE TC
anh2.tran: updated</t>
    </r>
  </si>
  <si>
    <t xml:space="preserve">anh2.tran: Nên thêm 1 expected cho step 4 &gt; Channel is tuned and the audio is outputted 
expected 7 có thể để 7. The Product interrupts the audio playback of current channel and starts playing the audio from the new selected channel (Eg: channel #124) </t>
  </si>
  <si>
    <t>Anh2.tran: Step 4 và 9 bị sai "Sport" &gt; "Music"
Expected 4: Thừa dòng note phía dưới &gt; delete 
Expected 5: giống vs step hơn là expected &gt; sửa lại 
=&gt; Cái này để là Lỗi Team/Wording hoặc Other thôi</t>
  </si>
  <si>
    <t xml:space="preserve">anh2.tran: dãy step 4,5,6 nên có thêm step trước đó là Integrate Metadata database
Step 5 nên để động từ là Integrate thôi  </t>
  </si>
  <si>
    <t xml:space="preserve">anh2.tran: Step 4 nên bỏ chỗ "Navigate to Channel browse screen" vì theo logic lúc đó mình vẫn đang trong màn của channel browse rồi. </t>
  </si>
  <si>
    <t>Open Now Playing Screen &gt;  Tune the Product to Channel #3 (WBM 20 on 20) using Direct Tune =&gt; Không cần phải vào màn hình Now playing để Tune
anh2.tran: updated</t>
  </si>
  <si>
    <t>anh2.tran: Step 6 nên bỏ chỗ "Navigate to Channel browse screen" vì theo logic lúc đó mình vẫn đang trong màn của channel browse rồi. 
Step 2 chưa có số của kênh cần bật 
TC này nên để Need discussion vì có câu The Integrated Metadata database will now be sent from SMITE to the Product.</t>
  </si>
  <si>
    <t xml:space="preserve">anh2.tran: nên discussion thêm về step trong TC SMITE: 5. Tune the Product to Channel #19 (WBM Elvis Radio) using Direct Tune
Nếu thống nhất bỏ thì sẽ update các TC tương tự </t>
  </si>
  <si>
    <t xml:space="preserve">anh2.tran: Step 6 nên bỏ chỗ "Navigate to Channel browse screen" vì theo logic lúc đó mình vẫn đang trong màn của channel browse rồi. </t>
  </si>
  <si>
    <t xml:space="preserve">anh2.tran: nên update step cuối vì "50s Pop Hits" là của channel #5 </t>
  </si>
  <si>
    <t xml:space="preserve">anh2.tran: từ "tile" ở step 5 nên để số nhiều </t>
  </si>
  <si>
    <r>
      <t xml:space="preserve">-Channel #19 is tuned  =&gt; </t>
    </r>
    <r>
      <rPr>
        <sz val="11"/>
        <color rgb="FFFF0000"/>
        <rFont val="Calibri"/>
        <family val="2"/>
        <scheme val="minor"/>
      </rPr>
      <t>The</t>
    </r>
    <r>
      <rPr>
        <sz val="11"/>
        <color theme="1"/>
        <rFont val="Calibri"/>
        <family val="2"/>
        <scheme val="minor"/>
      </rPr>
      <t xml:space="preserve"> Channel #19 is tuned  
-  Navigate Channel Browse Screen  ==&gt;  Navigate</t>
    </r>
    <r>
      <rPr>
        <sz val="11"/>
        <color rgb="FFFF0000"/>
        <rFont val="Calibri"/>
        <family val="2"/>
        <scheme val="minor"/>
      </rPr>
      <t xml:space="preserve"> to the  </t>
    </r>
    <r>
      <rPr>
        <sz val="11"/>
        <color theme="1"/>
        <rFont val="Calibri"/>
        <family val="2"/>
        <scheme val="minor"/>
      </rPr>
      <t>Channel Browse Screen 
=&gt; Update for all TCs
anh2.tran: updated</t>
    </r>
  </si>
  <si>
    <t xml:space="preserve">Need Update some words </t>
  </si>
  <si>
    <r>
      <t xml:space="preserve">-6. Long press the Channel number to add Channel #3=&gt; Long press the Channel number to add Channel #3 </t>
    </r>
    <r>
      <rPr>
        <sz val="11"/>
        <color rgb="FFFF0000"/>
        <rFont val="Calibri"/>
        <family val="2"/>
        <scheme val="minor"/>
      </rPr>
      <t>to Favorites.
-Chia động từ ở expect 6
anh2.tran: updated</t>
    </r>
  </si>
  <si>
    <t>Bổ sung thêm precondition: Have No Live Games
anh2.tran: updated Precondition: 5. There isn't any Live Games</t>
  </si>
  <si>
    <t xml:space="preserve">anh2.tran: Sport là số nhiều </t>
  </si>
  <si>
    <t xml:space="preserve">anh2.tran: TC ID thừa 1 số 0 &gt; 010
Expected nên chia động từ </t>
  </si>
  <si>
    <t>anh2.tran: expected 5 có thể ghi cụ thể hơn là "The product displays 1020 channels in  "WBM Category 1" Category "</t>
  </si>
  <si>
    <t>anh2.tran: thiếu expected của step 16, 19</t>
  </si>
  <si>
    <t>Nên thêm step Integrate Channel/Category Logo database để biết rõ phần khác biệt giữa step 3 và 4
Change status of SMITE TC</t>
  </si>
  <si>
    <t xml:space="preserve">Mục đích test case muốn verify Live Sports Category khi không có Live Games và có Live Games trạng thái Pre-Game chứ k phải của riêng kênh #89
- Update lại câu hỏi trên SMITE TC  nếu cần thì vẫn phải chuyển trạng thái của TC
anh2.tran: updated     
Huyen2.Nguyen: Expected 4. In Progress state =&gt; Pre-Game State </t>
  </si>
  <si>
    <t>Pending due to QA</t>
  </si>
  <si>
    <t>Mục đích test case muốn verify Live Sports Category khi không có Live Games và có Live Games trạng thái In Progress  chứ k phải của riêng kênh #89
- Update lại câu hỏi trên SMITE TC  nếu cần thì vẫn phải chuyển trạng thái của TC
anh2.tran: updated
Huyen2.Nguyen: Expected 4. Pre-Game State =&gt; In Progress state</t>
  </si>
  <si>
    <t>Mục đích test case muốn verify Live Sports Category khi không có Live Games và có Live Games trạng thái  Final chứ k phải của riêng kênh #89
- Update lại câu hỏi trên SMITE TC  nếu cần thì vẫn phải chuyển trạng thái của TC
anh2.tran: updated</t>
  </si>
  <si>
    <t>Mục đích test case muốn verify Live Sports Category khi có Play-by-Play games with the Game State Flag "Scheduled" chứ k phải của riêng kênh #89
- Update lại câu hỏi trên SMITE TC  nếu cần thì vẫn phải chuyển trạng thái của TC
anh2.tran: updated</t>
  </si>
  <si>
    <t>Mục đích test case muốn verify Live Sports Category khi có Play-by-Play games with the Game State Flag "Rescheduled" chứ k phải của riêng kênh #89
- Update lại câu hỏi trên SMITE TC  nếu cần thì vẫn phải chuyển trạng thái của TC
anh2.tran: updated</t>
  </si>
  <si>
    <t>Mục đích test case muốn verify Live Sports Category khi có Play-by-Play games with the Game State Flag "Delayed" chứ k phải của riêng kênh #89
- Update lại câu hỏi trên SMITE TC  nếu cần thì vẫn phải chuyển trạng thái của TC
anh2.tran: updated</t>
  </si>
  <si>
    <t>Mục đích test case muốn verify Live Sports Category khi có Play-by-Play games with the Game State Flag "Abandoned" chứ k phải của riêng kênh #89
- Update lại câu hỏi trên SMITE TC  nếu cần thì vẫn phải chuyển trạng thái của TC
anh2.tran: updated</t>
  </si>
  <si>
    <t>Mục đích test case muốn verify Live Sports Category khi có Play-by-Play games with the Game State Flag "Currently Suspended" chứ k phải của riêng kênh #89
- Update lại câu hỏi trên SMITE TC  nếu cần thì vẫn phải chuyển trạng thái của TC
anh2.tran: updated</t>
  </si>
  <si>
    <t>Cần bổ sung thêm precondition : Have 6 live games with 
- Status : 'In Progress' …..
- Status : 'Pre-Game' ……
- Status : 'Final'…. 
anh2.tran: updated</t>
  </si>
  <si>
    <r>
      <t>-Change status of SMITE TC
- Navigate to Channel Browse screen -&gt; Navigate to</t>
    </r>
    <r>
      <rPr>
        <sz val="11"/>
        <color rgb="FFFF0000"/>
        <rFont val="Calibri"/>
        <family val="2"/>
        <scheme val="minor"/>
      </rPr>
      <t xml:space="preserve"> the </t>
    </r>
    <r>
      <rPr>
        <sz val="11"/>
        <color theme="1"/>
        <rFont val="Calibri"/>
        <family val="2"/>
        <scheme val="minor"/>
      </rPr>
      <t>Channel Browse screen
==&gt; Sửa tất cả các case khác tương tự
anh2.tran: updated
Huyen2.nguyen: Chưa update</t>
    </r>
  </si>
  <si>
    <t xml:space="preserve">anh2.tran: chia động từ expected 
Nên để need discussion vì có "2. The Integrated Metadata database will now be sent from SMITE to the Product."
</t>
  </si>
  <si>
    <t xml:space="preserve">anh2.tran: Step 2 nên thêm ý Observe màn thì sẽ rõ ý của step hơn </t>
  </si>
  <si>
    <t>Case này vẫn cần để là Expected result là:  The Product display the Super Categories/Categories screen vì nó không hiển thị màn hình super Category riêng biệt mà bên dưới vẫn có Category list</t>
  </si>
  <si>
    <t>Để play 1 channel rồi back về màn hình now playing chứ hiện giờ cũng không rõ lắm về việc hiển thị màn hình now playing khi không play channel nào
anh2.tran: updated</t>
  </si>
  <si>
    <t>Có thể bỏ step 2 đi vì các case mình đang viết theo kiểu Navigate to theChannel browse screen luôn 
anh2.tran: updated</t>
  </si>
  <si>
    <t>Change status of SMITE TC
anh2.tran: updated</t>
  </si>
  <si>
    <t xml:space="preserve">anh2.tran: Tc nên để lại comment và need discussion để cụ thể hơn về step </t>
  </si>
  <si>
    <t xml:space="preserve">anh2.tran: update lại trường UX link trong cột verifies </t>
  </si>
  <si>
    <t xml:space="preserve">anh2.tran: nên để là need discussion vì có SMITE, bên cạnh đó k nên để chữ SMITE trong TC, cái này thì lần viết TC trước e đc review như vầy </t>
  </si>
  <si>
    <t>anh2.tran: Step 6 hơi thừa, có thể lược bỏ bớt  
huyen2.nguyen :  Case này chị muốn test thêm không chỉ back lại mà còn vào cả Category khác  nó cũng vẫn không bị interupt</t>
  </si>
  <si>
    <t xml:space="preserve">anh2.tran: expected 5 thiếu channel number </t>
  </si>
  <si>
    <t xml:space="preserve">anh2.tran: expected 8 thừa chữ Fav. </t>
  </si>
  <si>
    <t xml:space="preserve">Lúc này đang tune channel 3 thì Now playing có hiển thị Sports Team "Milwaukee Brewers" ở đó để long press remove ko? </t>
  </si>
  <si>
    <t xml:space="preserve">anh2.tran: Step 9,10 bị thiếu logic vì step 6 mình cho chơi channel #3 và vào màn Fav. Check </t>
  </si>
  <si>
    <t xml:space="preserve">TC SMITE thiếu link UX, nên thêm nếu có thể. </t>
  </si>
  <si>
    <r>
      <t>anh2.tran: updated 
 Update : Open Now Playing Screen &gt; Long press the… =&gt;</t>
    </r>
    <r>
      <rPr>
        <sz val="12"/>
        <color rgb="FFFF0000"/>
        <rFont val="Calibri"/>
        <family val="2"/>
        <scheme val="minor"/>
      </rPr>
      <t>On the</t>
    </r>
    <r>
      <rPr>
        <sz val="12"/>
        <color indexed="8"/>
        <rFont val="Calibri"/>
        <family val="2"/>
        <scheme val="minor"/>
      </rPr>
      <t xml:space="preserve"> Now Playing Screen</t>
    </r>
    <r>
      <rPr>
        <sz val="12"/>
        <color rgb="FFFF0000"/>
        <rFont val="Calibri"/>
        <family val="2"/>
        <scheme val="minor"/>
      </rPr>
      <t>,</t>
    </r>
    <r>
      <rPr>
        <sz val="12"/>
        <color indexed="8"/>
        <rFont val="Calibri"/>
        <family val="2"/>
        <scheme val="minor"/>
      </rPr>
      <t xml:space="preserve"> long press the…
=&gt; Update cho all cases
</t>
    </r>
  </si>
  <si>
    <t>anh2.tran: updated 
Update lại số Verify : 116546966 --&gt; 16546966</t>
  </si>
  <si>
    <t>Update Verify id : 16546937--&gt; 16547849; 15715651 --&gt; 15715660</t>
  </si>
  <si>
    <t>-Case này vẫn có thể link đến SMITE TC ID : 16547112 vì vẫn cùng nội dung tên TC và test purpose .
- Bổ sung thêm output step 5 cho thêm chặt chẽ : The product displays a/some sports Play-by-Play Game(s)</t>
  </si>
  <si>
    <t>-Case này vẫn có thể link đến SMITE TC ID : 16547112 vì vẫn cùng nội dung tên TC và test purpose .
- Bổ sung thêm output step 5 cho thêm chặt chẽ : The product displays Channel #177 in the result list</t>
  </si>
  <si>
    <t>Step 5 nên viết chung chung 1 kênh nào đó và ví dụ là kênh 10 để khi test có thể linh động hơn nếu k có kênh 10</t>
  </si>
  <si>
    <t>anh2.tran: update step 12 &gt; any channel (channel #8)</t>
  </si>
  <si>
    <t xml:space="preserve">anh2.tran: Có thể lược bỏ bớt 2 step Go to Now Playing Screen cho đỡ dài. </t>
  </si>
  <si>
    <t xml:space="preserve">anh2.tran: 1 số TC e thấy có dùng động từ open, về nghĩa thì e thấy không sai nhưng sẽ tốt hơn nếu mình dùng từ hiển thị (display) </t>
  </si>
  <si>
    <t>huyen2. nguyen
- Step 5: Update : Add new Listener - &gt; Add Listener vì mình có thể Switch user hoặc add hoặc swith. Phần trong ngoặc nên để là E.g
- 3 steps cuối sẽ là 205,206,207--&gt; 204,205,206
- Có thể viết theo cách add channel vào Fav. list ở màn hình Linear Tuner vì case này không care là add từ đâu
- Thực ra trong UX k có Create/Add/Switch Profile Button nhưng tạm thời cứ để theo SMITE TC  
Anh.tran: Updated
huyen2. nguyen: Expected result chưa update số step</t>
  </si>
  <si>
    <t xml:space="preserve">huyen2. nguyen
- Step 5: Update : Add new Listener - &gt; Add Listener vì mình có thể Switch user hoặc add hoặc swith. Phần trong ngoặc nên để là E.g
- Thực ra trong UX k có Create/Add/Switch Profile Button nhưng tạm thời cứ để theo SMITE TC 
Anh.tran: Updated
</t>
  </si>
  <si>
    <t>Expected result 7, 9, 13, 15 nên bổ sung thêm thông tin là những channel đó được add favorite cho listener cụ thể nào cho dễ theo dõi, vì TC có khá nhiều step và expected cần kiểm tra</t>
  </si>
  <si>
    <t>anh2.tran: Step 9 hơi thừa vì theo logic mình vẫn đang chơi kênh 3 nên có thể lược bỏ step 9 và về thẳng Direct Tune để enter num.2 
purpose của TC sai từ 'form'</t>
  </si>
  <si>
    <t xml:space="preserve">anh2.tran: Expected 6,7,9 bị sai channel number </t>
  </si>
  <si>
    <t xml:space="preserve">anh2.tran: update purpose vì remove + from </t>
  </si>
  <si>
    <t xml:space="preserve">anh2.tran: có thể add thêm mấy expected cho các step add to Fav. List cho đỡ cụt và cụ thể hơn </t>
  </si>
  <si>
    <t>Nên thay từ Click bằng Press hoặc Tap vì click hay dùng cho dùng chuột hơn</t>
  </si>
  <si>
    <r>
      <t xml:space="preserve">Nên update cho clear đoạn :The Product </t>
    </r>
    <r>
      <rPr>
        <sz val="12"/>
        <color rgb="FFFF0000"/>
        <rFont val="Calibri"/>
        <family val="2"/>
        <scheme val="minor"/>
      </rPr>
      <t xml:space="preserve">displays the Remove from Favorites Confirmation.
</t>
    </r>
    <r>
      <rPr>
        <sz val="12"/>
        <color theme="1"/>
        <rFont val="Calibri"/>
        <family val="2"/>
        <scheme val="minor"/>
      </rPr>
      <t>Suggest : The Product displays the Remove message from Favorites Confirmation.</t>
    </r>
  </si>
  <si>
    <t xml:space="preserve">anh2.tran: Update mấy cột đầu do lỗi copy paste </t>
  </si>
  <si>
    <t xml:space="preserve">anh2.tran: expected 5 cần sửa lại channel number cho đúng </t>
  </si>
  <si>
    <t xml:space="preserve">anh2.tran: e đang hiểu follow của TC này là chơi kênh 177 có status là Pregame và save home team là Fav., sau đó chơi 1 kênh khác và vào Fav. List, chọn chơi cái home team thì nó sẽ bật và phát content của kênh 177 cho mình 
Vậy là thiếu 1 step play kênh khác, ở đây mình k lược bỏ step đc
1 loạt Channel #177 (WBM MLB 17) bị thiếu 1 số 7 
Lược bỏ bớt step 4 vì hơi dài </t>
  </si>
  <si>
    <t>Nên bổ sung 1 expected result cho step 7, trả lời cho Question:
Did the Product display the Sports Team "Milwaukee Brewers" as Favorite?</t>
  </si>
  <si>
    <t xml:space="preserve">anh2.tran: em đang hiểu follow của TC này là bật kênh available 89 và chọn home team làm fav, chơi 1 kênh khác và sau đó dùng tool nào đó set cho cái Scheduled cho team đó (channel 89) để khi vào lại Fav. List, ta chọn home team thì sẽ sổ ra Scheduled Game Sports Tuning Modal &gt; 
Step 4 nên rút gọn 
</t>
  </si>
  <si>
    <t>Nên bổ sung 1 expected result cho step 7, trả lời cho Question:
Did the Product display the Sports Team "New York Yankees" as Favorite?</t>
  </si>
  <si>
    <t xml:space="preserve">anh2.tran: tương tự TC trên </t>
  </si>
  <si>
    <t xml:space="preserve">Case này reset factory rồi nên k cần preconditon xóa Fav. List…
- Có thể bỏ step 6
anh2.tran: Updated and need discussion </t>
  </si>
  <si>
    <t>Có thể bỏ step 6 cho đồng bộ</t>
  </si>
  <si>
    <t>Update Verify ID: 16564866--&gt; 16564873</t>
  </si>
  <si>
    <t xml:space="preserve">Nên ghi rõ expected result 5 check hiển thị thông tin đó tại màn hình Linear Tuner screen
anh2.tran: updated check tt trong step 5 </t>
  </si>
  <si>
    <r>
      <t xml:space="preserve">Expected step6-&gt; step 8
- The Product displays the Favorite icon on Now Playing screen for Channel #3 =&gt; The Product displays the Favorite icon on </t>
    </r>
    <r>
      <rPr>
        <sz val="12"/>
        <color rgb="FFFF0000"/>
        <rFont val="Calibri"/>
        <family val="2"/>
        <scheme val="minor"/>
      </rPr>
      <t>Direct Tuner</t>
    </r>
    <r>
      <rPr>
        <sz val="12"/>
        <color indexed="8"/>
        <rFont val="Calibri"/>
        <family val="2"/>
        <scheme val="minor"/>
      </rPr>
      <t xml:space="preserve"> screen for Channel #3. 
- Có thể bỏ step 5</t>
    </r>
  </si>
  <si>
    <t xml:space="preserve">On the Now Playing Screen, observe the Favorite icon- &gt; Navigate to the Now playing and observe </t>
  </si>
  <si>
    <t>Cập nhật lại STT của expected result</t>
  </si>
  <si>
    <r>
      <t xml:space="preserve">anh2.tran: Purpose nên viết thêm 'To verify that Product navigates user to the Now Playing screen and tune to the start of the track/ song for the selected channel after selecting content from the favorite list (Turn Start ON)
Follow của TC là chơi 1 kênh và chờ cho nó buffer fill, chơi 1 kênh khác, dừng lại và add kênh trước đó vào Fav. List. Sau đó vào Fav. List select kênh đc lưu hệ thống sẽ đưa user về màn Now Playing và start song at the beginning (tune từ đầu)
</t>
    </r>
    <r>
      <rPr>
        <sz val="12"/>
        <color rgb="FFFF0000"/>
        <rFont val="Calibri"/>
        <family val="2"/>
        <scheme val="minor"/>
      </rPr>
      <t>mai.le:</t>
    </r>
    <r>
      <rPr>
        <sz val="12"/>
        <color theme="1"/>
        <rFont val="Calibri"/>
        <family val="2"/>
        <scheme val="minor"/>
      </rPr>
      <t xml:space="preserve">
c đã update TCs (phần marked đỏ), e check lại nhé, thanks
anh2.tran: Precondition có thể thêm 1 dòng Vehicle Preset is cleared cho chắc chắn là SXM fav. list clear 
Step của TC này hơi loằng ngoằng, có thể rút gọn cho ngắn gọn thì tốt 
</t>
    </r>
    <r>
      <rPr>
        <sz val="12"/>
        <color rgb="FFFF0000"/>
        <rFont val="Calibri"/>
        <family val="2"/>
        <scheme val="minor"/>
      </rPr>
      <t>mai.le:</t>
    </r>
    <r>
      <rPr>
        <sz val="12"/>
        <color theme="1"/>
        <rFont val="Calibri"/>
        <family val="2"/>
        <scheme val="minor"/>
      </rPr>
      <t xml:space="preserve"> updated
</t>
    </r>
  </si>
  <si>
    <r>
      <t xml:space="preserve">anh2.tran: Tune Start OFF thì khi bật lại nó sẽ tune đến điểm đang live của channel 
</t>
    </r>
    <r>
      <rPr>
        <sz val="12"/>
        <color rgb="FFFF0000"/>
        <rFont val="Calibri"/>
        <family val="2"/>
        <scheme val="minor"/>
      </rPr>
      <t>mai.le:</t>
    </r>
    <r>
      <rPr>
        <sz val="12"/>
        <color theme="1"/>
        <rFont val="Calibri"/>
        <family val="2"/>
        <scheme val="minor"/>
      </rPr>
      <t xml:space="preserve">
c đã update lại TCs (phần marked đỏ), e check lại nhé, thanks
anh2.tran: TC này là Turn OFF Tune Start 
có thể rút gọn như TC trên 
</t>
    </r>
    <r>
      <rPr>
        <sz val="12"/>
        <color rgb="FFFF0000"/>
        <rFont val="Calibri"/>
        <family val="2"/>
        <scheme val="minor"/>
      </rPr>
      <t xml:space="preserve">mai.le: </t>
    </r>
    <r>
      <rPr>
        <sz val="12"/>
        <color theme="1"/>
        <rFont val="Calibri"/>
        <family val="2"/>
        <scheme val="minor"/>
      </rPr>
      <t xml:space="preserve">
updated</t>
    </r>
  </si>
  <si>
    <r>
      <t xml:space="preserve">anh2.tran: Logic step 5,6 không hợp lí lắm. 
Step 5 là đang ở màn Linear Tuner rồi. 
Ở Step 5 và 7 nên thêm từ observe Fav. Icon vào cuối câu để biết nên verify cái gì.
</t>
    </r>
    <r>
      <rPr>
        <sz val="12"/>
        <color rgb="FFFF0000"/>
        <rFont val="Calibri"/>
        <family val="2"/>
        <scheme val="minor"/>
      </rPr>
      <t>mai.le:</t>
    </r>
    <r>
      <rPr>
        <sz val="12"/>
        <color theme="1"/>
        <rFont val="Calibri"/>
        <family val="2"/>
        <scheme val="minor"/>
      </rPr>
      <t xml:space="preserve"> 
- remove step 6
- add 'and observe the Favorite Icon' on step 5, 6
</t>
    </r>
  </si>
  <si>
    <r>
      <t xml:space="preserve">anh2.tran: Step 4,5 có thể rút gọn bằng 1 step bằng cách add Fav. Channel tại màn Now Playing luôn vì step 3 mình đang ở tại màn đó rồi. 
Sau step add Fav. List nên có thêm câu observe Fav. Icon để expected biết cần verify cái gì. 
</t>
    </r>
    <r>
      <rPr>
        <sz val="12"/>
        <color rgb="FFFF0000"/>
        <rFont val="Calibri"/>
        <family val="2"/>
        <scheme val="minor"/>
      </rPr>
      <t>mai.le:</t>
    </r>
    <r>
      <rPr>
        <sz val="12"/>
        <color theme="1"/>
        <rFont val="Calibri"/>
        <family val="2"/>
        <scheme val="minor"/>
      </rPr>
      <t xml:space="preserve">
- remove step 4 
- add 'and observe the Favorite Icon' on step 4</t>
    </r>
  </si>
  <si>
    <r>
      <t xml:space="preserve">anh2.tran: Precondition cần thêm: Channel Logo/ Away Team Logo/ Home Team Logo are available. 
</t>
    </r>
    <r>
      <rPr>
        <sz val="12"/>
        <color rgb="FFFF0000"/>
        <rFont val="Calibri"/>
        <family val="2"/>
        <scheme val="minor"/>
      </rPr>
      <t xml:space="preserve">mai.le: </t>
    </r>
    <r>
      <rPr>
        <sz val="12"/>
        <color theme="1"/>
        <rFont val="Calibri"/>
        <family val="2"/>
        <scheme val="minor"/>
      </rPr>
      <t xml:space="preserve">
- add precondition 6</t>
    </r>
  </si>
  <si>
    <r>
      <t xml:space="preserve">anh2.tran: Precondition cần thêm: Away Team Logo/ Home Team Logo are available. 
</t>
    </r>
    <r>
      <rPr>
        <sz val="12"/>
        <color rgb="FFFF0000"/>
        <rFont val="Calibri"/>
        <family val="2"/>
        <scheme val="minor"/>
      </rPr>
      <t xml:space="preserve">mai.le: </t>
    </r>
    <r>
      <rPr>
        <sz val="12"/>
        <color theme="1"/>
        <rFont val="Calibri"/>
        <family val="2"/>
        <scheme val="minor"/>
      </rPr>
      <t xml:space="preserve">
- add precondition 7
</t>
    </r>
  </si>
  <si>
    <r>
      <t xml:space="preserve">anh2.tran: Số thứ tự của cột step bị sai 
</t>
    </r>
    <r>
      <rPr>
        <sz val="12"/>
        <color rgb="FFFF0000"/>
        <rFont val="Calibri"/>
        <family val="2"/>
        <scheme val="minor"/>
      </rPr>
      <t>mai.le</t>
    </r>
    <r>
      <rPr>
        <sz val="12"/>
        <color theme="1"/>
        <rFont val="Calibri"/>
        <family val="2"/>
        <scheme val="minor"/>
      </rPr>
      <t>:
- đã correct số thứ tự cột step</t>
    </r>
  </si>
  <si>
    <r>
      <t xml:space="preserve">anh2.tran: TC cần đánh need discussion vì có thể sẽ phải dùng tool để động vào data test để Away team logo/ Home team logo is not available 
</t>
    </r>
    <r>
      <rPr>
        <sz val="12"/>
        <color rgb="FFFF0000"/>
        <rFont val="Calibri"/>
        <family val="2"/>
        <scheme val="minor"/>
      </rPr>
      <t xml:space="preserve">mai.le: </t>
    </r>
    <r>
      <rPr>
        <sz val="12"/>
        <color theme="1"/>
        <rFont val="Calibri"/>
        <family val="2"/>
        <scheme val="minor"/>
      </rPr>
      <t xml:space="preserve">
- đã change status -&gt; Need Discussion</t>
    </r>
  </si>
  <si>
    <r>
      <t xml:space="preserve">anh2.tran: Precondition cần thêm 
Channel Logo is available
Step 9 nên thêm từ observe hoặc thêm step 10 là observe để biết cuối step 9 mình cần verify cái gì ( áp dụng vs các TC tương tự phía dưới)
</t>
    </r>
    <r>
      <rPr>
        <sz val="12"/>
        <color rgb="FFFF0000"/>
        <rFont val="Calibri"/>
        <family val="2"/>
        <scheme val="minor"/>
      </rPr>
      <t xml:space="preserve">mai.le: </t>
    </r>
    <r>
      <rPr>
        <sz val="12"/>
        <color theme="1"/>
        <rFont val="Calibri"/>
        <family val="2"/>
        <scheme val="minor"/>
      </rPr>
      <t xml:space="preserve">
- add precondition 5
- Thêm step 10. Observe the 'Delete Favorites Confirmation' Modal
anh2.tran: TC này có thể test bt vs channel có logo nên có thể k cần để need discussion. 
</t>
    </r>
    <r>
      <rPr>
        <sz val="12"/>
        <color rgb="FFFF0000"/>
        <rFont val="Calibri"/>
        <family val="2"/>
        <scheme val="minor"/>
      </rPr>
      <t>mai.le:</t>
    </r>
    <r>
      <rPr>
        <sz val="12"/>
        <color theme="1"/>
        <rFont val="Calibri"/>
        <family val="2"/>
        <scheme val="minor"/>
      </rPr>
      <t xml:space="preserve"> 
update</t>
    </r>
  </si>
  <si>
    <r>
      <t xml:space="preserve">anh2.tran: Step 6 nên để là chọn 1 channel chung chung rồi ví dụ là channel 2 và sẽ update later khi có thông tin cụ thể về các channel 
</t>
    </r>
    <r>
      <rPr>
        <sz val="12"/>
        <color rgb="FFFF0000"/>
        <rFont val="Calibri"/>
        <family val="2"/>
        <scheme val="minor"/>
      </rPr>
      <t>mai.le:</t>
    </r>
    <r>
      <rPr>
        <sz val="12"/>
        <color theme="1"/>
        <rFont val="Calibri"/>
        <family val="2"/>
        <scheme val="minor"/>
      </rPr>
      <t xml:space="preserve">
- update step 6</t>
    </r>
  </si>
  <si>
    <r>
      <t xml:space="preserve">anh2.tran: Precondition cần thên Sports Team Logo is available 
</t>
    </r>
    <r>
      <rPr>
        <sz val="12"/>
        <color rgb="FFFF0000"/>
        <rFont val="Calibri"/>
        <family val="2"/>
        <scheme val="minor"/>
      </rPr>
      <t>mai.le:</t>
    </r>
    <r>
      <rPr>
        <sz val="12"/>
        <color theme="1"/>
        <rFont val="Calibri"/>
        <family val="2"/>
        <scheme val="minor"/>
      </rPr>
      <t xml:space="preserve">
- Thêm precondition 5
anh2.tran: TC này có thể test bt vs logo nên có thể k cần để need discussion. 
</t>
    </r>
    <r>
      <rPr>
        <sz val="12"/>
        <color rgb="FFFF0000"/>
        <rFont val="Calibri"/>
        <family val="2"/>
        <scheme val="minor"/>
      </rPr>
      <t>mai.le:</t>
    </r>
    <r>
      <rPr>
        <sz val="12"/>
        <color theme="1"/>
        <rFont val="Calibri"/>
        <family val="2"/>
        <scheme val="minor"/>
      </rPr>
      <t xml:space="preserve">
updated</t>
    </r>
  </si>
  <si>
    <r>
      <t xml:space="preserve">Tên modal expected 13 chưa đúng, là Delete ko phải Set. 13. The following elements are displayed on 'Set Favorites Confirmation' modal 
</t>
    </r>
    <r>
      <rPr>
        <sz val="12"/>
        <color rgb="FFFF0000"/>
        <rFont val="Calibri"/>
        <family val="2"/>
        <scheme val="minor"/>
      </rPr>
      <t>mai.le:</t>
    </r>
    <r>
      <rPr>
        <sz val="12"/>
        <color theme="1"/>
        <rFont val="Calibri"/>
        <family val="2"/>
        <scheme val="minor"/>
      </rPr>
      <t xml:space="preserve">
updated, marked as red color</t>
    </r>
  </si>
  <si>
    <r>
      <t xml:space="preserve">anh2.tran: Nên thêm Precondition: IP connection is available and Show Logo is available 
</t>
    </r>
    <r>
      <rPr>
        <sz val="12"/>
        <color rgb="FFFF0000"/>
        <rFont val="Calibri"/>
        <family val="2"/>
        <scheme val="minor"/>
      </rPr>
      <t xml:space="preserve">mai.le: </t>
    </r>
    <r>
      <rPr>
        <sz val="12"/>
        <color theme="1"/>
        <rFont val="Calibri"/>
        <family val="2"/>
        <scheme val="minor"/>
      </rPr>
      <t xml:space="preserve">
- Thêm precondition 5, 6
anh2.tran: TC này có thể test bt vs logo nên có thể k cần để need discussion. </t>
    </r>
  </si>
  <si>
    <r>
      <t xml:space="preserve">Tên modal expected 13 chưa đúng, là Delete ko phải Set. 13. The following elements are displayed on 'Set Favorites Confirmation' modal 
Tương tự cho các case khác.
</t>
    </r>
    <r>
      <rPr>
        <sz val="12"/>
        <color rgb="FFFF0000"/>
        <rFont val="Calibri"/>
        <family val="2"/>
        <scheme val="minor"/>
      </rPr>
      <t>mai.le:</t>
    </r>
    <r>
      <rPr>
        <sz val="12"/>
        <color theme="1"/>
        <rFont val="Calibri"/>
        <family val="2"/>
        <scheme val="minor"/>
      </rPr>
      <t xml:space="preserve">
updated, marked as red color</t>
    </r>
  </si>
  <si>
    <r>
      <t xml:space="preserve">anh2.tran: Nên thêm Precondition: IP connection is available 
</t>
    </r>
    <r>
      <rPr>
        <sz val="12"/>
        <color rgb="FFFF0000"/>
        <rFont val="Calibri"/>
        <family val="2"/>
        <scheme val="minor"/>
      </rPr>
      <t xml:space="preserve">mai.le: </t>
    </r>
    <r>
      <rPr>
        <sz val="12"/>
        <color theme="1"/>
        <rFont val="Calibri"/>
        <family val="2"/>
        <scheme val="minor"/>
      </rPr>
      <t xml:space="preserve">
- Thêm precondition 6</t>
    </r>
  </si>
  <si>
    <r>
      <t xml:space="preserve">anh2.tran: Artist Image ở đây là Pandora Station Logo, có thể ghi cả 2 cho dễ nhận biết và phân biệt so vs các TC khác
Precondition nên thêm: Pandora Station Logo is available 
</t>
    </r>
    <r>
      <rPr>
        <sz val="12"/>
        <color rgb="FFFF0000"/>
        <rFont val="Calibri"/>
        <family val="2"/>
        <scheme val="minor"/>
      </rPr>
      <t xml:space="preserve">mai.le: </t>
    </r>
    <r>
      <rPr>
        <sz val="12"/>
        <color theme="1"/>
        <rFont val="Calibri"/>
        <family val="2"/>
        <scheme val="minor"/>
      </rPr>
      <t xml:space="preserve">
- Thêm precondition 5
- update step 5</t>
    </r>
  </si>
  <si>
    <r>
      <t xml:space="preserve">anh2.tran: Đánh lại số thứ tự cột expected
Precondition 5: the selected channel &gt;  the selected station 
</t>
    </r>
    <r>
      <rPr>
        <sz val="12"/>
        <color rgb="FFFF0000"/>
        <rFont val="Calibri"/>
        <family val="2"/>
        <scheme val="minor"/>
      </rPr>
      <t>mai.le:</t>
    </r>
    <r>
      <rPr>
        <sz val="12"/>
        <color theme="1"/>
        <rFont val="Calibri"/>
        <family val="2"/>
        <scheme val="minor"/>
      </rPr>
      <t xml:space="preserve">
updated</t>
    </r>
  </si>
  <si>
    <r>
      <t xml:space="preserve">anh2.tran: theo e hiểu là add On Demand Show chứ k phải Episode &gt; Nên sửa Episode thành Show. 
</t>
    </r>
    <r>
      <rPr>
        <sz val="12"/>
        <color rgb="FFFF0000"/>
        <rFont val="Calibri"/>
        <family val="2"/>
        <scheme val="minor"/>
      </rPr>
      <t>mai.le:</t>
    </r>
    <r>
      <rPr>
        <sz val="12"/>
        <color theme="1"/>
        <rFont val="Calibri"/>
        <family val="2"/>
        <scheme val="minor"/>
      </rPr>
      <t xml:space="preserve">
updated</t>
    </r>
  </si>
  <si>
    <r>
      <t xml:space="preserve">anh2.tran: theo e hiểu thì TC này Add Team vào Fav. List nên viết theo hướng chơi 1 kênh thể thao 2 đội, chọn phát từ 1 đội (nhà or khách) rồi vào Fav. Screen add current thì sẽ add đc team đang phát vào list ưa thích
</t>
    </r>
    <r>
      <rPr>
        <sz val="12"/>
        <color rgb="FFFF0000"/>
        <rFont val="Calibri"/>
        <family val="2"/>
        <scheme val="minor"/>
      </rPr>
      <t>mai.le:</t>
    </r>
    <r>
      <rPr>
        <sz val="12"/>
        <color theme="1"/>
        <rFont val="Calibri"/>
        <family val="2"/>
        <scheme val="minor"/>
      </rPr>
      <t xml:space="preserve">
Em check lại phần update nhé</t>
    </r>
  </si>
  <si>
    <r>
      <t xml:space="preserve">anh2.tran: Nên thêm Precondition 1 ý nữa Vehicle Preset  is cleared. 
</t>
    </r>
    <r>
      <rPr>
        <sz val="12"/>
        <color rgb="FFFF0000"/>
        <rFont val="Calibri"/>
        <family val="2"/>
        <scheme val="minor"/>
      </rPr>
      <t xml:space="preserve">mai.le: </t>
    </r>
    <r>
      <rPr>
        <sz val="12"/>
        <color theme="1"/>
        <rFont val="Calibri"/>
        <family val="2"/>
        <scheme val="minor"/>
      </rPr>
      <t xml:space="preserve">
- Thêm precondition 6</t>
    </r>
  </si>
  <si>
    <r>
      <t xml:space="preserve">anh2.tran: Nên thêm Precondition 1 ý nữa Vehicle Preset  is cleared. 
Eposide &gt; Show 
</t>
    </r>
    <r>
      <rPr>
        <sz val="12"/>
        <color rgb="FFFF0000"/>
        <rFont val="Calibri"/>
        <family val="2"/>
        <scheme val="minor"/>
      </rPr>
      <t>mai.le:</t>
    </r>
    <r>
      <rPr>
        <sz val="12"/>
        <color theme="1"/>
        <rFont val="Calibri"/>
        <family val="2"/>
        <scheme val="minor"/>
      </rPr>
      <t xml:space="preserve">
updated</t>
    </r>
  </si>
  <si>
    <r>
      <t xml:space="preserve">anh2.tran: Nên thêm Precondition 1 ý nữa Vehicle Preset  is cleared. 
Vì TC là add team nên e nghĩ chơi 1 kênh phát riêng của team nhà hoặc team khách rồi add vào Fav. List sẽ hợp lí hơn là add channel chung chung 
</t>
    </r>
    <r>
      <rPr>
        <sz val="12"/>
        <color rgb="FFFF0000"/>
        <rFont val="Calibri"/>
        <family val="2"/>
        <scheme val="minor"/>
      </rPr>
      <t>mai.le:</t>
    </r>
    <r>
      <rPr>
        <sz val="12"/>
        <color theme="1"/>
        <rFont val="Calibri"/>
        <family val="2"/>
        <scheme val="minor"/>
      </rPr>
      <t xml:space="preserve">
Em check lại phần update nhé
anh2.tran: Nên thêm Precondition 1 ý nữa Vehicle Preset  is cleared. 
</t>
    </r>
    <r>
      <rPr>
        <sz val="12"/>
        <color rgb="FFFF0000"/>
        <rFont val="Calibri"/>
        <family val="2"/>
        <scheme val="minor"/>
      </rPr>
      <t>mai.le:</t>
    </r>
    <r>
      <rPr>
        <sz val="12"/>
        <color theme="1"/>
        <rFont val="Calibri"/>
        <family val="2"/>
        <scheme val="minor"/>
      </rPr>
      <t xml:space="preserve">
updated</t>
    </r>
  </si>
  <si>
    <r>
      <t xml:space="preserve">anh2.tran: Nên thêm Precondition 1 ý nữa Vehicle Preset  is cleared. 
</t>
    </r>
    <r>
      <rPr>
        <sz val="12"/>
        <color rgb="FFFF0000"/>
        <rFont val="Calibri"/>
        <family val="2"/>
        <scheme val="minor"/>
      </rPr>
      <t>mai.le:</t>
    </r>
    <r>
      <rPr>
        <sz val="12"/>
        <color theme="1"/>
        <rFont val="Calibri"/>
        <family val="2"/>
        <scheme val="minor"/>
      </rPr>
      <t xml:space="preserve">
</t>
    </r>
    <r>
      <rPr>
        <sz val="12"/>
        <rFont val="Calibri"/>
        <family val="2"/>
        <scheme val="minor"/>
      </rPr>
      <t>- Thêm precondition 7</t>
    </r>
  </si>
  <si>
    <r>
      <t xml:space="preserve">anh2.tran: Nên thêm Precondition 1 ý nữa Vehicle Preset  is cleared and Padora Station is available ( Eg: Taylor..) 
Step 6: thừa (channel #223) 
Expected bị đánh số sai 
</t>
    </r>
    <r>
      <rPr>
        <sz val="12"/>
        <color rgb="FFFF0000"/>
        <rFont val="Calibri"/>
        <family val="2"/>
        <scheme val="minor"/>
      </rPr>
      <t xml:space="preserve">mai.le: 
</t>
    </r>
    <r>
      <rPr>
        <sz val="12"/>
        <rFont val="Calibri"/>
        <family val="2"/>
        <scheme val="minor"/>
      </rPr>
      <t>- updated</t>
    </r>
  </si>
  <si>
    <r>
      <t>-Bổ sung thêm preconditon kết nối với redwood hoặc thêm 1 URT để có thể vừa play đc SXM vừa play đc Radio
- Return to SiriusXM mode and observe the Vehicle Presets Bar =&gt; Thêm chi tiết nơi mình check : Return to SiriusXM mode and observe the Vehicle Presets Bar</t>
    </r>
    <r>
      <rPr>
        <sz val="12"/>
        <color rgb="FFFF0000"/>
        <rFont val="Calibri"/>
        <family val="2"/>
        <scheme val="minor"/>
      </rPr>
      <t xml:space="preserve"> on Now Playing screen
</t>
    </r>
    <r>
      <rPr>
        <sz val="12"/>
        <rFont val="Calibri"/>
        <family val="2"/>
        <scheme val="minor"/>
      </rPr>
      <t>- Bổ sung thêm chuyển mode sang AM</t>
    </r>
    <r>
      <rPr>
        <sz val="12"/>
        <color indexed="8"/>
        <rFont val="Calibri"/>
        <family val="2"/>
        <scheme val="minor"/>
      </rPr>
      <t xml:space="preserve">
anh2.tra: updated</t>
    </r>
  </si>
  <si>
    <t>- Tại step 7, 9:  Có thể bỏ câu ( Will update the way to save later) vì có thể save 1 channel (AM, FM) vào vehicle preset như bt (như c biết thì vào Favorites và select (+) Add button là có thể add được)
- Bên UXR có note:
+ Co-Mingled will include presets form other sources such as AM/FM
+ Source specific will contain only SiriusXM content
Case đang viết đang thể hiện cho Co-Mingled, nên xem xét bỏ 'or Source specific.' tại test purpose đi
- Xem xét thêm case cho TH 'Source Specific' - Optional</t>
  </si>
  <si>
    <t xml:space="preserve">- Bổ sung thêm case dùng  hardware controls và combination cả hardware và soft ware
- Sau khi bổ sung thì nên viết chính xác luôn step 3 là long press on HU screen hoặc Press on Hardkey (nếu chưa clear thì có thể để update later)
anh2.tran: TC create thêm ra hơi chung chung, khả năng sau có bộ Test cụ thể, nếu có thì sẽ update và create thêm </t>
  </si>
  <si>
    <t xml:space="preserve">- Xem xét remove phần "note: Content can be added via touch/soft buttons, hardware controls or a combination of both." tại 1 trong 2 nơi test purpose hoặc expected để tránh lặp lại
- 'The Product provides a method to add content to the vehicle presets' câu này hơi chung chung, c thấy remove đi cũng ko sao do đã dùng long press là 1 method cụ thể rồi
anh2.tran: discussed and updated </t>
  </si>
  <si>
    <t>Step 5 có thể bỏ đoạn đầu đi cho ngắn gọn</t>
  </si>
  <si>
    <t>Case này bên UXR có QA hỏi về maximum number of vehicle preset, c chuyển status TCs và link đến câu hỏi bên đó nữa nhé!</t>
  </si>
  <si>
    <r>
      <t xml:space="preserve">anh2.tran: Purpose hơi khó hiểu, có thể để bàn luận để rút gọn hơn, e rút gọn thành: tunes the user to the Live point of the Live Game Channel if the game state flag associated is '.....'
Expected 7 nên chỉ rõ the broadcast for the Sport Team "....." vì mình đã lưu Away team này làm Preset 
</t>
    </r>
    <r>
      <rPr>
        <sz val="12"/>
        <color rgb="FFFF0000"/>
        <rFont val="Calibri"/>
        <family val="2"/>
        <scheme val="minor"/>
      </rPr>
      <t>mai.le:</t>
    </r>
    <r>
      <rPr>
        <sz val="12"/>
        <color theme="1"/>
        <rFont val="Calibri"/>
        <family val="2"/>
        <scheme val="minor"/>
      </rPr>
      <t xml:space="preserve">
updated, c cũng thấy purpose khó hiểu mà chưa biết rút ntn, thanks :)
Còn tại expected step 7: do là ở đây verify nó sẽ về live point của channel (mà phát sóng team đang chơi được save vào preset), những case như e nói đc viết ở bên dưới rồi nhé</t>
    </r>
  </si>
  <si>
    <r>
      <t xml:space="preserve">anh2.tran: Purpose hơi khó hiểu, có thể để bàn luận để rút gọn hơn, e rút gọn thành: tunes the user to the Live point of the Live Game Channel if the game state flag associated is '.....'
Expected 7 nên chỉ rõ the broadcast for the Sport Team "....." vì mình đã lưu Away team này làm Preset 
</t>
    </r>
    <r>
      <rPr>
        <sz val="12"/>
        <color rgb="FFFF0000"/>
        <rFont val="Calibri"/>
        <family val="2"/>
        <scheme val="minor"/>
      </rPr>
      <t xml:space="preserve">mai.le:
</t>
    </r>
    <r>
      <rPr>
        <sz val="12"/>
        <rFont val="Calibri"/>
        <family val="2"/>
        <scheme val="minor"/>
      </rPr>
      <t>updated, c cũng thấy purpose khó hiểu mà chưa biết rút ntn, thanks :)
Còn tại expected step 7: do là ở đây verify nó sẽ về live point của channel (mà phát sóng team đang chơi được save vào preset), những case như e nói đc viết ở bên dưới rồi nhé</t>
    </r>
  </si>
  <si>
    <r>
      <t xml:space="preserve">anh2.tran: Cần discussion more để rõ được là mình có cần phải động vào data để test cho case này k ( set đài National không khả dụng, hoặc cả đài nation và Home k khả dụng,…) + thêm step check đài Away  
</t>
    </r>
    <r>
      <rPr>
        <sz val="12"/>
        <color rgb="FFFF0000"/>
        <rFont val="Calibri"/>
        <family val="2"/>
        <scheme val="minor"/>
      </rPr>
      <t>mai.le:</t>
    </r>
    <r>
      <rPr>
        <sz val="12"/>
        <color theme="1"/>
        <rFont val="Calibri"/>
        <family val="2"/>
        <scheme val="minor"/>
      </rPr>
      <t xml:space="preserve">
Thêm step check đài Away
anh2.tran: hình như c thêm thừa step rồi 
</t>
    </r>
    <r>
      <rPr>
        <sz val="12"/>
        <color rgb="FFFF0000"/>
        <rFont val="Calibri"/>
        <family val="2"/>
        <scheme val="minor"/>
      </rPr>
      <t xml:space="preserve">mai.le: </t>
    </r>
    <r>
      <rPr>
        <sz val="12"/>
        <color theme="1"/>
        <rFont val="Calibri"/>
        <family val="2"/>
        <scheme val="minor"/>
      </rPr>
      <t xml:space="preserve">
theo anh.to comment nên c sẽ keep case này giống SMITE nhé, add thêm 1 case check cả 3 đài tại line 33</t>
    </r>
  </si>
  <si>
    <r>
      <t xml:space="preserve">Case này theo e hiểu như sau:
1. Lưu Ch.88 (available National Broadcast) vào preset =&gt; Chọn chơi từ preset =&gt; Nó sẽ Chơi (National Broadcast) 
….
2. Lưu Ch.89 (available Home Team Broadcast) vào preset =&gt; Chọn chơi từ preset =&gt; Sẽ chơi (Home Team Broadcast)
…
Team ("Milwaukee Brewers") - có ở cả 2 channel 88 và 89 
Chứ không phải Ch89 nó bao gồm cả 2 loại. và ở case này thì là check </t>
    </r>
    <r>
      <rPr>
        <b/>
        <sz val="12"/>
        <color indexed="8"/>
        <rFont val="Calibri"/>
        <family val="2"/>
        <scheme val="minor"/>
      </rPr>
      <t xml:space="preserve">National vs Home  </t>
    </r>
    <r>
      <rPr>
        <sz val="12"/>
        <color theme="1"/>
        <rFont val="Calibri"/>
        <family val="2"/>
        <scheme val="minor"/>
      </rPr>
      <t xml:space="preserve">(Hiện tại viết National vs Away)
(prefer tham khảo các channel trong SMITE để dễ follow)
</t>
    </r>
    <r>
      <rPr>
        <sz val="12"/>
        <color rgb="FFFF0000"/>
        <rFont val="Calibri"/>
        <family val="2"/>
        <scheme val="minor"/>
      </rPr>
      <t>mai.le:</t>
    </r>
    <r>
      <rPr>
        <sz val="12"/>
        <color theme="1"/>
        <rFont val="Calibri"/>
        <family val="2"/>
        <scheme val="minor"/>
      </rPr>
      <t xml:space="preserve">
Vậy c sẽ keep case này giống bên SMITE và add thêm 1 case mới để verify cho cả 3 đài (National, Home, Away - só thêm precondition channel cụ thể cho từng đài), case mới được add tại line 33 nhé</t>
    </r>
  </si>
  <si>
    <r>
      <t xml:space="preserve">anh2.tran: Cần discussion more để rõ được là mình có cần phải động vào data để test cho case này k ( set đài National không khả dụng, hoặc cả đài nation và Home k khả dụng,…) + thêm step check đài Away  
</t>
    </r>
    <r>
      <rPr>
        <sz val="12"/>
        <color rgb="FFFF0000"/>
        <rFont val="Calibri"/>
        <family val="2"/>
        <scheme val="minor"/>
      </rPr>
      <t>mai.le:</t>
    </r>
    <r>
      <rPr>
        <sz val="12"/>
        <color theme="1"/>
        <rFont val="Calibri"/>
        <family val="2"/>
        <scheme val="minor"/>
      </rPr>
      <t xml:space="preserve">
Thêm step check đài Away
anh2.tran: hình như c thêm thừa step rồi 
</t>
    </r>
    <r>
      <rPr>
        <sz val="12"/>
        <color rgb="FFFF0000"/>
        <rFont val="Calibri"/>
        <family val="2"/>
        <scheme val="minor"/>
      </rPr>
      <t xml:space="preserve">mai.le: </t>
    </r>
    <r>
      <rPr>
        <sz val="12"/>
        <color theme="1"/>
        <rFont val="Calibri"/>
        <family val="2"/>
        <scheme val="minor"/>
      </rPr>
      <t xml:space="preserve">
 theo anh.to comment nên c sẽ keep case này giống SMITE nhé, add thêm 1 case check cả 3 đài tại line 33</t>
    </r>
  </si>
  <si>
    <r>
      <t>1. Enter SiriusXM mode
2. Open Direct Tune &gt; input any number in keypad to tune a sports play-by-play channel (Eg: Channel #89), press OK button
3. Long press the Vehicle Preset # 1 in the Bank # 1</t>
    </r>
    <r>
      <rPr>
        <sz val="12"/>
        <color rgb="FFFF0000"/>
        <rFont val="Calibri"/>
        <family val="2"/>
        <scheme val="minor"/>
      </rPr>
      <t xml:space="preserve"> 
</t>
    </r>
    <r>
      <rPr>
        <sz val="12"/>
        <color theme="1"/>
        <rFont val="Calibri"/>
        <family val="2"/>
        <scheme val="minor"/>
      </rPr>
      <t xml:space="preserve">
4. Select the Away Team logo to save as vehicle preset </t>
    </r>
    <r>
      <rPr>
        <sz val="12"/>
        <color rgb="FFFF0000"/>
        <rFont val="Calibri"/>
        <family val="2"/>
        <scheme val="minor"/>
      </rPr>
      <t xml:space="preserve">-  Save Ch.89 Away Team logo
</t>
    </r>
    <r>
      <rPr>
        <sz val="12"/>
        <color theme="1"/>
        <rFont val="Calibri"/>
        <family val="2"/>
        <scheme val="minor"/>
      </rPr>
      <t xml:space="preserve">
5. Open Direct Tune &gt; input any number in keypad to tune the other channel (Eg: Channel #6), press OK button
6. Select Preset #1 in Bank #1 </t>
    </r>
    <r>
      <rPr>
        <sz val="12"/>
        <color rgb="FFFF0000"/>
        <rFont val="Calibri"/>
        <family val="2"/>
        <scheme val="minor"/>
      </rPr>
      <t>=&gt; Ch.88 Nation</t>
    </r>
    <r>
      <rPr>
        <sz val="12"/>
        <color theme="1"/>
        <rFont val="Calibri"/>
        <family val="2"/>
        <scheme val="minor"/>
      </rPr>
      <t xml:space="preserve">
9. Open Direct Tune &gt; input any number in keypad to tune the other channel (Eg: Channel #6), press OK button
10. Select Preset #1 in Bank #1</t>
    </r>
    <r>
      <rPr>
        <sz val="12"/>
        <color rgb="FFFF0000"/>
        <rFont val="Calibri"/>
        <family val="2"/>
        <scheme val="minor"/>
      </rPr>
      <t xml:space="preserve">  =&gt; Ch.89 Home
mai.le:
</t>
    </r>
    <r>
      <rPr>
        <sz val="12"/>
        <color theme="1"/>
        <rFont val="Calibri"/>
        <family val="2"/>
        <scheme val="minor"/>
      </rPr>
      <t xml:space="preserve">Vậy c sẽ keep case này giống bên SMITE và add thêm 1 case mới để verify cho cả 3 đài (National, Home, Away - só thêm precondition channel cụ thể cho từng đài), case mới được add tại line 33 nhé
</t>
    </r>
  </si>
  <si>
    <r>
      <t xml:space="preserve">anh2.tran: Cần discussion more để rõ được là mình có cần phải động vào data để test cho case này k ( set đài National không khả dụng, hoặc cả đài nation và Home k khả dụng,…) + thêm step check đài Away  
</t>
    </r>
    <r>
      <rPr>
        <sz val="12"/>
        <color rgb="FFFF0000"/>
        <rFont val="Calibri"/>
        <family val="2"/>
        <scheme val="minor"/>
      </rPr>
      <t>mai.le:</t>
    </r>
    <r>
      <rPr>
        <sz val="12"/>
        <color theme="1"/>
        <rFont val="Calibri"/>
        <family val="2"/>
        <scheme val="minor"/>
      </rPr>
      <t xml:space="preserve">
Thêm step check đài Away
anh2.tran: hình như c thêm thừa step rồi 
</t>
    </r>
    <r>
      <rPr>
        <sz val="12"/>
        <color rgb="FFFF0000"/>
        <rFont val="Calibri"/>
        <family val="2"/>
        <scheme val="minor"/>
      </rPr>
      <t xml:space="preserve">mai.le: </t>
    </r>
    <r>
      <rPr>
        <sz val="12"/>
        <color theme="1"/>
        <rFont val="Calibri"/>
        <family val="2"/>
        <scheme val="minor"/>
      </rPr>
      <t xml:space="preserve">
- theo anh.to comment nên c sẽ keep case này giống SMITE nhé, add thêm 1 case check cả 3 đài tại line 33 nhé</t>
    </r>
  </si>
  <si>
    <t>C tag bạn An vào câu hỏi và change status TCs nhé</t>
  </si>
  <si>
    <t xml:space="preserve">Step 5 đẩy lên sau step 2 </t>
  </si>
  <si>
    <t xml:space="preserve">- Hành động update track metadata được thực hiện sau khi press OK button, nên để sau step 2 sẽ hợp lý hơn
- Ngoài ra c thấy expected step 6 là ko check được tại HMI do Game State Flag được changed ngầm, chỉ khi chọn preset đó để chơi thì '... Game Modal' thể hiện cho game bị change state, nếu muốn check step đó thì cần hỏi cụ thể tool và cách check state ntn
mai.le: confirmed with anh.to about case 1
</t>
  </si>
  <si>
    <t>Tương tự với comment tại TCs ID: 16599319 (line 6)</t>
  </si>
  <si>
    <t>Nên ghi cụ thể chi tiết hơn, ví dụ như The Product displays the Vehicle Presets bar on the bottom of Now Playing Screen.</t>
  </si>
  <si>
    <t>- Step 3,5,7,9 thêm chữ The vào đầu câu</t>
  </si>
  <si>
    <t xml:space="preserve">Đoạn 'with the game score '1-0'' có thể xem remove đi vì nếu trận đấu tại channel #177 đang diễn ra, thì thời điểm channel được chơi, game score có thể khác
anh2.tran: updated (eg: score) </t>
  </si>
  <si>
    <t>Thêm mạo từ "The" trước từ " Channel"</t>
  </si>
  <si>
    <t xml:space="preserve">Case ID: 16626159 (line 22) và case tại ID: 16626986 (line 25) đang trùng nhau ở một số điểm:
- Test Case - ID
- Test purpose, Step và expected (chỉ khác nhiều step và ít step hơn)
=&gt; nên e xem xét update 1 trong 2 case để verify cho TH IP channels nhé
- Ngoài ra, em check hộ c xem đã có case cover cho UXR tại: Xtra Channels, On Demand Shows, Pandora Station chưa? Nếu chưa thì e add thêm cases nhé (c đã thấy case cho Sports Teams)
</t>
  </si>
  <si>
    <t xml:space="preserve">Case này không cần discussion 
anh2.tran: update expected k hiển thị cụ thể score và đổi status của TC SMITE </t>
  </si>
  <si>
    <t>Mục đích của test case là "display Live Broadcast Channel (SAT) within Vehicle Presets" nên các step cuối nên để expected là The product displays… hơn là focus vào việc stores</t>
  </si>
  <si>
    <t xml:space="preserve">Case ID: 16626159 (line 22) và case tại ID: 16626986 (line 25) đang trùng nhau ở một số điểm:
- Test Case - ID
- Test purpose, Step và expected (chỉ khác nhiều step và ít step hơn)
=&gt; nên e xem xét update 1 trong 2 case để verify cho TH IP channels nhé
- Ngoài ra, em check hộ c xem đã có case cover cho UXR tại: Xtra Channels, On Demand Shows, Pandora Station chưa? Nếu chưa thì e add thêm cases nhé (c đã thấy case cho Sports Teams)
</t>
  </si>
  <si>
    <t>-Nên để lại từ uninterrupted  vì case này muốn nhấn mạnh vào việc nó không bị gián đoạn khi save vào Vehicle Preset
- Step 3 có thể viết rõ hơn làm thế nào để store channel #2 vào preset</t>
  </si>
  <si>
    <t>spelling  'bocked content' -&gt; 'blocked content' tại test purpose và expected</t>
  </si>
  <si>
    <t>C chuyển TC status sang Need Discussion nhé</t>
  </si>
  <si>
    <r>
      <t xml:space="preserve">C chuyển TC status sang Need Discussion nhé và tag bạn An vào câu hỏi nhé
flag 'Scheduled' có thể check hiển thị trên HMI ko c?  Nếu ko thì expected step 3 ko check được, việc update data được thực hiện bên trong thôi </t>
    </r>
    <r>
      <rPr>
        <sz val="12"/>
        <color theme="4"/>
        <rFont val="Calibri"/>
        <family val="2"/>
        <scheme val="minor"/>
      </rPr>
      <t xml:space="preserve">=&gt; Có check đc hiển thị trên HMI là  thuộc state inprogress hay là Schedule chứ không hiển thị chữ chính xác như flag  . NHưng step này là mình thao tác trên tool nên output cũng là output của step đó check trên tool chứ
</t>
    </r>
    <r>
      <rPr>
        <sz val="12"/>
        <color rgb="FFFF0000"/>
        <rFont val="Calibri"/>
        <family val="2"/>
        <scheme val="minor"/>
      </rPr>
      <t xml:space="preserve">mai.le:
</t>
    </r>
    <r>
      <rPr>
        <sz val="12"/>
        <rFont val="Calibri"/>
        <family val="2"/>
        <scheme val="minor"/>
      </rPr>
      <t>TH này e thấy nếu muốn check output trên tool thì cần change câu hỏi để hỏi cụ thể các step change status và check status sau khi change được hiển thị ntn chị ạ</t>
    </r>
  </si>
  <si>
    <r>
      <t xml:space="preserve">Theo e case này có thể bỏ đi expected 3. 
(Tương tự các case phía dưới nhé ạ.)
Phần check Flag được thay đổi từ in-progress sang Schedule được check ở expected result sau khi Visitor team ("Milwaukee Brewers") được save,
</t>
    </r>
    <r>
      <rPr>
        <i/>
        <sz val="12"/>
        <color indexed="8"/>
        <rFont val="Calibri"/>
        <family val="2"/>
        <scheme val="minor"/>
      </rPr>
      <t xml:space="preserve">Action required:
1. Select the Visitor team ("Milwaukee Brewers") to save as vehicle preset.
2. Observe the Vehicle Preset # 1. Expect the transition from the Game State Flag "In-Progress" to the Game State Flag "Scheduled".
</t>
    </r>
  </si>
  <si>
    <r>
      <t xml:space="preserve">C chuyển TC status sang Need Discussion nhé
flag 'ReScheduled' có thể check hiển thị trên HMI ko c?  Nếu ko thì expected step 3 ko check được, việc update data được thực hiện bên trong thô i =&gt; </t>
    </r>
    <r>
      <rPr>
        <sz val="12"/>
        <color theme="4"/>
        <rFont val="Calibri"/>
        <family val="2"/>
        <scheme val="minor"/>
      </rPr>
      <t xml:space="preserve">Có check đc hiển thị trên HMI là  thuộc state "inprogress" hay là 'ReScheduled' chứ không hiển thị chữ chính xác như flag  . NHưng step này là mình thao tác trên tool nên output cũng là output của step đó check trên tool chứ
</t>
    </r>
    <r>
      <rPr>
        <sz val="12"/>
        <color rgb="FFFF0000"/>
        <rFont val="Calibri"/>
        <family val="2"/>
        <scheme val="minor"/>
      </rPr>
      <t>mai.le:</t>
    </r>
    <r>
      <rPr>
        <sz val="12"/>
        <color theme="4"/>
        <rFont val="Calibri"/>
        <family val="2"/>
        <scheme val="minor"/>
      </rPr>
      <t xml:space="preserve">
</t>
    </r>
    <r>
      <rPr>
        <sz val="12"/>
        <rFont val="Calibri"/>
        <family val="2"/>
        <scheme val="minor"/>
      </rPr>
      <t>TH này e thấy nếu muốn check output trên tool thì cần change câu hỏi để hỏi cụ thể các step change status và check status sau khi change được hiển thị ntn chị ạ</t>
    </r>
  </si>
  <si>
    <r>
      <t>C chuyển TC status sang Need Discussion nhé
flag 'Delayed' có thể check hiển thị trên HMI ko c?  Nếu ko thì expected step 3 ko check được, việc update data được thực hiện bên trong thôi =&gt;</t>
    </r>
    <r>
      <rPr>
        <sz val="12"/>
        <color theme="4"/>
        <rFont val="Calibri"/>
        <family val="2"/>
        <scheme val="minor"/>
      </rPr>
      <t xml:space="preserve"> Có check đc hiển thị trên HMI là  thuộc state "inprogress" hay là 'Delayed' chứ không hiển thị chữ chính xác như flag  . NHưng step này là mình thao tác trên tool nên output cũng là output của step đó check trên tool chứ
</t>
    </r>
    <r>
      <rPr>
        <sz val="12"/>
        <color rgb="FFFF0000"/>
        <rFont val="Calibri"/>
        <family val="2"/>
        <scheme val="minor"/>
      </rPr>
      <t>mai.le:</t>
    </r>
    <r>
      <rPr>
        <sz val="12"/>
        <color theme="4"/>
        <rFont val="Calibri"/>
        <family val="2"/>
        <scheme val="minor"/>
      </rPr>
      <t xml:space="preserve">
TH này e thấy nếu muốn check output trên tool thì cần change câu hỏi để hỏi cụ thể các step change status và check status sau khi change được hiển thị ntn chị ạ</t>
    </r>
  </si>
  <si>
    <t>Case này qua review chưa đọc kỹ need discussion của 2 chị</t>
  </si>
  <si>
    <r>
      <t>C chuyển TC status sang Need Discussion nhé
flag 'Abandoned' có thể check hiển thị trên HMI ko c?  Nếu ko thì expected step 3 ko check được</t>
    </r>
    <r>
      <rPr>
        <sz val="12"/>
        <color theme="4"/>
        <rFont val="Calibri"/>
        <family val="2"/>
        <scheme val="minor"/>
      </rPr>
      <t xml:space="preserve">tep này là mình thao tác trên tool nên output cũng là output của step đó check trên tool chứ
</t>
    </r>
    <r>
      <rPr>
        <sz val="12"/>
        <color rgb="FFFF0000"/>
        <rFont val="Calibri"/>
        <family val="2"/>
        <scheme val="minor"/>
      </rPr>
      <t>mai.le:</t>
    </r>
    <r>
      <rPr>
        <sz val="12"/>
        <color theme="4"/>
        <rFont val="Calibri"/>
        <family val="2"/>
        <scheme val="minor"/>
      </rPr>
      <t xml:space="preserve">
TH này e thấy nếu muốn check output trên tool thì cần change câu hỏi để hỏi cụ thể các step change status và check status sau khi change được hiển thị ntn chị ạ
</t>
    </r>
  </si>
  <si>
    <r>
      <t xml:space="preserve">C chuyển TC status sang Need Discussion nhé
flag 'Currently Suspended' có thể check hiển thị trên HMI ko c?  Nếu ko thì expected step 3 ko check được, việc update data được thực hiện bên trong thôi =&gt;  </t>
    </r>
    <r>
      <rPr>
        <sz val="12"/>
        <color theme="4"/>
        <rFont val="Calibri"/>
        <family val="2"/>
        <scheme val="minor"/>
      </rPr>
      <t xml:space="preserve">  step này là mình thao tác trên tool nên output cũng là output của step đó check trên tool chứ
</t>
    </r>
    <r>
      <rPr>
        <sz val="12"/>
        <color rgb="FFFF0000"/>
        <rFont val="Calibri"/>
        <family val="2"/>
        <scheme val="minor"/>
      </rPr>
      <t>mai.le:</t>
    </r>
    <r>
      <rPr>
        <sz val="12"/>
        <color theme="4"/>
        <rFont val="Calibri"/>
        <family val="2"/>
        <scheme val="minor"/>
      </rPr>
      <t xml:space="preserve">
</t>
    </r>
    <r>
      <rPr>
        <sz val="12"/>
        <rFont val="Calibri"/>
        <family val="2"/>
        <scheme val="minor"/>
      </rPr>
      <t>TH này e thấy nếu muốn check output trên tool thì cần change câu hỏi để hỏi cụ thể các step change status và check status sau khi change được hiển thị ntn chị ạ</t>
    </r>
  </si>
  <si>
    <r>
      <t xml:space="preserve">C chuyển TC status sang Need Discussion nhé
flag 'No Game State Flag' có thể check hiển thị trên HMI ko c?  Nếu ko thì expected step 3 ko check được, việc update data được thực hiện bên trong thôi </t>
    </r>
    <r>
      <rPr>
        <sz val="12"/>
        <color theme="4"/>
        <rFont val="Calibri"/>
        <family val="2"/>
        <scheme val="minor"/>
      </rPr>
      <t xml:space="preserve">=&gt;    step này là mình thao tác trên tool nên output cũng là output của step đó check trên tool chứ
</t>
    </r>
    <r>
      <rPr>
        <sz val="12"/>
        <color rgb="FFFF0000"/>
        <rFont val="Calibri"/>
        <family val="2"/>
        <scheme val="minor"/>
      </rPr>
      <t>mai.le:</t>
    </r>
    <r>
      <rPr>
        <sz val="12"/>
        <color theme="4"/>
        <rFont val="Calibri"/>
        <family val="2"/>
        <scheme val="minor"/>
      </rPr>
      <t xml:space="preserve">
</t>
    </r>
    <r>
      <rPr>
        <sz val="12"/>
        <rFont val="Calibri"/>
        <family val="2"/>
        <scheme val="minor"/>
      </rPr>
      <t>TH này e thấy nếu muốn check output trên tool thì cần change câu hỏi để hỏi cụ thể các step change status và check status sau khi change được hiển thị ntn chị ạ</t>
    </r>
  </si>
  <si>
    <t>Tại Step 3: thể hiện 'After pressing Ok, the Track Metadata will be updated' -&gt; chưa thấy có câu hỏi và change TC status</t>
  </si>
  <si>
    <t xml:space="preserve">Xem xét remove 'as "5-2"' vì tại thời điểm game đc chơi, score có thể khác, hoặc phay 1 channel khác thì score cũng sẽ khác (phụ thuộc data)
anh2.tran: updated (eg: score) </t>
  </si>
  <si>
    <t xml:space="preserve">Xem xét remove 'as "5-4"' vì tại thời điểm game đc chơi, score có thể khác, hoặc phay 1 channel khác thì score cũng sẽ khác (phụ thuộc data)
anh2.tran: updated (eg: score) </t>
  </si>
  <si>
    <r>
      <t>Từ step 10 trờ đi đển step 14, chọn các preset lần lượt từ preset #1 -&gt; Preset 5 đều có channel được played mà trước đó tại step 8 đã có hành động reset factory, tương tự với các nhóm step sau &gt; nên e thấy case này cần có điểm đặc biệt nào đó được mô tả tại Channels provided in Arena item SX-9845-0414 =&gt; c make QA để clear cho Arena item SX-9845-0414 và các channel được provided bởi nó nhé (change status testcase also)
=&gt;</t>
    </r>
    <r>
      <rPr>
        <sz val="12"/>
        <color theme="4"/>
        <rFont val="Calibri"/>
        <family val="2"/>
        <scheme val="minor"/>
      </rPr>
      <t xml:space="preserve"> Huyen2.nguyen : Mục đích case này chỉ là sau khi reset factory thì khi mở lên Vehicle Preset sẽ preload lên 1 list các kênh mặc định sẵn. Chị đang hiểu nhưng kênh có sẵn này được lưu trong tài liệu  Arena item SX-9845-0414 và mình có đủ thông tin trong TC rồi nên k cần make question nữa 
</t>
    </r>
    <r>
      <rPr>
        <sz val="12"/>
        <color rgb="FFFF0000"/>
        <rFont val="Calibri"/>
        <family val="2"/>
        <scheme val="minor"/>
      </rPr>
      <t xml:space="preserve">mai.le: 
</t>
    </r>
    <r>
      <rPr>
        <sz val="12"/>
        <rFont val="Calibri"/>
        <family val="2"/>
        <scheme val="minor"/>
      </rPr>
      <t>Các channel được nhắc đến trong TC e thấy chỉ là 1 phần, nếu c có tài liệu Arena item SX-9845-0414 có mô tả về các channel được provided trong đó thì có thể share đc ko ạ?</t>
    </r>
  </si>
  <si>
    <t>Theo e, TC này mình vẫn cần họ cung cấp tài liệu chính thống liên quan đến Arena item SX-9845-0414 để làm cơ sở khi log bug sau này (nếu có).
- Maybe có thể ko cần change status, nhưng vẫn nên tag Ms. An vào cho câu hỏi này ạ. =&gt; Chị comment vào TC nhưng k tag bạn An vì bạn ấy đang k muốn hỏi nhiều câu riêng lẻ nữa</t>
  </si>
  <si>
    <t>C chuyển status của TC -&gt; Need Discussion nhé</t>
  </si>
  <si>
    <t>C chuyển status của TC -&gt; Need Discussion và tag bạn An vào nhé!</t>
  </si>
  <si>
    <t xml:space="preserve">Phần expected thiếu các elements trên 'Set Vehicle Preset' Modal
- Title text
- Primary button (Cancel) =&gt; updated
Case này và case 16625843 đều chọn channel #177 để played, tuy nhiên lại confirm hiển thị channel name và channel logo -&gt; c để Need Discussion và link đến Q1 (e đã hỏi về channel #177) tại http://avncb.lge.com:8080/cb/issue/16566524 nhé
</t>
  </si>
  <si>
    <r>
      <t>Thêm precondition:
Available a sports play-by-play channel that don't have team logo =&gt;</t>
    </r>
    <r>
      <rPr>
        <sz val="12"/>
        <color theme="4"/>
        <rFont val="Calibri"/>
        <family val="2"/>
        <scheme val="minor"/>
      </rPr>
      <t xml:space="preserve"> Cái này chị có rồi nhé</t>
    </r>
    <r>
      <rPr>
        <sz val="12"/>
        <color theme="1"/>
        <rFont val="Calibri"/>
        <family val="2"/>
        <scheme val="minor"/>
      </rPr>
      <t xml:space="preserve">
Thêm note cho ý:
The Standard Channel Name is used unless space is limited in which case use the 8 Character Channel Name =&gt;</t>
    </r>
    <r>
      <rPr>
        <sz val="12"/>
        <color theme="4"/>
        <rFont val="Calibri"/>
        <family val="2"/>
        <scheme val="minor"/>
      </rPr>
      <t xml:space="preserve"> đã thêm nhưng thực ra mình cũng k biết chính xác nếu nó cắt đi thì nó sẽ cắt như thế nào nên chị k  điền chính xác output cho kênh example 177</t>
    </r>
  </si>
  <si>
    <t>Expected 3 nên viết bám theo test purpose và các kênh viết theo kiểu ví dụ như:  The Product displays the Live Channels as related content. E.g:….</t>
  </si>
  <si>
    <t>Em check xem đã có case cover cho các TH khác: Xtra Channels, On Demand Shows, Pandora Stations chưa? Nếu chưa thì e add thêm TCs cho các TH đó nhé</t>
  </si>
  <si>
    <t>Chi tiết nội dung kênh cho expected 3 để thêm E.g</t>
  </si>
  <si>
    <t>Em thêm preconditions: IP connection is available nhé
Step 2: Tune channel #67 nhưng expected là tune channel #89</t>
  </si>
  <si>
    <t>Expected step 2: update lại cho đúng với test step 2</t>
  </si>
  <si>
    <t>C chuyển status TCs sang Need Discussion nhé</t>
  </si>
  <si>
    <r>
      <t xml:space="preserve">anh2.tran: Precondition 5 có thể bỏ qua
</t>
    </r>
    <r>
      <rPr>
        <sz val="12"/>
        <color rgb="FFFF0000"/>
        <rFont val="Calibri"/>
        <family val="2"/>
        <scheme val="minor"/>
      </rPr>
      <t>mai.le:</t>
    </r>
    <r>
      <rPr>
        <sz val="12"/>
        <color theme="1"/>
        <rFont val="Calibri"/>
        <family val="2"/>
        <scheme val="minor"/>
      </rPr>
      <t xml:space="preserve">
updated, cái này c lấy theo TCs </t>
    </r>
  </si>
  <si>
    <r>
      <t xml:space="preserve">anh2.tran: TC nên để chơi 1 kênh bất kì rồi vào màn Related sẽ cụ thể và hợp lí hơn là k chơi gì nhưng vào vẫn có thông tin Related
</t>
    </r>
    <r>
      <rPr>
        <sz val="12"/>
        <color rgb="FFFF0000"/>
        <rFont val="Calibri"/>
        <family val="2"/>
        <scheme val="minor"/>
      </rPr>
      <t xml:space="preserve">mai.le:
</t>
    </r>
    <r>
      <rPr>
        <sz val="12"/>
        <rFont val="Calibri"/>
        <family val="2"/>
        <scheme val="minor"/>
      </rPr>
      <t>Thêm step 2</t>
    </r>
    <r>
      <rPr>
        <sz val="12"/>
        <color theme="1"/>
        <rFont val="Calibri"/>
        <family val="2"/>
        <scheme val="minor"/>
      </rPr>
      <t xml:space="preserve">
</t>
    </r>
  </si>
  <si>
    <r>
      <t xml:space="preserve">Hai case viết thêm của 15715330 ko có vấn đề gì nhé c ạ. Tuy nhiên e có check UXR và các TCs mn viết từ trước liên quan đến Req này thì thấy còn thiếu một vài cases (cụ thể e đã tổng hợp tại bên Sheet1 &gt; phần đánh dấu </t>
    </r>
    <r>
      <rPr>
        <b/>
        <sz val="12"/>
        <color rgb="FFFF0000"/>
        <rFont val="Calibri"/>
        <family val="2"/>
        <scheme val="minor"/>
      </rPr>
      <t xml:space="preserve">O </t>
    </r>
    <r>
      <rPr>
        <sz val="12"/>
        <rFont val="Calibri"/>
        <family val="2"/>
        <scheme val="minor"/>
      </rPr>
      <t xml:space="preserve">là chưa có TCs cover). C check lại hộ e 1 lần nữa xem đã có TCs chưa và upate (thêm case) cho các TH này nữa nhé
</t>
    </r>
    <r>
      <rPr>
        <sz val="12"/>
        <color theme="4"/>
        <rFont val="Calibri"/>
        <family val="2"/>
        <scheme val="minor"/>
      </rPr>
      <t xml:space="preserve">=&gt; Huyen2.nguyen: Theo tài liệu UX thì màn hình Liner Tunenar và browse không có thông tin của Artist name và show name
</t>
    </r>
    <r>
      <rPr>
        <sz val="12"/>
        <color rgb="FFFF0000"/>
        <rFont val="Calibri"/>
        <family val="2"/>
        <scheme val="minor"/>
      </rPr>
      <t>mai.le:</t>
    </r>
    <r>
      <rPr>
        <sz val="12"/>
        <color theme="4"/>
        <rFont val="Calibri"/>
        <family val="2"/>
        <scheme val="minor"/>
      </rPr>
      <t xml:space="preserve">
ok, e đã check lại</t>
    </r>
  </si>
  <si>
    <r>
      <t xml:space="preserve">TC hiện tại check Now playing indicator trong Listening History. 
Tuy nhiên check hiển thị ở Channel 4 trong khi đang chơi Channel 5 thì case này đương nhiên là nó sẽ không hiển thị.
* Nhưng theo e check ở UXR thì ở  Listening History có hiển thị indicator này, còn UX thì không. 
(Mô tả ở trang 12 - short tile)
Phương án 1: - Confirm với Ms. An xem mình theo thằng nào.
Phương án 2: Phương án 1 + Viết theo UX là có hiển thị, thì sẽ update TC là sau khi chuyển Channel 5, nhấn quay lại Channel 4 và check hiển thị của indicator. 
</t>
    </r>
    <r>
      <rPr>
        <sz val="12"/>
        <color theme="4"/>
        <rFont val="Calibri"/>
        <family val="2"/>
        <scheme val="minor"/>
      </rPr>
      <t>Huyen2.nguyen: Chị đã make question lên SyRS. TC update thêm step back về Channel 4 nhưng vẫn đang tạm để là không hiển thị indicator. CHị chờ confirm từ HQ rồi update tiếp nếu cần</t>
    </r>
  </si>
  <si>
    <r>
      <t xml:space="preserve">- Cần thêm 's' sau character
- TH check hiển thị 3-letter team abbreviation for professional Leagues đã được cover ở đâu chưa ạ?
</t>
    </r>
    <r>
      <rPr>
        <sz val="12"/>
        <color theme="4"/>
        <rFont val="Calibri"/>
        <family val="2"/>
        <scheme val="minor"/>
      </rPr>
      <t>=&gt; Huyen2.nguyen: Case này là case viết thêm. Case 3 characters đã có ở link http://avncb.lge.com:8080/cb/item/16195129</t>
    </r>
  </si>
  <si>
    <t xml:space="preserve">Update lại Test purpose 
'To verify that  the Product is able to play Music Content from " Unrestricted" groups ( All content broadcast over satellite) based on time shifting rights/regulations
Note:
Unrestricted: This is content where there are no legal or contractual restrictions that govern time-shifting.'
Step 2: 'Select any channel which is broadcasted over satellite to play (Ex: Play the channel #6 (WBM 60s on 6)) and observe
</t>
  </si>
  <si>
    <t>- Spelling: 'Satelite' -&gt;'Satellite'
- C thêm Precondition nhé:
Available some IP Streamed Channels ONLY which are in DMCA group
UXR này e thấy cần đặt câu hỏi để hỏi về data, cụ thể các TH (trong UXR hiện đang là Example):
- Unrestricted: Some IP Streamed Channels which are unrestricted
- DMCA: Relevant for IP Streamed Channels ONLY with DMCA (Digital Millennium Copyright Act) restrictions that govern time-shifting
- Disallowed: Relevant for IP Stream Channels ONLY with contractual restrictions that govern time-shifting</t>
  </si>
  <si>
    <t>Spelling: 'Satelite' -&gt;'Satellite'
C thêm precondition nhé:
Available some IP Streamed Channels ONLY which are in Disallowed group
UXR này e thấy cần đặt câu hỏi để hỏi về data, cụ thể các TH (trong UXR hiện đang là Example):
- Unrestricted: Some IP Streamed Channels which are unrestricted
- DMCA: Relevant for IP Streamed Channels ONLY with DMCA (Digital Millennium Copyright Act) restrictions that govern time-shifting
- Disallowed: Relevant for IP Stream Channels ONLY with contractual restrictions that govern time-shifting</t>
  </si>
  <si>
    <r>
      <t xml:space="preserve">Update lại Test purpose 
'To verify that  the Product is able to play Music Content from " Unrestricted" groups ( IP Streamed Channels) based on time shifting rights/regulations
Note:
Unrestricted: This is content where there are no legal or contractual restrictions that govern time-shifting.'
Step 2: 'Select any IP Streamed Channel to play (Ex: Play the channel #6 (WBM 60s on 6)) and observe
</t>
    </r>
    <r>
      <rPr>
        <sz val="12"/>
        <color rgb="FFFF0000"/>
        <rFont val="Calibri"/>
        <family val="2"/>
        <scheme val="minor"/>
      </rPr>
      <t>=&gt; Updated and change example channel</t>
    </r>
    <r>
      <rPr>
        <sz val="12"/>
        <color indexed="8"/>
        <rFont val="Calibri"/>
        <family val="2"/>
        <scheme val="minor"/>
      </rPr>
      <t xml:space="preserve">
</t>
    </r>
  </si>
  <si>
    <r>
      <t xml:space="preserve">- C thêm Precondition:
Available some IP Streamed Channels which are unrestricted
- Step 2: c update 1 chút nhé
Select any IP Streamed Channel of </t>
    </r>
    <r>
      <rPr>
        <sz val="12"/>
        <rFont val="Calibri"/>
        <family val="2"/>
        <scheme val="minor"/>
      </rPr>
      <t>Unrestricted group</t>
    </r>
    <r>
      <rPr>
        <sz val="12"/>
        <color indexed="8"/>
        <rFont val="Calibri"/>
        <family val="2"/>
        <scheme val="minor"/>
      </rPr>
      <t xml:space="preserve"> to play
UXR này e thấy cần đặt câu hỏi để hỏi về data, cụ thể các TH (trong UXR hiện đang là Example):
- Unrestricted: Some IP Streamed Channels which are unrestricted
- DMCA: Relevant for IP Streamed Channels ONLY with DMCA (Digital Millennium Copyright Act) restrictions that govern time-shifting
- Disallowed: Relevant for IP Stream Channels ONLY with contractual restrictions that govern time-shifting</t>
    </r>
  </si>
  <si>
    <t>Case này cần discuss xem khi track chạy &lt; 3s thì nhấn Skip Back button 2 lần sẽ về bài trước trước đó hay bài trước đó ?
Anh2.tran: theo e cái này về trước đó thôi chứ k cần về trước trước đó. 
Như c Huyền có 1 TC ấn Skip back 1 lần khi nghe trên 3s là về start of current segment có phần note là If less than 3 seconds the Product will jump to the start of the previous segment.
&gt; updated thành ấn Skip Back 1 time</t>
  </si>
  <si>
    <t>Em comment vào TC và refer đến link http://avncb.lge.com:8080/cb/issue/15715855 để confirm</t>
  </si>
  <si>
    <t>Ở đây c hiểu track này đang chạy &gt; 3S. Nhấn Skip Back 1 lần -&gt; về beginning của current track, nhấn Skip Back lần 2 liên tiếp -&gt; Về beginning của previous track</t>
  </si>
  <si>
    <t xml:space="preserve">spelling: availble -&gt; available tại expected step 5, 8
Cmm này c áp dụng theo case 16633274:
- Tại step 5: Chọn Skip Back button 1 lần thì ko thể nhảy về bài trước đó đc, mà sẽ bắt đầu chơi tại beginning của bài hiện tại 
- Tại step 8: Cần thêm đk track sẽ chơi &gt;3s hay &lt; 3s để xác định cho expected
+ Nếu &gt;3s: Press Skip Back 1 lần -&gt; shift về beginning của current track
+ Nếu &lt; 3s: Press Skip Back 1 lần -&gt; về beginning của previous track
Anh2.tran: updated </t>
  </si>
  <si>
    <t xml:space="preserve">Expected step 5: Em có thể viết rõ nó đi đến Live Point của track nào ko?
(next track/ current track/ the next of the next track)
anh2.tran: mình chỉ có 1 live point khi nghe SXM nên e nghĩ k cần nói rõ ra của track nào đâu. </t>
  </si>
  <si>
    <t>Test Step 5: 
Theo chị tìm hiểu file UX thì không có button Fast forward riêng mà mình sẽ phải Long press vào button Skip Forward, nên step đó nên là 'Long' press the Skip Forward button</t>
  </si>
  <si>
    <t xml:space="preserve">Case này cần thêm precondition : Available 2 segments remaning </t>
  </si>
  <si>
    <r>
      <t xml:space="preserve">huyen2.nguyen: Update lại số expected result.
</t>
    </r>
    <r>
      <rPr>
        <sz val="12"/>
        <color rgb="FFFF0000"/>
        <rFont val="Calibri"/>
        <family val="2"/>
        <scheme val="minor"/>
      </rPr>
      <t xml:space="preserve">mai.le: </t>
    </r>
    <r>
      <rPr>
        <sz val="12"/>
        <color indexed="8"/>
        <rFont val="Calibri"/>
        <family val="2"/>
        <scheme val="minor"/>
      </rPr>
      <t xml:space="preserve">updated
Note: Image attach vào file excel này không upload đc lên CB. Nếu cần upload ảnh lên CB thì sau khi import TC xong, mình vào TC đó và upload ảnh sau
</t>
    </r>
    <r>
      <rPr>
        <sz val="12"/>
        <color rgb="FFFF0000"/>
        <rFont val="Calibri"/>
        <family val="2"/>
        <scheme val="minor"/>
      </rPr>
      <t xml:space="preserve">mai.le: </t>
    </r>
    <r>
      <rPr>
        <sz val="12"/>
        <color indexed="8"/>
        <rFont val="Calibri"/>
        <family val="2"/>
        <scheme val="minor"/>
      </rPr>
      <t>cái này e hỏi anh.to, hiện tại chưa biết upload lên có bị lỗi gì ko, nếu lỗi thì xóa đi sau nhé c, còn upload đc thì tốt sau đỡ phải vào up ảnh lại</t>
    </r>
  </si>
  <si>
    <r>
      <t xml:space="preserve">huyen2.nguyen: Theo chị case này không cần câu :
Note: Wait the filling replay buffer until the end of the track 
mình vẫn có thể thao tác được bình thường
</t>
    </r>
    <r>
      <rPr>
        <sz val="12"/>
        <color rgb="FFFF0000"/>
        <rFont val="Calibri"/>
        <family val="2"/>
        <scheme val="minor"/>
      </rPr>
      <t>mai.le</t>
    </r>
    <r>
      <rPr>
        <sz val="12"/>
        <color indexed="8"/>
        <rFont val="Calibri"/>
        <family val="2"/>
        <scheme val="minor"/>
      </rPr>
      <t>: updated</t>
    </r>
  </si>
  <si>
    <r>
      <t xml:space="preserve">huyen2.nguyen: Không cần note: Wait the filling replay buffer until the start of the track for Artist 'Art 10' (next track) mình vẫn có thể thao tác được bình thường
</t>
    </r>
    <r>
      <rPr>
        <sz val="12"/>
        <color rgb="FFFF0000"/>
        <rFont val="Calibri"/>
        <family val="2"/>
        <scheme val="minor"/>
      </rPr>
      <t>mai.le:</t>
    </r>
    <r>
      <rPr>
        <sz val="12"/>
        <color indexed="8"/>
        <rFont val="Calibri"/>
        <family val="2"/>
        <scheme val="minor"/>
      </rPr>
      <t xml:space="preserve"> updated</t>
    </r>
  </si>
  <si>
    <r>
      <t xml:space="preserve">huyen2.nguyen: không cần step : 4. Wait the filling the replay buffer until the end of the track mình vẫn có thể thao tác được bình thường
</t>
    </r>
    <r>
      <rPr>
        <sz val="12"/>
        <color rgb="FFFF0000"/>
        <rFont val="Calibri"/>
        <family val="2"/>
        <scheme val="minor"/>
      </rPr>
      <t>mai.le</t>
    </r>
    <r>
      <rPr>
        <sz val="12"/>
        <color indexed="8"/>
        <rFont val="Calibri"/>
        <family val="2"/>
        <scheme val="minor"/>
      </rPr>
      <t>: updated</t>
    </r>
  </si>
  <si>
    <r>
      <t xml:space="preserve">huyen2.nguyen:
- Cần check lại xem có Fast button không ? Theo chị tìm hiểu file UX thì không có button Fast forward riêng mà mình sẽ phải Long press vào button Skip Forward
</t>
    </r>
    <r>
      <rPr>
        <sz val="12"/>
        <color rgb="FFFF0000"/>
        <rFont val="Calibri"/>
        <family val="2"/>
        <scheme val="minor"/>
      </rPr>
      <t xml:space="preserve">mai.le: 
- </t>
    </r>
    <r>
      <rPr>
        <sz val="12"/>
        <rFont val="Calibri"/>
        <family val="2"/>
        <scheme val="minor"/>
      </rPr>
      <t>updated as discussion</t>
    </r>
    <r>
      <rPr>
        <sz val="12"/>
        <color indexed="8"/>
        <rFont val="Calibri"/>
        <family val="2"/>
        <scheme val="minor"/>
      </rPr>
      <t xml:space="preserve">
- remove step 3
</t>
    </r>
  </si>
  <si>
    <r>
      <t xml:space="preserve">huyen2.nguyen: Không cần step 3. Wait the filling replay buffer until the end of the track mình vẫn có thể thực hiện đc test case =&gt; bỏ
</t>
    </r>
    <r>
      <rPr>
        <sz val="12"/>
        <color rgb="FFFF0000"/>
        <rFont val="Calibri"/>
        <family val="2"/>
        <scheme val="minor"/>
      </rPr>
      <t>mai.le</t>
    </r>
    <r>
      <rPr>
        <sz val="12"/>
        <color indexed="8"/>
        <rFont val="Calibri"/>
        <family val="2"/>
        <scheme val="minor"/>
      </rPr>
      <t>: step 3 mong muốn là chơi đến bài tiếp theo đó c, các step sau là thực hiện trên bài tiếp theo. Do là press Skip Back button 2 lần thì sẽ bị nhảy về bài previous nên step cần để verify Skip Back button tại Now Playing screen</t>
    </r>
  </si>
  <si>
    <r>
      <t xml:space="preserve">Hiện tại chỉ check hiển thị, Nên check thêm output sound lúc sau cùng này là bài nào (eg bài trc đó của bài 3….)
</t>
    </r>
    <r>
      <rPr>
        <sz val="12"/>
        <color rgb="FFFF0000"/>
        <rFont val="Calibri"/>
        <family val="2"/>
        <scheme val="minor"/>
      </rPr>
      <t>mai.le</t>
    </r>
    <r>
      <rPr>
        <sz val="12"/>
        <color indexed="8"/>
        <rFont val="Calibri"/>
        <family val="2"/>
        <scheme val="minor"/>
      </rPr>
      <t>: c đã update tại phần marked đỏ nhé, trước c cũng verify cả sound mà sau thấy bên anh.tran có mấy case focus vào sound nên lại keep như SMITE để check hiển thị thôi :)</t>
    </r>
  </si>
  <si>
    <r>
      <t xml:space="preserve">huyen2.nguyen: Không cần step 3. Wait the filling replay buffer until the end of the track mình vẫn có thể thực hiện đc test case =&gt; bỏ
</t>
    </r>
    <r>
      <rPr>
        <sz val="12"/>
        <color rgb="FFFF0000"/>
        <rFont val="Calibri"/>
        <family val="2"/>
        <scheme val="minor"/>
      </rPr>
      <t>mai.le</t>
    </r>
    <r>
      <rPr>
        <sz val="12"/>
        <color indexed="8"/>
        <rFont val="Calibri"/>
        <family val="2"/>
        <scheme val="minor"/>
      </rPr>
      <t>: updated</t>
    </r>
  </si>
  <si>
    <t xml:space="preserve">Sau mỗi step 3 và 4 nên có observe vào Content Metadata và check sự thay đổi của nó. </t>
  </si>
  <si>
    <t>Có thể thêm dòng ví dụ ở dưới SIMTE Tc cho dễ hiểu hơn về trạng thái disable của button 'i.e. touching the Skip Back button has no effect on the track being played and the Product just remains on the current track that is at the beginning of the buffer'</t>
  </si>
  <si>
    <t>Test step 4:
C update một chút để thể hiện press button 'Skip Back' at the earliest audio point nhé, vì nếu ko phải điểm earliest thì button đó sẽ ko bị disabled
Press the 'Rewind' button or 'Skip Back' button 12 time(s) at the earliest audio point available in the buffer to the beginning of the buffer and observe</t>
  </si>
  <si>
    <t xml:space="preserve">Test purpose là displays the Pause Button in place of the Play button when audio is currently Playing &gt; khi đang chơi nên observe và xác nhận là hiển thị Pause button  =&gt; </t>
  </si>
  <si>
    <t>Expected 3,4  nên viết rõ được thì tốt 
&gt; 3. The audio is stopped and the Product displays the Play Button in place of the Pause button
4. The audio is played and the Product changes the icon to the Pause button</t>
  </si>
  <si>
    <r>
      <t xml:space="preserve">C thêm ý này vào precondition hoặc step nhé:
The user is listening within a segment behind the Live play
</t>
    </r>
    <r>
      <rPr>
        <sz val="12"/>
        <color rgb="FFFF0000"/>
        <rFont val="Calibri"/>
        <family val="2"/>
        <scheme val="minor"/>
      </rPr>
      <t xml:space="preserve"> </t>
    </r>
  </si>
  <si>
    <t xml:space="preserve">Cần thêm precondition: 
Satellite Broadcast is available
Current source: IP
Step 2 c nghĩ nên để sau step 3 sẽ hợp lý hơn vì channel #9 có thể available ở IP nhưng ko available ở statellite
Ngoài ra e có thể xem xét remove đoạn 'agreed upon by SiriusXM and the OEM', phần còn lại là đủ ý hiểu rồi
</t>
  </si>
  <si>
    <t xml:space="preserve">- Cột Verifies: C đã correct ID SMITE TCs và thêm ID UXR nhé
- Spelling: attacted -&gt; attached
- Update test purpose:
To verify that the Product displays No Satellite Signal Indicator if the user is attempting to listen to buffered content via Satellite and they do not have Satellite signal.
- Thêm Precondition: Current source is IP connection (có thể remove (if the current source is IP) tại step 3 đi)
- Expected step 7: update 'icon for sustained signal loss' -&gt; 'No Satellite Signal indicator'
- Thêm expected cho step 7: The user continues listening to buffered audio until exhausted
- Step 3 chuyển lên trên step 2 vì có thể channel #4 available vs IP nhưng ko available vs statellite
- C thấy step 5 chuyển xuống dưới step 6 theo flow: Play 1 bài cho time chạy &gt; 3s (đợi buffer fill) &gt; Press Skip Back 1 lần (bài đó chạy lại từ đầu) -&gt; Stop URT &gt; Quan sát. Em thấy có hợp lý hơn ko?
anh2.tran: updated </t>
  </si>
  <si>
    <t>- C đã correct cột Verifies
- Spelling: attacted -&gt; attached
- Em update test purpose cho ngắn gọn hơn nhé:
To verify that the Product displays No Satellite Signal Indicator if the user is attempting to listen to live content via Satellite and they do not have Satellite signal.
- Chuyển step 3 lên trước step 2
- Thêm Precondition: Current source is IP connection (có thể remove (if the current source is IP) tại step 3 đi)
- Update expected step 6: ' icon for sustained audio loss' -&gt; 'No Satellite Signal Indicator'</t>
  </si>
  <si>
    <r>
      <t xml:space="preserve">huyen2.nguyen: Step 2 Cần tune đến channel có Album art chứ không phải là any number
</t>
    </r>
    <r>
      <rPr>
        <sz val="12"/>
        <color rgb="FFFF0000"/>
        <rFont val="Calibri"/>
        <family val="2"/>
        <scheme val="minor"/>
      </rPr>
      <t xml:space="preserve">mai.le: 
</t>
    </r>
    <r>
      <rPr>
        <sz val="12"/>
        <rFont val="Calibri"/>
        <family val="2"/>
        <scheme val="minor"/>
      </rPr>
      <t>Thêm Precondition: The Album Art is available for the selected channel</t>
    </r>
  </si>
  <si>
    <r>
      <t xml:space="preserve">huyen2.nguyen: Step 2 Cần tune đến channel có Album art chứ không phải là any number
</t>
    </r>
    <r>
      <rPr>
        <sz val="12"/>
        <color rgb="FFFF0000"/>
        <rFont val="Calibri"/>
        <family val="2"/>
        <scheme val="minor"/>
      </rPr>
      <t>mai.le:</t>
    </r>
    <r>
      <rPr>
        <sz val="12"/>
        <color indexed="8"/>
        <rFont val="Calibri"/>
        <family val="2"/>
        <scheme val="minor"/>
      </rPr>
      <t xml:space="preserve"> 
Thêm Precondition: The Album Art is available for the selected channel</t>
    </r>
  </si>
  <si>
    <r>
      <t xml:space="preserve">huyen2.nguyen: Step 2 Cần tune đến channel có Album art chứ không phải là any number
</t>
    </r>
    <r>
      <rPr>
        <sz val="12"/>
        <color rgb="FFFF0000"/>
        <rFont val="Calibri"/>
        <family val="2"/>
        <scheme val="minor"/>
      </rPr>
      <t xml:space="preserve">mai.le: </t>
    </r>
    <r>
      <rPr>
        <sz val="12"/>
        <color indexed="8"/>
        <rFont val="Calibri"/>
        <family val="2"/>
        <scheme val="minor"/>
      </rPr>
      <t xml:space="preserve">
Thêm Precondition: The Album Art is available for the selected channel</t>
    </r>
  </si>
  <si>
    <r>
      <t xml:space="preserve">huyen2.nguyen: Step 2 Cần tune đến channel có Album art chứ không phải là any number
</t>
    </r>
    <r>
      <rPr>
        <sz val="12"/>
        <color rgb="FFFF0000"/>
        <rFont val="Calibri"/>
        <family val="2"/>
        <scheme val="minor"/>
      </rPr>
      <t>mai.le:</t>
    </r>
    <r>
      <rPr>
        <sz val="12"/>
        <color indexed="8"/>
        <rFont val="Calibri"/>
        <family val="2"/>
        <scheme val="minor"/>
      </rPr>
      <t xml:space="preserve">
Tại precondition đã có thông tin Album Art image, update thêm 'for the selected channel'</t>
    </r>
  </si>
  <si>
    <r>
      <t xml:space="preserve">huyen2.nguyen: 
- Expected step 7 : The Channel # </t>
    </r>
    <r>
      <rPr>
        <sz val="12"/>
        <color rgb="FFFF0000"/>
        <rFont val="Calibri"/>
        <family val="2"/>
        <scheme val="minor"/>
      </rPr>
      <t>4</t>
    </r>
    <r>
      <rPr>
        <sz val="12"/>
        <color indexed="8"/>
        <rFont val="Calibri"/>
        <family val="2"/>
        <scheme val="minor"/>
      </rPr>
      <t xml:space="preserve"> is played
</t>
    </r>
    <r>
      <rPr>
        <sz val="12"/>
        <color rgb="FFFF0000"/>
        <rFont val="Calibri"/>
        <family val="2"/>
        <scheme val="minor"/>
      </rPr>
      <t>mai.le</t>
    </r>
    <r>
      <rPr>
        <sz val="12"/>
        <color indexed="8"/>
        <rFont val="Calibri"/>
        <family val="2"/>
        <scheme val="minor"/>
      </rPr>
      <t xml:space="preserve">: updated
-Step 2 Cần tune đến channel có Album art chứ không phải là any number
</t>
    </r>
    <r>
      <rPr>
        <sz val="12"/>
        <color rgb="FFFF0000"/>
        <rFont val="Calibri"/>
        <family val="2"/>
        <scheme val="minor"/>
      </rPr>
      <t xml:space="preserve">mai.le: </t>
    </r>
    <r>
      <rPr>
        <sz val="12"/>
        <color indexed="8"/>
        <rFont val="Calibri"/>
        <family val="2"/>
        <scheme val="minor"/>
      </rPr>
      <t xml:space="preserve">
Thêm Precondition: The Album Art is available for the selected channel</t>
    </r>
  </si>
  <si>
    <r>
      <t xml:space="preserve">huyen2.nguyen: 
- Step 2 , 11 viết câu với động từ đầu câu cho giống step
- Chia động từ cho expected 2
</t>
    </r>
    <r>
      <rPr>
        <sz val="12"/>
        <color rgb="FFFF0000"/>
        <rFont val="Calibri"/>
        <family val="2"/>
        <scheme val="minor"/>
      </rPr>
      <t>mai.le</t>
    </r>
    <r>
      <rPr>
        <sz val="12"/>
        <color indexed="8"/>
        <rFont val="Calibri"/>
        <family val="2"/>
        <scheme val="minor"/>
      </rPr>
      <t>: updated</t>
    </r>
  </si>
  <si>
    <t>- Phần QA: Em tạo 1 sheet mới QA list và add QA theo TCs ID để anh.to tổng hợp nhé</t>
  </si>
  <si>
    <t>Spelling tại purpose: sdisplays  -&gt; displays
- Phần QA: Em tạo 1 sheet mới QA list và add QA theo TCs ID để anh.to tổng hợp nhé</t>
  </si>
  <si>
    <t>Cột Verifies: correct lại
[ISSUE:16722559],[ISSUE:15715910]
- Phần QA: Em tạo 1 sheet mới QA list và add QA theo TCs ID để anh.to tổng hợp nhé
Case này chưa được clear, em cân nhắc đặt lại câu hỏi khác nhé</t>
  </si>
  <si>
    <t>- Phần QA: Em tạo 1 sheet mới QA list và add QA theo TCs ID để anh.to tổng hợp nhé
Case này chưa được clear, em cân nhắc đặt lại câu hỏi khác nhé để viết tiếp đc TCs nhé</t>
  </si>
  <si>
    <t>Step 2, 3: Chị chuyển giúp e vào Precondition như thống nhất hôm trước nhé
Precondition:
The Listening History is cleared
C fix tương tự vs các case khác nữa nhé</t>
  </si>
  <si>
    <r>
      <t xml:space="preserve">huyen2.nguyen: expected 16:  a maximum number of recommendations  test purpose đã đề cập maximum=21 thì nên viết rõ là 21 ở output luôn chứ không phải ở trong E.g.
Phần E.g em đã liệt kê đủ 21 channel rồi sao vẫn còn để  dấu "…"?
</t>
    </r>
    <r>
      <rPr>
        <sz val="12"/>
        <color rgb="FFFF0000"/>
        <rFont val="Calibri"/>
        <family val="2"/>
        <scheme val="minor"/>
      </rPr>
      <t xml:space="preserve">Mai.le: </t>
    </r>
    <r>
      <rPr>
        <sz val="12"/>
        <color indexed="8"/>
        <rFont val="Calibri"/>
        <family val="2"/>
        <scheme val="minor"/>
      </rPr>
      <t>Do phần UXR, requirement, SMITE TCs đang conflict nhau về maximum number của recommendations, mỗi tài liệu viết 1 kiểu (8, 21, 24 recommendations). Ngoài ra phần note ở TCs lại có để câu maximum number của recommendations thì lại phụ thuộc vào OEM implementation -&gt; nên e có hỏi anh.to và thống nhất để như hiện tại</t>
    </r>
  </si>
  <si>
    <t>mục đích của TC là displays Recommendations when the user selects "For You". &gt; Step 9 nên là select 'For You' button and observe và expected là The Product displays Recommendations content screen with some recommended channels (eg: Channels # 8, 31, 18, 10)</t>
  </si>
  <si>
    <t>Step 2, 3: Chị chuyển giúp e vào Precondition như thống nhất hôm trước nhé
Precondition:
The Listening History is cleared</t>
  </si>
  <si>
    <t xml:space="preserve">Precondition thêm 1 ý IP connection is not available thì sẽ khác với các TC khác. Lựa chọn 1 trong 2 tc để lại. E thì prefer case sau vì đc đổi thêm channel cho khác mấy case trên </t>
  </si>
  <si>
    <t>Spelling tại precondition:
Satelite -&gt; Satellite
Step 2, 3: Chị chuyển giúp e vào Precondition như thống nhất hôm trước nhé
Precondition:
The Listening History is cleared</t>
  </si>
  <si>
    <r>
      <t>Test Purpose:  
- C chia động từ cho từ 'refresh of' -&gt; 'refresh</t>
    </r>
    <r>
      <rPr>
        <sz val="12"/>
        <color rgb="FFFF0000"/>
        <rFont val="Calibri"/>
        <family val="2"/>
        <scheme val="minor"/>
      </rPr>
      <t>es</t>
    </r>
    <r>
      <rPr>
        <sz val="12"/>
        <color indexed="8"/>
        <rFont val="Calibri"/>
        <family val="2"/>
        <scheme val="minor"/>
      </rPr>
      <t>' nhé
- 'selecting a Recommendation</t>
    </r>
    <r>
      <rPr>
        <sz val="12"/>
        <color rgb="FFFF0000"/>
        <rFont val="Calibri"/>
        <family val="2"/>
        <scheme val="minor"/>
      </rPr>
      <t>s</t>
    </r>
    <r>
      <rPr>
        <sz val="12"/>
        <color indexed="8"/>
        <rFont val="Calibri"/>
        <family val="2"/>
        <scheme val="minor"/>
      </rPr>
      <t>' -&gt; 'selecting a Recommendaion from the list of available recommendations'
Precondition:
- Step 2, 3: Chị chuyển giúp e vào Precondition như thống nhất hôm trước nhé
Precondition:
The Listening History is cleared
Expected Result:
C update 1 chút step 11 để thể hiện rõ test purpose nhé
'The Product refreshes the list of the reconmmendations and displays the following....'</t>
    </r>
  </si>
  <si>
    <r>
      <t xml:space="preserve">huyen2.nguyen: Có thể bỏ step 2 cho test case gọn hơn, trong khi mình vẫn đang play channel 2 sao step 5 lại phải tune lại để test case nhìn bị rối -&gt; </t>
    </r>
    <r>
      <rPr>
        <sz val="12"/>
        <color rgb="FFFF0000"/>
        <rFont val="Calibri"/>
        <family val="2"/>
        <scheme val="minor"/>
      </rPr>
      <t>updated as dicussion</t>
    </r>
    <r>
      <rPr>
        <sz val="12"/>
        <color indexed="8"/>
        <rFont val="Calibri"/>
        <family val="2"/>
        <scheme val="minor"/>
      </rPr>
      <t xml:space="preserve">
- Nếu em ghi là any number thì có thể chọn vào kênh sport - được cover bởi test case dưới -&gt; nên ghi giới hạn kênh -&gt; </t>
    </r>
    <r>
      <rPr>
        <sz val="12"/>
        <color rgb="FFFF0000"/>
        <rFont val="Calibri"/>
        <family val="2"/>
        <scheme val="minor"/>
      </rPr>
      <t>em hiểu nếu là channel thì là channel bình thường thôi, ko phải sports cũng ko phải on demand,... nếu case nào chọn cụ thể thì e cũng ghi chọn cụ thể giông case dưới đó c</t>
    </r>
    <r>
      <rPr>
        <sz val="12"/>
        <color indexed="8"/>
        <rFont val="Calibri"/>
        <family val="2"/>
        <scheme val="minor"/>
      </rPr>
      <t xml:space="preserve">
- Bỏ trường Description</t>
    </r>
  </si>
  <si>
    <r>
      <t xml:space="preserve">Kiểm tra lại Step 4,5 và expected 5. 
(Play channel 3, nhưng saved là channel 9)
</t>
    </r>
    <r>
      <rPr>
        <sz val="12"/>
        <color rgb="FFFF0000"/>
        <rFont val="Calibri"/>
        <family val="2"/>
        <scheme val="minor"/>
      </rPr>
      <t>mai.le:</t>
    </r>
    <r>
      <rPr>
        <sz val="12"/>
        <color indexed="8"/>
        <rFont val="Calibri"/>
        <family val="2"/>
        <scheme val="minor"/>
      </rPr>
      <t xml:space="preserve"> updated</t>
    </r>
  </si>
  <si>
    <r>
      <t xml:space="preserve">huyen2.nguyen: Có thể bỏ step 2 cho test case gọn hơn, trong khi mình vẫn đang play channel 229 sao step 5 lại phải tune lại để test case nhìn bị rối -&gt; </t>
    </r>
    <r>
      <rPr>
        <sz val="12"/>
        <color rgb="FFFF0000"/>
        <rFont val="Calibri"/>
        <family val="2"/>
        <scheme val="minor"/>
      </rPr>
      <t>updated</t>
    </r>
    <r>
      <rPr>
        <sz val="12"/>
        <color indexed="8"/>
        <rFont val="Calibri"/>
        <family val="2"/>
        <scheme val="minor"/>
      </rPr>
      <t xml:space="preserve">
-Có thể viết gọn ý:Tune to a sports play-by-play game (Eg: Channel #229), press OK button =&gt; Tune to a sports play-by-play game channel (E.g:...) -&gt;</t>
    </r>
    <r>
      <rPr>
        <sz val="12"/>
        <color rgb="FFFF0000"/>
        <rFont val="Calibri"/>
        <family val="2"/>
        <scheme val="minor"/>
      </rPr>
      <t xml:space="preserve"> updated 
</t>
    </r>
    <r>
      <rPr>
        <sz val="12"/>
        <rFont val="Calibri"/>
        <family val="2"/>
        <scheme val="minor"/>
      </rPr>
      <t>--&gt; Có thể bỏ phần , press OK button</t>
    </r>
    <r>
      <rPr>
        <sz val="12"/>
        <color indexed="8"/>
        <rFont val="Calibri"/>
        <family val="2"/>
        <scheme val="minor"/>
      </rPr>
      <t xml:space="preserve">
- Bỏ trường Description</t>
    </r>
  </si>
  <si>
    <r>
      <t xml:space="preserve">huyen2.nguyen: Có thể bỏ step 2 cho test case gọn hơn -&gt; </t>
    </r>
    <r>
      <rPr>
        <sz val="12"/>
        <color rgb="FFFF0000"/>
        <rFont val="Calibri"/>
        <family val="2"/>
        <scheme val="minor"/>
      </rPr>
      <t>updated</t>
    </r>
    <r>
      <rPr>
        <sz val="12"/>
        <color indexed="8"/>
        <rFont val="Calibri"/>
        <family val="2"/>
        <scheme val="minor"/>
      </rPr>
      <t xml:space="preserve">
- Bỏ trường Description</t>
    </r>
  </si>
  <si>
    <r>
      <t xml:space="preserve">huyen2.nguyen: 
- Thêm preconditon: The SAT connection is available cho chặt chẽ -&gt; </t>
    </r>
    <r>
      <rPr>
        <sz val="12"/>
        <color rgb="FFFF0000"/>
        <rFont val="Calibri"/>
        <family val="2"/>
        <scheme val="minor"/>
      </rPr>
      <t>updated</t>
    </r>
    <r>
      <rPr>
        <sz val="12"/>
        <color indexed="8"/>
        <rFont val="Calibri"/>
        <family val="2"/>
        <scheme val="minor"/>
      </rPr>
      <t xml:space="preserve">
- Có thể bỏ step 2 cho test case gọn hơn -&gt; </t>
    </r>
    <r>
      <rPr>
        <sz val="12"/>
        <color rgb="FFFF0000"/>
        <rFont val="Calibri"/>
        <family val="2"/>
        <scheme val="minor"/>
      </rPr>
      <t>updated</t>
    </r>
    <r>
      <rPr>
        <sz val="12"/>
        <color indexed="8"/>
        <rFont val="Calibri"/>
        <family val="2"/>
        <scheme val="minor"/>
      </rPr>
      <t xml:space="preserve">
- Bỏ trường Description</t>
    </r>
  </si>
  <si>
    <t xml:space="preserve">Ý ở đây là nhấn mạnh đến việc phát sóng radio thông qua SAT, 
Nếu để là "7. The SAT connection is available" =&gt; dễ gây hiểu nhầm cho người test, làm thế nào để SAT connection available?
Theo e chỉ cần update :
4. SiriusXM signals via SAT are available.
mai.le: vậy c remove precondition 7 và update precondition 4
</t>
  </si>
  <si>
    <r>
      <t xml:space="preserve">huyen2.nguyen: - Có thể bỏ step 2 cho test case gọn hơn 
</t>
    </r>
    <r>
      <rPr>
        <sz val="12"/>
        <color rgb="FFFF0000"/>
        <rFont val="Calibri"/>
        <family val="2"/>
        <scheme val="minor"/>
      </rPr>
      <t>mai.le:</t>
    </r>
    <r>
      <rPr>
        <sz val="12"/>
        <rFont val="Calibri"/>
        <family val="2"/>
        <scheme val="minor"/>
      </rPr>
      <t xml:space="preserve">  e update channel tại step 2 thành channel khác nhé (Channel #4)
</t>
    </r>
    <r>
      <rPr>
        <sz val="12"/>
        <color rgb="FFFF0000"/>
        <rFont val="Calibri"/>
        <family val="2"/>
        <scheme val="minor"/>
      </rPr>
      <t>- updated</t>
    </r>
  </si>
  <si>
    <r>
      <t xml:space="preserve">huyen2.nguyen: Case này không cần preconditon xóa vehicle preset list
</t>
    </r>
    <r>
      <rPr>
        <sz val="12"/>
        <color rgb="FFFF0000"/>
        <rFont val="Calibri"/>
        <family val="2"/>
        <scheme val="minor"/>
      </rPr>
      <t xml:space="preserve">mai.le: </t>
    </r>
    <r>
      <rPr>
        <sz val="12"/>
        <rFont val="Calibri"/>
        <family val="2"/>
        <scheme val="minor"/>
      </rPr>
      <t>updated</t>
    </r>
  </si>
  <si>
    <t xml:space="preserve">- Phần QA: Em tạo 1 sheet mới QA list và add QA theo TCs ID để anh.to tổng hợp nhé
 - Spelling:
Produc -&gt; Product
updaate -&gt; update
- Sau step 1, thiếu step để chọn theme color giống trong SMITE TCs (DARK/ LIGHT) vì step này có ảnh hưởng đến việc hiển thị theme color ở channel logo (testcase này đang chọn theme color là DARK)
-&gt; refer việc hiển thị channel theme color tại file:
integrated_logos_default_reference_logos_technical_004.pdf
anh2.tran: updated theme color in Precondition </t>
  </si>
  <si>
    <r>
      <t xml:space="preserve">- Phần QA: Em tạo 1 sheet mới QA list và add QA theo TCs ID để anh.to tổng hợp nhé
- Thêm The trước Channel tại expected step 4
- Step 2 và expected: Theo c hiểu thì HU ko mở đc pdf file nên step này có thể remove đi để tránh gây hiểu nhầm, file refer là file pdf được để cập ở SMITE TCs nên lúc test thì mở file đó trên laptop ra để so sánh với hiển thị trên HU thôi
File refer: integrated_logos_default_reference_logos_technical_004.pdf
anh2.tran: QA của TC này chung chung nên k add vào QA list mới nữa, e chỉ để cmt và đổi trạng thái thôi.
Step 2 đi ngay sau Step 1 nên nó sẽ có liên quan đến nhau, thêm vào thì e thấy còn dễ hiểu hơn vì nếu bỏ đi lại cần thêm vào đâu đó 1 cái note là refer file nào đó. 
updated thêm precondition. 
</t>
    </r>
    <r>
      <rPr>
        <sz val="12"/>
        <color rgb="FFFF0000"/>
        <rFont val="Calibri"/>
        <family val="2"/>
        <scheme val="minor"/>
      </rPr>
      <t>mai.le:</t>
    </r>
    <r>
      <rPr>
        <sz val="12"/>
        <color indexed="8"/>
        <rFont val="Calibri"/>
        <family val="2"/>
        <scheme val="minor"/>
      </rPr>
      <t xml:space="preserve"> c thấy em có đưa file pdf vào precondition rồi thì có thể bỏ step 1 và step 2 đi, còn trong expected step 5, 6 cũng đã nói đến reference PDF file rồi mà</t>
    </r>
  </si>
  <si>
    <t xml:space="preserve">- Sau step 1, thiếu step để chọn theme color giống trong SMITE TCs (DARK/ LIGHT) vì step này có ảnh hưởng đến việc hiển thị theme color ở channel logo (testcase này đang chọn theme color là DARK)
-&gt; refer việc hiển thị channel theme color tại file:
integrated_logos_default_reference_logos_technical_004.pdf
- Thêm The trước Channel tại expected step 3
anh2.tran: updated Dark theme color in Precondition </t>
  </si>
  <si>
    <t xml:space="preserve">- Phần QA: Em tạo 1 sheet mới QA list và add QA theo TCs ID để anh.to tổng hợp nhé
- Thêm The trước Channel tại expected step 3
- Ngoài ra c thấy cũng cần hỏi xem baseline logo của từng channel sẽ ntn? (file image)
</t>
  </si>
  <si>
    <t xml:space="preserve">- Phần QA: Em tạo 1 sheet mới QA list và add QA theo TCs ID để anh.to tổng hợp nhé
- Thêm The trước Channel tại expected step 3
anh2.tran: QA đã từng có rồi nên k add vào list QA mới nữa. Để lại cmt và đổi state của TC </t>
  </si>
  <si>
    <t>Đánh lại số expected result</t>
  </si>
  <si>
    <t>- Thêm The trước Channel tại expected step 3
anh2.tran: updated</t>
  </si>
  <si>
    <r>
      <t xml:space="preserve">- Phần QA: Em tạo 1 sheet mới QA list và add QA theo TCs ID để anh.to tổng hợp nhé
- Thêm The trước Channel tại expected step 3
</t>
    </r>
    <r>
      <rPr>
        <sz val="12"/>
        <color rgb="FFFF0000"/>
        <rFont val="Calibri"/>
        <family val="2"/>
        <scheme val="minor"/>
      </rPr>
      <t xml:space="preserve">mai.le: </t>
    </r>
    <r>
      <rPr>
        <sz val="12"/>
        <color indexed="8"/>
        <rFont val="Calibri"/>
        <family val="2"/>
        <scheme val="minor"/>
      </rPr>
      <t xml:space="preserve">
sorry, e có thể update giúp c expected step 4, 6:
4. The Product displays the 'On Dark' Channel Logo of Channel #18 for Dark Backings
6.  The Product displays the 'On Light' Channel Logo of Channel #18 for Light Backings</t>
    </r>
  </si>
  <si>
    <t xml:space="preserve">- Phần QA: Em tạo 1 sheet mới QA list và add QA theo TCs ID để anh.to tổng hợp nhé
- Thêm The trước Channel tại expected step 3
- C thấy phần note này khá quan trọng, em cân nhắc đưa vào expected nhé
Note: Maximum of 16 Super Categories supported.
Maximum of 48 Categories supported at one time.
Maximum of 1020 channels supported.
- Ngoài ra, c đang lăn tăn liệu có cần hỏi về baseline file với 2240 logos ko?
</t>
  </si>
  <si>
    <t>- Phần QA: Em tạo 1 sheet mới QA list và add QA theo TCs ID để anh.to tổng hợp nhé
- Thêm The trước Channel tại expected step 2</t>
  </si>
  <si>
    <t xml:space="preserve">Nên thêm step observe channel logo #7 sau khi update metadata và thêm step observe any the category in "1SCatWBM" Super Category list. </t>
  </si>
  <si>
    <t>Nên update lại expected: The Product rejects the Logo update and NOT displays the following image as the Channel Logo for Channel #7
&gt; The Product rejects the Logo update and NOT displays the attacted image (in SMITE TC link) as the Channel Logo for Channel #7</t>
  </si>
  <si>
    <t xml:space="preserve">Update Step 5.6 để observe super category logo and category logo 
các TC check logo thông thường k cần dùng tool để setup thì nên thêm Precondition là các logo available. 
6/10/2020: anh2.tran. Step 5 mình có thể cụ thể hơn bằng cách sau khi observe super category thì chọn 1 cái và open nó ra để observe category bên trong </t>
  </si>
  <si>
    <t>Step 4. Observe the League and Team Logos on Now playing screen theo SMITE TC có thể bỏ nhưng nếu vẫn thêm vào thì nên Tune đến 1 sport channel ( có league và team logo) trước rồi quan sát trên màn Now Playing rồi mới vào Settings check thêm 
expected 7 bị đánh số 7.6 
6/10/2020: anh2.tran: vì step 5 giữ lại và để là observe thì nên có thêm expected cho step 5</t>
  </si>
  <si>
    <r>
      <t xml:space="preserve">C cân nhắc thêm 1 step sau step 3 để confirm hiển thị League và Team Logos trước khi mất signal nhé. Như vậy, step 5, 7, 8 thể hiện logo vẫn hiển thị sau khi mất signal. Người test cũng sẽ dễ focus và so sánh hơn
</t>
    </r>
    <r>
      <rPr>
        <sz val="12"/>
        <color rgb="FFFF0000"/>
        <rFont val="Calibri"/>
        <family val="2"/>
        <scheme val="minor"/>
      </rPr>
      <t>Huyen2.nguyen: Nếu thêm step sau step 3 thì lại phải thêm step observe League and Team Logos trước khi make no signal nữa =&gt; TC sẽ bị rối quá nên chị sẽ không thêm</t>
    </r>
  </si>
  <si>
    <t xml:space="preserve">Thiếu step check channel logo trước khi turn off HU </t>
  </si>
  <si>
    <t>Channel logo is not updates &gt; Channel logo is not updated</t>
  </si>
  <si>
    <t xml:space="preserve">Update Step cho hợp lí hơn. Enter lại số 16 sau khi vào lại màn direct tune </t>
  </si>
  <si>
    <t>Sau step 6 cần thêm 1 step 'Open Direct Tune &gt; Enter the digits: 16' thì mới verify được logo tại step 7</t>
  </si>
  <si>
    <t xml:space="preserve">Nên để precondition là noti. Đc cleared </t>
  </si>
  <si>
    <t>Em tìm trong Requirement thì chỉ có 2 màn hình Set Notifications là :
4.11 SET ARTIST &amp; SONG NOTIFICATIONS =&gt; màn hình này ko có Channel Logo
4.12 SET SPORT TEAM NOTIFICATIONS =&gt; màn hình này có Team Logo, kênh được chơi cần phải là Sports
Nên c update lại TCs để thể hiện chơi kênh Sports và update Team Logo tại màn hình Set Sport Team Notifications nhé</t>
  </si>
  <si>
    <t>Expected step 3: C bỏ Channel #8 đi vì dễ gây hiểu nhầm channel #8 cũng hiển thị channel logo của Channel #10 nhé hoặc update thành:
The product displays the related channels with the channels logo ( Ex: Channel # 10, Channel #8...)</t>
  </si>
  <si>
    <t>- Step 2, 3: C đưa vào precondition như đã thống nhất nhé
- Spelling:
Recomendations -&gt; Recommendations
recommended -&gt; recommended</t>
  </si>
  <si>
    <t>Theo e hiểu thì chỉ cần tune đến 1 channel bất kì rồi vào set noti...
Các Step 5,6,7… nên cụ thể hơn 5. Select the NFL league and observe Sport Team Logo …</t>
  </si>
  <si>
    <t xml:space="preserve">Update Preconditions:
4. SiriusXM signal is available.
C remove precondition 5 đi nhé, vì e thấy trong Req nó có cả kênh sport cho Satellite và IP
</t>
  </si>
  <si>
    <t>Theo e hiểu thì chỉ cần tune đến 1 channel bất kì rồi vào set noti…
huyen2.nguyen: Theo chị hiểu mình chỉ có thể add noti cho sport team chứ không add cho League được nên case này mình khong cần</t>
  </si>
  <si>
    <t xml:space="preserve">huyen2.nguyen: 'Step 23: Không nên để là " Verify SMITE script" mà mình cần Verify trên product. Suggest viết là:  Verify that the Product configures all presets as smart favorites upon Power on.
- Đoạn ... (continue…) nên nói rõ các channel được add lần lượt vào Preset nào
6/17/2020:
anh2.tran: updated step </t>
  </si>
  <si>
    <t>Step 23: Xem xét update thành 'Verify that the Product…"</t>
  </si>
  <si>
    <t>Tương tự case trên, không nên dùng là Verify SMITE script. Cũng có thể khi test mình sẽ check log nhưng cũng không phải là verify script
Suggest: Verify that the Product…</t>
  </si>
  <si>
    <t xml:space="preserve">C thấy ở đây, flow như sau:
1. Play channel #2 =&gt; Channel #2 được add vào Smart Favorites channel (có thể do có support function Smart Fav nên đc add tự động)
2. Long press vào vehicle preset để save channel #2 vào favorite
-&gt; expected là: send message cho user biết là channel #2 là Smart Favorite rồi
Nên ở đây, step 3 e đưa xuống sau step 4 và update lại expected step 3 nhé
Step 4: Xem xét update thành 'Verify that the Product…" &gt; updated
</t>
  </si>
  <si>
    <t xml:space="preserve">Step 24: Không nên để là " Verify SMITE script" mà mình cần Verify trên product. Suggest viết là:  Verify that the Product ….
- Đoạn ... (continue…) nên nói rõ các channel được add lần lượt vào Preset nào
- Chia động từ ở expected 24
6/17/2020:
anh2.tran: updated step </t>
  </si>
  <si>
    <t xml:space="preserve">Cột Test Case-ID: trùng với TCs tại line 62
Tại step 22 và expected: Enter Travel Link mode -&gt; mode này là operating mode nên c thấy keep như smite TCs sẽ tốt hơn
Expected step 24: Viêc configure này có thể đc thực hiện ở backend, và khi đang ở operating mode khác, ko chắc chắn là có message đc hiển thị ra hay ko
-&gt; Nên c thấy cần QA và chuyển status testcase cho case này
Step 24: Xem xét update thành 'Verify that the Product…"
6/18/2020: 
anh2.tran: Travel Link mode ở đây e chưa chắc chắn nó là cái gì và nếu dùng thì Precondition sẽ cần thêm 1 ý là HU supports Travel Link Mode. Ở đây việc tune đến FM mode cũng là 1 operation mode khác mà mình còn chắc chắn hơn nên e chọn FM 
Expected 24: Message ở đây e đang hiểu là sẽ check 1 tool trace log nào đó or trên SMITE tool luôn chứ k phải mess hiển thị trên HU &gt; change status of TC </t>
  </si>
  <si>
    <r>
      <t xml:space="preserve">6/16/2020: 
anh2.tran: TC chỉ cần check display của toggle Tune Start &gt; có thể check bt k cần precondition 5 (Smart Fav.)  &gt; change status của TC về New (Current: Need discussion) and delete the cmt 
</t>
    </r>
    <r>
      <rPr>
        <sz val="11"/>
        <color theme="1"/>
        <rFont val="Calibri"/>
        <family val="2"/>
        <scheme val="minor"/>
      </rPr>
      <t>Expected 4 hơi tối nghĩa: suggest to change to 4. The Tune Start toggle is switched from "ON" to "OFF"
=&gt;</t>
    </r>
    <r>
      <rPr>
        <sz val="11"/>
        <color theme="4"/>
        <rFont val="Calibri"/>
        <family val="2"/>
        <scheme val="minor"/>
      </rPr>
      <t>Huyen2.nguyen:  updated</t>
    </r>
  </si>
  <si>
    <r>
      <t xml:space="preserve">6/16/2020: 
anh2.tran: TC chỉ cần check display của toggle Tune Start &gt; có thể check bt k cần precondition 5 (Smart Fav.)  &gt; change status của TC về New (Current: Need discussion) 
Expected 4 giới từ 'to' nên đổi thành 'as'
</t>
    </r>
    <r>
      <rPr>
        <sz val="11"/>
        <color theme="4"/>
        <rFont val="Calibri"/>
        <family val="2"/>
        <scheme val="minor"/>
      </rPr>
      <t>=&gt; Updated</t>
    </r>
  </si>
  <si>
    <t xml:space="preserve">6/16/2020: 
anh2.tran: Cmt và chuyển trạng thái SMITE TC
Step 3 nên update thêm precondition là current toggle là OFF or để luôn là Tune Start is ON 
Expected nên để là 'The Product configures Music Channels #10 and #11 as Smart Favorites and Talk/Sports Channel ars NOT Smart Favorites' 
Để cover đc purpose 'therefore are tune start capable' nên thêm step để check chứ k thể để 1 chút đằng sau expected đc 
6/18/2020: nên thêm step sẽ hợp lí hơn là tách case </t>
  </si>
  <si>
    <t xml:space="preserve">6/16/2020:
anh2.tran: Để lại cmt và chuyển status của SMITE TC thành Need discussion </t>
  </si>
  <si>
    <t xml:space="preserve">6/16/2020:
anh2.tran: Có thể bỏ Precondition 5
Expected 9 có thể thêm từ 'Active button' để thấy đc sự khác nhau với TC viết thêm 
và theo UX thì mình có thể viết thêm TC để cover đc Note: Button will be inactive for the Default Listener Profile. &gt;  TC viết chung cho default Profile tạo ở dưới </t>
  </si>
  <si>
    <t xml:space="preserve">6/16/2020:
anh2.tran: Có thể bỏ Precondition 5 
Expected 9 có thể thêm từ 'Active button' để thấy đc sự khác nhau với TC viết thêm 
và theo UX thì mình có thể viết thêm TC để cover đc Note: Button will be inactive for the Default Listener Profile. &gt; TC viết chung cho default Profile tạo ở dưới </t>
  </si>
  <si>
    <t>6/16/2020:
TC purpose có thể lấy của UX link cho ngắn gọn và đầy đủ với note 
Trước step 6 có thể thêm step check no active avatar indicator khi no avatar was previously selected để cover Note 
TC có thể dừng lại tại step vào 'choose avatar' screen để check the active avatar indicator on the currently selected avatar
Màn chọn avatar tên là "Choose Avatar" Screen</t>
  </si>
  <si>
    <t xml:space="preserve">6/16/2020:
TC purpose có thể lấy của UX link để có thêm note cho đầy đủ
Màn chọn avatar tên là "Choose Avatar" Screen, xem lại step 9, 10 </t>
  </si>
  <si>
    <t>6/16/2020: 
anh2.tran: Precondition 5 nếu có thì toggle phải là OFF để Step switch sang ON &gt; thêm step Reset để về OFF by default &gt; Áp dụng hết vs tất cả các TC tương tự có step switch toggle (Tune Start, Block Explicit toggle)</t>
  </si>
  <si>
    <t>- Thêm precondition : The product in "Parking" mode
- Step7 nên thêm bước observe
6/17/2020: anh2.tran: updated</t>
  </si>
  <si>
    <t>- Step 4 chọn button Manage này cần nói rõ là Manage Notifications
6/17/2020: anh2.tran: updated</t>
  </si>
  <si>
    <t xml:space="preserve">Spelling: anttena
Step 8, 10: Cần nói rõ observe tại màn hình nào
6/18/2020: anh2.tran: step 6 đã về Now Playing Screen và các noti này có độ ưu tiên nên sẽ hiển thị ở bất kì màn nào. </t>
  </si>
  <si>
    <t>- Thêm precondition : The product in "Parking" mode
6/17/2020: anh2.tran: updated</t>
  </si>
  <si>
    <t xml:space="preserve">6/16/2020:
Thêm 1 TC cover cho hiển thị các elements cho Default Profile ở card Edit Listener </t>
  </si>
  <si>
    <t>Chị đang thấy có thêm case này thì bỏ 2 case check button riêng đi cũng đc vì cái này cover luôn rồi</t>
  </si>
  <si>
    <t>6/16/2020: 
anh2.tran: Bỏ Precondition 5 vì reset xong The Notifications toggle shall be enabled by default.</t>
  </si>
  <si>
    <t xml:space="preserve">6/16/2020: 
anh2.tran: Sử dụng Reset factory để lấy default của toggle 
Nên viết thêm TC cover cho màn Search Results ở UX link </t>
  </si>
  <si>
    <t>Em chưa thấy ý 'hides all XL content (channels) from the Listener's experience' được cover ở Testcase
Một số step cuối ở SMITE TCs ko có trong TCs:
Action required:
1. Navigate to the UI screen where Now playing audio stage is displayed
2. Navigate to the UI screen where Linear tuner is displayed
Question:
Did the Product display the Channel #41 within the Linear Tuner?
Expected Behavior:
The Product is expected to hide Channel #41 (XL Content) from the Listener's experience.</t>
  </si>
  <si>
    <t xml:space="preserve">6/16/2020:
anh2.tran: theo UX link Coaching Text: "Hide programming with explicit content" &gt; update purpose and expected </t>
  </si>
  <si>
    <t xml:space="preserve">6/16/2020:
anh2.tran: theo UX link Coaching Text: "Listening History and Recommendations for this Profile will be reset." &gt; update purpose and expected </t>
  </si>
  <si>
    <t>- Thêm precondition : The product in "Parking" mode</t>
  </si>
  <si>
    <t xml:space="preserve">Theo như thống nhất thì case này nên đẩy status của Block Explicit toggle vào Precondition và xóa step 2,3
6/17/2020: updated precondition </t>
  </si>
  <si>
    <t>Bỏ [ISSUE:], trong trường verify đi</t>
  </si>
  <si>
    <t>C đã bỏ [ISSUE:] trong cột Verifies</t>
  </si>
  <si>
    <t>Cần đảo step 4 với step 5 vì sau khi Factory reset thì default Tune Start sẽ là ON
6/17/2020: Updated</t>
  </si>
  <si>
    <t xml:space="preserve">- Thêm precondition : The product in "Parking" mode 
- Step 1 bị duplicate
- Đánh lại số expected </t>
  </si>
  <si>
    <t xml:space="preserve">- Thêm precondition : The product in "Parking" mode </t>
  </si>
  <si>
    <t xml:space="preserve">-Case này chị nghĩ là sẽ add user 1 và check display the corresponding settings of user 1. Xong mình switch sang user 2 và sẽ check  display the corresponding settings of user 2
'- Thêm precondition : The product in "Parking" mode </t>
  </si>
  <si>
    <t>Spelling: Profle</t>
  </si>
  <si>
    <t xml:space="preserve">6/16/2020: 
anh2.tran: Precondition: 5. The user in subscribed mode. &gt; 5. SXM Subscription is subscribed. 
</t>
  </si>
  <si>
    <t xml:space="preserve">6/16/2020: 
anh2.tran: Precondition 5.  SXM Subscription in trial mode. &gt; 5.  SXM Subscription is in trial mode.
</t>
  </si>
  <si>
    <r>
      <t xml:space="preserve">-On the Now Playing =&gt; On the Now Playing </t>
    </r>
    <r>
      <rPr>
        <b/>
        <sz val="12"/>
        <color indexed="8"/>
        <rFont val="Calibri"/>
        <family val="2"/>
        <scheme val="minor"/>
      </rPr>
      <t>screen</t>
    </r>
    <r>
      <rPr>
        <sz val="12"/>
        <color indexed="8"/>
        <rFont val="Calibri"/>
        <family val="2"/>
        <scheme val="minor"/>
      </rPr>
      <t xml:space="preserve">
=&gt; Sửa các chỗ khác nữa nhé
6/17/2020:
anh2.tran: updated step </t>
    </r>
  </si>
  <si>
    <t>Chị nghĩ có thể viết là Find and observe hoặc câu tương tự để user check được đầy đủ (Vì như file UX họ vẽ nó cũng ra 2 pages, nếu không để ý có thể miss page 2)</t>
  </si>
  <si>
    <t xml:space="preserve">Thêm precondition : The user has not yet claimed their SiriusXM Listener Profile (In default profile state)
6/17/2020:
anh2.tran: có step reset để đưa về default profile state &gt; k cần thêm precondition </t>
  </si>
  <si>
    <t>Cần thêm precondition:
User has not yet claimed avatar icon
C tìm trong Req thì chỉ thấy phần Reset History có note: (ko rõ đây có phải là engineering reset hay ko, c ko tìm thấy engineering reset trong Req)
Listening History and
Recommendations for
this Profile will be
reset.
=&gt; Nên ở đây, step 1 được thực hiện thì chưa chắc avatar icon sẽ đc reset về default, nến thêm precondition như trên thì chắc chắn icon sẽ hiển thị là default rồi</t>
  </si>
  <si>
    <t xml:space="preserve">- Step 3 sao lại phải vào FM mode ?
- Số step bên expected result chưa đúng
6/17/2020: 
Anh2.tran: TC SMITE đoạn đổi subcription này chưa logic, em thêm step để cho nó ra và vào lại 1 lần thôi.
Updated number of expected  </t>
  </si>
  <si>
    <t>Có thể gộp chung với case in line 66</t>
  </si>
  <si>
    <r>
      <t xml:space="preserve">Bỏ  Active Subscription trong câu : Subscription status: </t>
    </r>
    <r>
      <rPr>
        <sz val="12"/>
        <color rgb="FFFF0000"/>
        <rFont val="Calibri"/>
        <family val="2"/>
        <scheme val="minor"/>
      </rPr>
      <t xml:space="preserve">Active Subscription </t>
    </r>
    <r>
      <rPr>
        <sz val="12"/>
        <color indexed="8"/>
        <rFont val="Calibri"/>
        <family val="2"/>
        <scheme val="minor"/>
      </rPr>
      <t>- "All access Trial". 
6/17/2020: anh2.tran: updated</t>
    </r>
  </si>
  <si>
    <t>6/16/2020:
anh2.tran: Purpose theo UX thì nên là "8 character / 12 character Radio ID"</t>
  </si>
  <si>
    <t>6/16/2020: 
anh2.tran: Theo link UX thiếu thông tin cụ thể của "Coaching Text: "For help go to SiriusXM.com/Help"</t>
  </si>
  <si>
    <t xml:space="preserve">6/16/2020: 
anh2.tran: viết thêm TC để cover đầy đủ UX hơn. ( Add Listener button khi đã có 5 listeners và Sign Out button)
Purpose của UX có thông tin cụ thể của Coaching text: "Press and hold a tile to sign out of a Listener Profile in this vehicle." &gt; add vào purpose và expected
Có thể thêm Precondition để TC có thể chặt chẽ hơn </t>
  </si>
  <si>
    <t>6/18/2020: Thêm precondition HU is in Parking Mode 
Tc có thể rút gọn để chỉ check Sign out button khi long press...</t>
  </si>
  <si>
    <t xml:space="preserve">C thấy purpose và expected là confirm về mặt hiển thị Artist &amp; Song Notifications settings trong Listener Setting menu thôi, ko có liên quan đến Set artist/ song Notification tại NowPlaying (việc này chỉ làm đc qua Satellite). -&gt; page 46
Trong UXR và Req cũng ko nói việc hiển thị Artist &amp; Song Notifications settings này bị ràng buộc bởi IP or Statellite, tức là theo chị hiểu phần settings này sẽ available với cả 2 loại connection là IP và Satellite
Ngoài ra, test step 4, em update  'ARTIST &amp; SONG' -&gt; 'Artists &amp; Songs' (giống với UX trong Req) nhé &gt; updated 
</t>
  </si>
  <si>
    <t xml:space="preserve">Tương tự TCs trên
Ngoài ra, test step 4, em update 'SPORTS TEAM' -&gt; 'Sports' (giống với UX trong Req) nhé &gt; updated </t>
  </si>
  <si>
    <t xml:space="preserve">  </t>
  </si>
  <si>
    <t xml:space="preserve">Do đã có case verify với IP connection nên case này e để là Satellite cho rõ ràng hơn nhé.
Cụ thể, e update precondition step 4 thành:
SiriusXM signals via Statellite is available
Ngoài ra, test step 4, em update  'ARTIST &amp; SONG' -&gt; 'Artists &amp; Songs' (giống với UX trong Req) nhé &gt; updated </t>
  </si>
  <si>
    <t xml:space="preserve">Do đã có case verify với IP connection nên case này e để là Satellite cho rõ ràng hơn nhé.
Cụ thể, e update precondition step 4 thành:
SiriusXM signals via Statellite is available
  Ngoài ra, test step 4, em update 'SPORTS TEAM' -&gt; 'Sports' (giống với UX trong Req) nhé &gt; updated </t>
  </si>
  <si>
    <t>Spelling: seting &gt; updated 
Em update precondtion cho một số ý sau nhé:
+ 4. SiriusXM signals is available. -&gt;  4. SiriusXM signals via Satellite is available.
+ Add thêm precondition:  IP Connection is NOT available
+ Update: All notifications set on a device (Artist, Song or Team notifications) are cleared
&gt; discussed and do not update</t>
  </si>
  <si>
    <t xml:space="preserve">anh2.tran 
1. Chia động từ ở precondidtion cuối &gt; Áp dụng với các TC phía dưới </t>
  </si>
  <si>
    <t xml:space="preserve">C chia động từ cho display -&gt; displays nhé (tại expected)
=&gt; Có thể là nhầm dòng nhưng chị cũng k tìm thấy từ display nào gần khu này cả. </t>
  </si>
  <si>
    <t xml:space="preserve">anh2.tran 
1. Chia động từ ở expected </t>
  </si>
  <si>
    <t xml:space="preserve">anh2.tran 
1. Chia động từ ở precondidtion cuối &gt; Áp dụng với các TC phía dưới 
2. ON and OFF nên được đưa về 1 form, tránh lúc 'On' lúc 'ON' và lúc 'Off' lúc 'OFF' </t>
  </si>
  <si>
    <r>
      <t xml:space="preserve">Thêm Precondition để clear các noti. 
</t>
    </r>
    <r>
      <rPr>
        <sz val="11"/>
        <color rgb="FFFF0000"/>
        <rFont val="Calibri"/>
        <family val="2"/>
        <scheme val="minor"/>
      </rPr>
      <t>Mai.le:</t>
    </r>
    <r>
      <rPr>
        <sz val="11"/>
        <color theme="1"/>
        <rFont val="Calibri"/>
        <family val="2"/>
        <scheme val="minor"/>
      </rPr>
      <t xml:space="preserve"> udated</t>
    </r>
  </si>
  <si>
    <r>
      <t xml:space="preserve">- Đang bị hiểu sai nội dung test case nên step không có sự logic: ở bên trên play Channel #2, xuống dưới vào màn hình Now playing, press Notification Icon nhưng lại observe Notification for artist at channel #12 ???. Thực ra ở đây mình vẫn play channel #2 nhưng update tool sao để channel 12 cũng play cái artist 1 để nó hiển thị noti nhưng do  Block Explicit đang ON nên mình không observe được trong màn Now playing.
- Phần update metadata mình cũng chưa clear nên make Q&amp;A và change status của SMITE TC 
</t>
    </r>
    <r>
      <rPr>
        <sz val="11"/>
        <color rgb="FFFF0000"/>
        <rFont val="Calibri"/>
        <family val="2"/>
        <scheme val="minor"/>
      </rPr>
      <t>mai.le:</t>
    </r>
    <r>
      <rPr>
        <sz val="11"/>
        <color theme="1"/>
        <rFont val="Calibri"/>
        <family val="2"/>
        <scheme val="minor"/>
      </rPr>
      <t xml:space="preserve"> ở đây e hiểu channel #12 sẽ play cùng Artist 1 với channel #2 nên mới thực hiện observe tại step 7. Ở đây thì chỉ cần data đúng là có thể check đc, nên e sẽ make QA hỏi về data thôi. Em cũng thêm step và update step 7 để c ko hiểu lầm nữa nhé (marked as red color)
</t>
    </r>
    <r>
      <rPr>
        <sz val="11"/>
        <color rgb="FFFF0000"/>
        <rFont val="Calibri"/>
        <family val="2"/>
        <scheme val="minor"/>
      </rPr>
      <t xml:space="preserve">huyen2.nguyen: </t>
    </r>
    <r>
      <rPr>
        <sz val="11"/>
        <color theme="1"/>
        <rFont val="Calibri"/>
        <family val="2"/>
        <scheme val="minor"/>
      </rPr>
      <t xml:space="preserve">Chị vẫn không nghĩ là check ở đây là check ở màn hình set notification modal mà mình chỉ cần đứng ở màn hình now playing và observe thôi
</t>
    </r>
    <r>
      <rPr>
        <sz val="11"/>
        <color rgb="FFFF0000"/>
        <rFont val="Calibri"/>
        <family val="2"/>
        <scheme val="minor"/>
      </rPr>
      <t>mai.le:  bỏ select Notification Icon tại step 8</t>
    </r>
  </si>
  <si>
    <r>
      <t xml:space="preserve">Check lại flow để hiển thị noti cho artist vs song. 
Khả năng động chạm data để check cho 2 TCs này 
</t>
    </r>
    <r>
      <rPr>
        <sz val="11"/>
        <color rgb="FFFF0000"/>
        <rFont val="Calibri"/>
        <family val="2"/>
        <scheme val="minor"/>
      </rPr>
      <t>mai.le:</t>
    </r>
    <r>
      <rPr>
        <sz val="11"/>
        <color theme="1"/>
        <rFont val="Calibri"/>
        <family val="2"/>
        <scheme val="minor"/>
      </rPr>
      <t xml:space="preserve">
update step 7
anh2.tran: Step 8 nên chỉnh lại &gt; Observe the screen in 2 mins to check whether or not displaying the artist noti. </t>
    </r>
  </si>
  <si>
    <r>
      <t xml:space="preserve">- Đang bị hiểu sai nội dung test case nên step không có sự logic: ở bên trên play Channel #2, xuống dưới vào màn hình Now playing, press Notification Icon nhưng lại observe Notification for song at channel #14 ???. Thực ra ở đây mình vẫn play channel #2 nhưng update tool sao để channel 14 cũng play cái song 1 để nó hiển thị noti nhưng do  Block Explicit đang ON nên mình không observe được trong màn Now playing.
- Phần update metadata mình cũng chưa clear nên make Q&amp;A và change status của SMITE TC 
</t>
    </r>
    <r>
      <rPr>
        <sz val="11"/>
        <color rgb="FFFF0000"/>
        <rFont val="Calibri"/>
        <family val="2"/>
        <scheme val="minor"/>
      </rPr>
      <t>mai.le</t>
    </r>
    <r>
      <rPr>
        <sz val="11"/>
        <color theme="1"/>
        <rFont val="Calibri"/>
        <family val="2"/>
        <scheme val="minor"/>
      </rPr>
      <t xml:space="preserve">: feedback tương tự TCs trên
</t>
    </r>
    <r>
      <rPr>
        <sz val="11"/>
        <color rgb="FFFF0000"/>
        <rFont val="Calibri"/>
        <family val="2"/>
        <scheme val="minor"/>
      </rPr>
      <t>huyen2.nguyen</t>
    </r>
    <r>
      <rPr>
        <sz val="11"/>
        <color theme="1"/>
        <rFont val="Calibri"/>
        <family val="2"/>
        <scheme val="minor"/>
      </rPr>
      <t xml:space="preserve">: Comment tương tự như trên
</t>
    </r>
    <r>
      <rPr>
        <sz val="11"/>
        <color rgb="FFFF0000"/>
        <rFont val="Calibri"/>
        <family val="2"/>
        <scheme val="minor"/>
      </rPr>
      <t>mai.le: updated</t>
    </r>
  </si>
  <si>
    <r>
      <t xml:space="preserve">Check lại flow để hiển thị noti cho artist vs song. 
Khả năng động chạm data để check cho 2 TCs này 
</t>
    </r>
    <r>
      <rPr>
        <sz val="11"/>
        <color rgb="FFFF0000"/>
        <rFont val="Calibri"/>
        <family val="2"/>
        <scheme val="minor"/>
      </rPr>
      <t>mai.le:</t>
    </r>
    <r>
      <rPr>
        <sz val="11"/>
        <color theme="1"/>
        <rFont val="Calibri"/>
        <family val="2"/>
        <scheme val="minor"/>
      </rPr>
      <t xml:space="preserve">
update step 7
anh2.tran: Step 8 nên chỉnh lại &gt; Observe the screen in 2 mins to check whether or not displaying the song noti. </t>
    </r>
  </si>
  <si>
    <r>
      <t xml:space="preserve">Case này check hiển thị mặc định nên cần phải Perform factory reset
</t>
    </r>
    <r>
      <rPr>
        <sz val="11"/>
        <color rgb="FFFF0000"/>
        <rFont val="Calibri"/>
        <family val="2"/>
        <scheme val="minor"/>
      </rPr>
      <t>mai.le: updated</t>
    </r>
  </si>
  <si>
    <r>
      <t xml:space="preserve">Nội dung của ý này: When disabled, all Sports Notifications will be suppressed from being presented là mình phải tạo đc Sport Team đang chọn chơi ở 1 channel nào đấy và </t>
    </r>
    <r>
      <rPr>
        <sz val="11"/>
        <color rgb="FFFF0000"/>
        <rFont val="Calibri"/>
        <family val="2"/>
        <scheme val="minor"/>
      </rPr>
      <t>hiển thị được noti</t>
    </r>
    <r>
      <rPr>
        <sz val="11"/>
        <color theme="1"/>
        <rFont val="Calibri"/>
        <family val="2"/>
        <scheme val="minor"/>
      </rPr>
      <t xml:space="preserve"> khi Sport Notifications toggle ON và không được hiển thị khi Sport Notifications toggle OFF
</t>
    </r>
    <r>
      <rPr>
        <sz val="11"/>
        <color rgb="FFFF0000"/>
        <rFont val="Calibri"/>
        <family val="2"/>
        <scheme val="minor"/>
      </rPr>
      <t xml:space="preserve">mai.le: 
</t>
    </r>
    <r>
      <rPr>
        <sz val="11"/>
        <rFont val="Calibri"/>
        <family val="2"/>
        <scheme val="minor"/>
      </rPr>
      <t>em tách thành 2 case tương ứng với từng purpose nhé (để tránh block). C check lại giúp e tại line 74, 75. Ngoài ra em có add thêm 1 case tại line 76. c review giúp e luôn nhé</t>
    </r>
    <r>
      <rPr>
        <sz val="11"/>
        <color rgb="FFFF0000"/>
        <rFont val="Calibri"/>
        <family val="2"/>
        <scheme val="minor"/>
      </rPr>
      <t xml:space="preserve">
huyen2.nguyen: </t>
    </r>
    <r>
      <rPr>
        <sz val="11"/>
        <rFont val="Calibri"/>
        <family val="2"/>
        <scheme val="minor"/>
      </rPr>
      <t xml:space="preserve">Expect 2 không liên quan đến TC. Nếu tách case như bên dưới thì vẫn chưa cover được trường hợp Sports Notifications toggle is enabled (ON) và product vẫn show notification
</t>
    </r>
    <r>
      <rPr>
        <sz val="11"/>
        <color rgb="FFFF0000"/>
        <rFont val="Calibri"/>
        <family val="2"/>
        <scheme val="minor"/>
      </rPr>
      <t xml:space="preserve">mai.le: 
</t>
    </r>
    <r>
      <rPr>
        <sz val="11"/>
        <rFont val="Calibri"/>
        <family val="2"/>
        <scheme val="minor"/>
      </rPr>
      <t>- remove expected step 2
- case này chỉ verify cho ý toggle có thể enable/ disable đc trong setting thôi nhé c, còn ý toggle ON mà có show notification thì đc cover tại testcase bên dưới từ step 1-8 rồi c</t>
    </r>
  </si>
  <si>
    <r>
      <t xml:space="preserve">- Update lại cho test purposer cho gọn hơn  chẳng hạn như : To verify that the Product implements when the Sports Notifications Toggle disable, all Sports Notifications will be suppressed from being presented
- Precondition thêm điều kiện connect qua Satelline vì cái này cũng cần check hiển thị noti
</t>
    </r>
    <r>
      <rPr>
        <sz val="11"/>
        <color theme="1"/>
        <rFont val="Calibri"/>
        <family val="2"/>
        <scheme val="minor"/>
      </rPr>
      <t xml:space="preserve">- Có thể ghép step 4,5 thành 1 step, 7,8 thành 1 step </t>
    </r>
    <r>
      <rPr>
        <sz val="11"/>
        <color rgb="FFFF0000"/>
        <rFont val="Calibri"/>
        <family val="2"/>
        <scheme val="minor"/>
      </rPr>
      <t xml:space="preserve">-&gt; 2 sep này e để riêng rẽ vì 2 notifications cho 2 đội là khác nhau, cùng send 1 lúc ko biết nó hiển thị ntn và còn để thể hiện là số nhiều nữa c 
</t>
    </r>
    <r>
      <rPr>
        <sz val="11"/>
        <color theme="4"/>
        <rFont val="Calibri"/>
        <family val="2"/>
        <scheme val="minor"/>
      </rPr>
      <t>huyen2.nguyen: Bước này là bước set nên chọn được 2 đội 1 lúc mà (refer tài liệu trang 47)</t>
    </r>
    <r>
      <rPr>
        <sz val="11"/>
        <color theme="1"/>
        <rFont val="Calibri"/>
        <family val="2"/>
        <scheme val="minor"/>
      </rPr>
      <t xml:space="preserve">
- Step 6: Tune to a channel (Eg: Channel #2) =&gt; Tune to a Sport channel, update E.g channel vì channel 2 đang là kênh Music -&gt;</t>
    </r>
    <r>
      <rPr>
        <sz val="11"/>
        <color rgb="FFFF0000"/>
        <rFont val="Calibri"/>
        <family val="2"/>
        <scheme val="minor"/>
      </rPr>
      <t xml:space="preserve"> step 6 và 13, chọn kênh nào cũng ko quan trọng, vì sports notifications đều sẽ hiển thị ra</t>
    </r>
    <r>
      <rPr>
        <sz val="11"/>
        <color theme="1"/>
        <rFont val="Calibri"/>
        <family val="2"/>
        <scheme val="minor"/>
      </rPr>
      <t xml:space="preserve">
- Điền thông tin cột D,E
</t>
    </r>
    <r>
      <rPr>
        <sz val="11"/>
        <color rgb="FFFF0000"/>
        <rFont val="Calibri"/>
        <family val="2"/>
        <scheme val="minor"/>
      </rPr>
      <t xml:space="preserve">mai.le: </t>
    </r>
    <r>
      <rPr>
        <sz val="11"/>
        <color theme="1"/>
        <rFont val="Calibri"/>
        <family val="2"/>
        <scheme val="minor"/>
      </rPr>
      <t xml:space="preserve">
- update test purpose + precondition
</t>
    </r>
  </si>
  <si>
    <r>
      <t xml:space="preserve">- Điền thông tin cột D,E
- Step 5 Card-&gt; Cards
</t>
    </r>
    <r>
      <rPr>
        <sz val="11"/>
        <color rgb="FFFF0000"/>
        <rFont val="Calibri"/>
        <family val="2"/>
        <scheme val="minor"/>
      </rPr>
      <t xml:space="preserve">mai.le: </t>
    </r>
    <r>
      <rPr>
        <sz val="11"/>
        <color theme="1"/>
        <rFont val="Calibri"/>
        <family val="2"/>
        <scheme val="minor"/>
      </rPr>
      <t xml:space="preserve">
updated</t>
    </r>
  </si>
  <si>
    <t>Thừa step 7 vì step 6 là đã ở màn hình   Manage Teams rồi</t>
  </si>
  <si>
    <r>
      <t xml:space="preserve">Thêm Precondition cho clear hết noti 
</t>
    </r>
    <r>
      <rPr>
        <sz val="11"/>
        <color rgb="FFFF0000"/>
        <rFont val="Calibri"/>
        <family val="2"/>
        <scheme val="minor"/>
      </rPr>
      <t>mai.le:</t>
    </r>
    <r>
      <rPr>
        <sz val="11"/>
        <color theme="1"/>
        <rFont val="Calibri"/>
        <family val="2"/>
        <scheme val="minor"/>
      </rPr>
      <t xml:space="preserve"> updated</t>
    </r>
  </si>
  <si>
    <r>
      <t xml:space="preserve">Trong UX link coaching text:  "Listen where you left off on other vehicles and devices."
</t>
    </r>
    <r>
      <rPr>
        <sz val="11"/>
        <color rgb="FFFF0000"/>
        <rFont val="Calibri"/>
        <family val="2"/>
        <scheme val="minor"/>
      </rPr>
      <t>mai.le</t>
    </r>
    <r>
      <rPr>
        <sz val="11"/>
        <color theme="1"/>
        <rFont val="Calibri"/>
        <family val="2"/>
        <scheme val="minor"/>
      </rPr>
      <t>: updated</t>
    </r>
  </si>
  <si>
    <t xml:space="preserve">Case này em có thể bỏ precondition '5. IP connection is available' đi nhé
Do việc hiển thị màn hình Settings thì ko phụ thuộc loại connection (IP/ Satellite)
&gt; updated </t>
  </si>
  <si>
    <t>Update test purpose: To verify that the Product implements the visual style of Continue Listening Setting Toggle..... &gt; updated
Em remove precondition '5. IP connection is available' đi nhé &gt; updated
Ngoài ra, đã có case cover cho 2 ý còn lại của UXR chưa e? Cụ thể:
+ Selecting this toggle will change the state to enable/disable notifications
+ When disabled, all Continue Listening Notifications will be suppressed from being presented</t>
  </si>
  <si>
    <t>Bổ sung thêm bước select lần nữa để chuyển status sang enable (ON) để cover đủ ý của test purpose</t>
  </si>
  <si>
    <t>Em thêm precondition nhé: 
The selected Sports Play-by-Play Game is In Progress &gt; Updated 
(Tham khảo tại page 80: when a Sports Play-by-Play Game is In Progress…)</t>
  </si>
  <si>
    <t>Em thêm precondition nhé: 
The selected Sports Play-by-Play Game is In Progress &gt; updated 
- em update purpose nhé: delete 'set alert' for both TCs
Ngoài ra em xem xét đặt QA cho TH set notification sử dụng Hardware Control nhé, để sau có câu trả lời thì có thể back lại update case này  &gt; updated Q&amp;A in UX link</t>
  </si>
  <si>
    <t>7. The Product stores the notification for Visitor Sports Team NFL/Arizona Cardinals (ARI) =&gt; 7. The Product stores  Visitor Sports Team "NFL/Arizona Cardinals (ARI)" in the Sport list of Notification manage team</t>
  </si>
  <si>
    <t xml:space="preserve">Spelling: seting  &gt; updated 
Update precondition:
4. SiriusXM signals is available. -&gt; 4. SiriusXM signals via Satellite is available.  &gt; discussed &gt; no updated 
Thêm Precondition:
IP Connection is NOT available  &gt; discussed &gt; no updated 
</t>
  </si>
  <si>
    <t xml:space="preserve">7. The Product stores the notification for the current Artist in the list of Artists &amp; Song notifications with status 'enabled' =&gt;  The Product stores the current Artist in the list of Artists &amp; Song notifications with status 'enabled' </t>
  </si>
  <si>
    <t>Spelling: seting  &gt;  updated 
- Update precondition:
4. SiriusXM signals is available. -&gt; 4. SiriusXM signals via Satellite is available.  &gt; discussed &gt; no updated 
- Thêm Precondition:
IP Connection is NOT available &gt; discussed &gt; no updated 
- em update purpose nhé:
'by the set alert' -&gt; 'through the'  &gt; discussed &gt; delete 'set alert' for both TCs
Ngoài ra em xem xét đặt QA cho TH set notification sử dụng Hardware Control nhé, để sau có câu trả lời thì có thể back lại update case này</t>
  </si>
  <si>
    <t>Update tương tự như trên vì ở đây mình store Artist &amp; song  chứ không phải store notification</t>
  </si>
  <si>
    <r>
      <t xml:space="preserve">- Spelling: seting &gt; updated 
- Update precondition:
4. SiriusXM signals is available. -&gt; 4. SiriusXM signals via Satellite is available.  &gt; discussed &gt; no updated 
- Thêm Precondition: 
IP Connection is NOT available   &gt; discussed &gt; no updated 
- Update test step 4: ' Set Artist Notification' -&gt; ' Set </t>
    </r>
    <r>
      <rPr>
        <sz val="12"/>
        <color rgb="FFFF0000"/>
        <rFont val="Calibri"/>
        <family val="2"/>
        <scheme val="minor"/>
      </rPr>
      <t xml:space="preserve">Song </t>
    </r>
    <r>
      <rPr>
        <sz val="12"/>
        <color indexed="8"/>
        <rFont val="Calibri"/>
        <family val="2"/>
        <scheme val="minor"/>
      </rPr>
      <t xml:space="preserve">Notification' &gt; updated </t>
    </r>
  </si>
  <si>
    <r>
      <t xml:space="preserve">Spelling: seting &gt; updated 
- Update precondition:
4. SiriusXM signals is available. -&gt; 4. SiriusXM signals </t>
    </r>
    <r>
      <rPr>
        <sz val="12"/>
        <color rgb="FFFF0000"/>
        <rFont val="Calibri"/>
        <family val="2"/>
        <scheme val="minor"/>
      </rPr>
      <t>via Satellite</t>
    </r>
    <r>
      <rPr>
        <sz val="12"/>
        <color indexed="8"/>
        <rFont val="Calibri"/>
        <family val="2"/>
        <scheme val="minor"/>
      </rPr>
      <t xml:space="preserve"> is available. &gt; discussed &gt; no updated 
- Thêm Precondition:
IP Connection is NOT available &gt; discussed &gt; no updated 
- em update purpose nhé:
'by the set alert' -&gt; 'through the' &gt; discussed &gt; Delete 'set alert' for both TCs
- Update step 4: 'Set Artist Notification...' -&gt; 'Set </t>
    </r>
    <r>
      <rPr>
        <sz val="12"/>
        <color rgb="FFFF0000"/>
        <rFont val="Calibri"/>
        <family val="2"/>
        <scheme val="minor"/>
      </rPr>
      <t>Song</t>
    </r>
    <r>
      <rPr>
        <sz val="12"/>
        <color indexed="8"/>
        <rFont val="Calibri"/>
        <family val="2"/>
        <scheme val="minor"/>
      </rPr>
      <t xml:space="preserve"> Notification...' &gt; updated 
Ngoài ra em xem xét đặt QA cho TH set notification sử dụng Hardware Control nhé, để sau có câu trả lời thì có thể back lại update case này</t>
    </r>
  </si>
  <si>
    <r>
      <t xml:space="preserve">Câu hỏi dưới SMITE test case là câu hỏi chung chứ không phải riếng case này + Nếu không được giải đáp mình vẫn làm được chỉ là mất thêm thời gian thôi . Chị nghĩ không cần change status của TC và để need discussion như hiên tại
</t>
    </r>
    <r>
      <rPr>
        <sz val="11"/>
        <color rgb="FFFF0000"/>
        <rFont val="Calibri"/>
        <family val="2"/>
        <scheme val="minor"/>
      </rPr>
      <t>mai.le</t>
    </r>
    <r>
      <rPr>
        <sz val="11"/>
        <color theme="1"/>
        <rFont val="Calibri"/>
        <family val="2"/>
        <scheme val="minor"/>
      </rPr>
      <t>: update status TCs để ko bị pending</t>
    </r>
  </si>
  <si>
    <t>Step 3 :(Eg: NFL 88) - đang viết nửa Channel name, nửa Channel number =&gt; viết theo 1 kiểu thôi</t>
  </si>
  <si>
    <r>
      <t xml:space="preserve">anh2.tran: 
Step 4,5,6,7 có thể rút gọn chỉ cần 2 step &gt; chị có thể xem xét để rút gọn nhé 
4. On Now Playing screen, select the Notification Icon and observe
5. Set the Sports Notification for away team (Eg: Arizona Cardinals) and home team (Eg: Atlanta Falcons) &gt; Press Done button
</t>
    </r>
    <r>
      <rPr>
        <sz val="11"/>
        <color rgb="FFFF0000"/>
        <rFont val="Calibri"/>
        <family val="2"/>
        <scheme val="minor"/>
      </rPr>
      <t>-&gt; updated</t>
    </r>
    <r>
      <rPr>
        <sz val="11"/>
        <color theme="1"/>
        <rFont val="Calibri"/>
        <family val="2"/>
        <scheme val="minor"/>
      </rPr>
      <t xml:space="preserve">
Khả năng case này động chạm data để có thể phát 2 kênh khác nhau có cùng nội dung  Away Team Name - Arizona Cardinals và Home Team Name - Atlanta Falcons
chị có thể xem xét để case này need discussion về set up môi trường 
</t>
    </r>
    <r>
      <rPr>
        <sz val="11"/>
        <color rgb="FFFF0000"/>
        <rFont val="Calibri"/>
        <family val="2"/>
        <scheme val="minor"/>
      </rPr>
      <t xml:space="preserve">-&gt; case này c sẽ đặt câu hỏi về data channel #192 để thỏa mãn đk, câu này trước cũng có câu hỏi tương tự rồi nên c ko đưa vào QA list nữa nhé </t>
    </r>
    <r>
      <rPr>
        <sz val="11"/>
        <color theme="1"/>
        <rFont val="Calibri"/>
        <family val="2"/>
        <scheme val="minor"/>
      </rPr>
      <t xml:space="preserve">
Thêm expected cho play kênh 192 as expected của SMITE TC &gt; The Channel #192 (WBM Sports 192) is played </t>
    </r>
  </si>
  <si>
    <t>- Như lần trước em comment TC của chị là 2 case này step đang giống nhau nhưng expected result ra khác nhau =&gt; Cần update lại : Hoặc là make Q&amp;A về cách tạo sports play-by-play teams with no team logos hoặc là Update E.g Channel cho khác nhau
-Step 3 :(Eg: NFL 88) - đang viết nửa Channel name, nửa Channel number =&gt; viết theo 1 kiểu thôi
mai.le: updated
huyen2.nguyen: Need change status of SMITE TC</t>
  </si>
  <si>
    <r>
      <t xml:space="preserve">anh2.tran: 
Step 4,5,6,7 có thể rút gọn chỉ cần 2 step &gt; chị có thể xem xét để rút gọn nhé 
4. On Now Playing screen, select the Notification Icon and observe
5. Set the Sports Notification for away team (Eg: Arizona Cardinals) and home team (Eg: Atlanta Falcons) &gt; Press Done button
Khả năng case này động chạm data để có thể phát 2 kênh khác nhau có cùng nội dung  Away Team Name - Arizona Cardinals và Home Team Name - Atlanta Falcons
chị có thể xem xét để case này need discussion về set up môi trường 
Thêm expected cho play kênh 192 as expected của SMITE TC &gt; The Channel #192 (WBM Sports 192) is played 
</t>
    </r>
    <r>
      <rPr>
        <sz val="11"/>
        <color rgb="FFFF0000"/>
        <rFont val="Calibri"/>
        <family val="2"/>
        <scheme val="minor"/>
      </rPr>
      <t>-&gt;. updated</t>
    </r>
  </si>
  <si>
    <t xml:space="preserve">em update 'by the set alert ' -&gt; 'through' nhé  &gt; discussed &gt; delete 'set alert' </t>
  </si>
  <si>
    <r>
      <t xml:space="preserve">anh2.tran
Update Step và expected as below: 
6. Short press Remove icon to delete item from Sports Notifications list. &gt; 6. Short press Remove icon and observe &gt; </t>
    </r>
    <r>
      <rPr>
        <sz val="11"/>
        <rFont val="Calibri"/>
        <family val="2"/>
        <scheme val="minor"/>
      </rPr>
      <t>Expected: 6. The Product presents the Remove Confirmation modal</t>
    </r>
    <r>
      <rPr>
        <sz val="11"/>
        <color rgb="FFFF0000"/>
        <rFont val="Calibri"/>
        <family val="2"/>
        <scheme val="minor"/>
      </rPr>
      <t xml:space="preserve"> </t>
    </r>
    <r>
      <rPr>
        <sz val="11"/>
        <color theme="1"/>
        <rFont val="Calibri"/>
        <family val="2"/>
        <scheme val="minor"/>
      </rPr>
      <t xml:space="preserve">
</t>
    </r>
    <r>
      <rPr>
        <sz val="11"/>
        <color rgb="FFFF0000"/>
        <rFont val="Calibri"/>
        <family val="2"/>
        <scheme val="minor"/>
      </rPr>
      <t>Expected 6 của chị đang giống như của em viết mà, chị không hiểu càn update gì ?</t>
    </r>
    <r>
      <rPr>
        <sz val="11"/>
        <color theme="1"/>
        <rFont val="Calibri"/>
        <family val="2"/>
        <scheme val="minor"/>
      </rPr>
      <t xml:space="preserve">
7. Press 'Delete' button on displayed Remove Confirmation modal. &gt; 7. Press 'Delete' button on displayed Remove Confirmation modal and Observe 
&gt; Expected: 7. 'Arizona Cardinals' item is removeed from Sports Notifications list and the Product displays only 'Baltimore Ravens' item with 'enabled' status 
</t>
    </r>
    <r>
      <rPr>
        <sz val="11"/>
        <color rgb="FFFF0000"/>
        <rFont val="Calibri"/>
        <family val="2"/>
        <scheme val="minor"/>
      </rPr>
      <t>Updated</t>
    </r>
  </si>
  <si>
    <t xml:space="preserve">anh2.tran
Chia động từ Update expected ngắn gọn as below:
3. The Product allows user to add the team "Baltimore Ravens" into the Team Notifications List </t>
  </si>
  <si>
    <t xml:space="preserve">anh2.tran
1. Update TC ID 
2. Add cmt and change the status of TC ID to Need discussion về vấn đề add a 24 minimum </t>
  </si>
  <si>
    <t xml:space="preserve">anh2.tran
1. Update lại expected 66. The 64th Teams to the Sport Teams notifications list  </t>
  </si>
  <si>
    <t xml:space="preserve">anh2.tran
1. Thêm precondition: The League Logo for NFL is available </t>
  </si>
  <si>
    <t>anh2.tran
1. Test purpose nên xóa chỗ " shall be presented" 
2. Precondition 5 :League Logo or league PxP category icon for NFL are not available
3. Step 4: Observe the League NFL in the League List 
4. Expected 4: The Product displays only the Sports League Name for NFL league</t>
  </si>
  <si>
    <r>
      <t xml:space="preserve">Case này mình có thể test bình thường được không cần phải có bước update Sports logo và make Q&amp;A
- Cỏ thể rút ngắn test purpose lại như:  To verify that the Product implements the Sports League Name supplements the Sports League Logo
</t>
    </r>
    <r>
      <rPr>
        <sz val="11"/>
        <color rgb="FFFF0000"/>
        <rFont val="Calibri"/>
        <family val="2"/>
        <scheme val="minor"/>
      </rPr>
      <t xml:space="preserve">mai.le: 
</t>
    </r>
    <r>
      <rPr>
        <sz val="11"/>
        <rFont val="Calibri"/>
        <family val="2"/>
        <scheme val="minor"/>
      </rPr>
      <t xml:space="preserve">case này e để QA như hiện tại nhé. Và update precondition. expected lại cho đúng với req:
If no League Logo, then the Sports League Name shall be presented.
</t>
    </r>
    <r>
      <rPr>
        <sz val="11"/>
        <color rgb="FFFF0000"/>
        <rFont val="Calibri"/>
        <family val="2"/>
        <scheme val="minor"/>
      </rPr>
      <t xml:space="preserve">huyen2.nguyen: </t>
    </r>
    <r>
      <rPr>
        <sz val="11"/>
        <rFont val="Calibri"/>
        <family val="2"/>
        <scheme val="minor"/>
      </rPr>
      <t xml:space="preserve">Need Update test purpose
</t>
    </r>
  </si>
  <si>
    <t>Có thể rút ngắn test purpose lại : To verify that the Product implements the League Name shall be dynamic such that it can be changed without needing an application update</t>
  </si>
  <si>
    <t xml:space="preserve">anh2.tran: Nên thêm Precondition League Logo is not available &gt; update tương tự vs các TC cùng UX ID </t>
  </si>
  <si>
    <t xml:space="preserve">Có thể rút ngắn test purpose lại : To verify that the Product implements  the League Name shall be allowed to wrap to multiple lines  but should not wrap more than 2 lines
</t>
  </si>
  <si>
    <r>
      <t xml:space="preserve">Có thể rút ngắn test purpose lại : To verify that the Product implements the League Name shall be truncated with ellipses  if longer than the available space
huyen2.nguyen: Precondition : thừa chữ the, sửa lại không cần xuống dòng
</t>
    </r>
    <r>
      <rPr>
        <sz val="11"/>
        <color rgb="FFFF0000"/>
        <rFont val="Calibri"/>
        <family val="2"/>
        <scheme val="minor"/>
      </rPr>
      <t>mai.le:</t>
    </r>
    <r>
      <rPr>
        <sz val="11"/>
        <color theme="1"/>
        <rFont val="Calibri"/>
        <family val="2"/>
        <scheme val="minor"/>
      </rPr>
      <t xml:space="preserve">
update test purpose</t>
    </r>
  </si>
  <si>
    <t xml:space="preserve">anh2.tran: Update expected number </t>
  </si>
  <si>
    <t xml:space="preserve">Có thể rút ngắn test purpose lại : To verify that the Product implements the League Name does not display if it is not available
</t>
  </si>
  <si>
    <r>
      <t xml:space="preserve">anh2.tran: Precondition cho TC này thêm: League Logo and League Name of seclected League are not available 
</t>
    </r>
    <r>
      <rPr>
        <sz val="11"/>
        <color rgb="FFFF0000"/>
        <rFont val="Calibri"/>
        <family val="2"/>
        <scheme val="minor"/>
      </rPr>
      <t>-&gt; case này chỉ cần League Logo Not available thôi nhé, League Name vẫn cần có để thực hiện clear league name tại step 5 nhé</t>
    </r>
  </si>
  <si>
    <r>
      <t xml:space="preserve">step 5,7 cần nói rõ mà mình observe ở màn hình nào vì khi press Done button nó sẽ back về màn hình Team Notification  và ở đây thì không có Notification icon
</t>
    </r>
    <r>
      <rPr>
        <sz val="11"/>
        <color rgb="FFFF0000"/>
        <rFont val="Calibri"/>
        <family val="2"/>
        <scheme val="minor"/>
      </rPr>
      <t>mai.le</t>
    </r>
    <r>
      <rPr>
        <sz val="11"/>
        <color theme="1"/>
        <rFont val="Calibri"/>
        <family val="2"/>
        <scheme val="minor"/>
      </rPr>
      <t>: update</t>
    </r>
  </si>
  <si>
    <r>
      <t xml:space="preserve">Step 2 :(Eg: NFL 88) - đang viết nửa Channel name, nửa Channel number =&gt; viết theo 1 kiểu 
</t>
    </r>
    <r>
      <rPr>
        <sz val="11"/>
        <color rgb="FFFF0000"/>
        <rFont val="Calibri"/>
        <family val="2"/>
        <scheme val="minor"/>
      </rPr>
      <t>mai.le</t>
    </r>
    <r>
      <rPr>
        <sz val="11"/>
        <color theme="1"/>
        <rFont val="Calibri"/>
        <family val="2"/>
        <scheme val="minor"/>
      </rPr>
      <t>: update</t>
    </r>
  </si>
  <si>
    <r>
      <t xml:space="preserve">-Precondition phải là . The vehicle is in Parking mode chứ không phải in driving mode
- (Eg: NFL 88) - đang viết nửa Channel name, nửa Channel number =&gt; viết theo 1 kiểu 
</t>
    </r>
    <r>
      <rPr>
        <sz val="11"/>
        <color rgb="FFFF0000"/>
        <rFont val="Calibri"/>
        <family val="2"/>
        <scheme val="minor"/>
      </rPr>
      <t>mai.le</t>
    </r>
    <r>
      <rPr>
        <sz val="11"/>
        <color theme="1"/>
        <rFont val="Calibri"/>
        <family val="2"/>
        <scheme val="minor"/>
      </rPr>
      <t xml:space="preserve">: update
</t>
    </r>
  </si>
  <si>
    <t xml:space="preserve">anh2.tran
1. Step 7 hơi lủng củng &gt; có thể update: 7. Observe the list of Sport Teams in the Team Notifications Manage screen. </t>
  </si>
  <si>
    <t>Chỗ precondition: c nói chung cho thằng selected team nhé
The team logos are available for the selected teams
=&gt; Case hiện tại đang k có điều kiện này, em check lại giúp chị em đang comment cho case nào nhé
mai.le: là cmm cho case ngay bên dưới nhé, c check ở case bên dưới hộ e ạ</t>
  </si>
  <si>
    <t xml:space="preserve">anh2.tran
1. thêm Precondition Atlanta Falcons Logo </t>
  </si>
  <si>
    <t>Chỗ precondition: c nói chung cho thằng selected team nhé
The team logos are available for the selected teams (cái này để linh hoạt khi chọn data thôi c, nhiều khi 2 team tại precondition ko available thì user vẫn có thể chọn 2 thằng khác mà thỏa mãn đk là đc ạ)</t>
  </si>
  <si>
    <t xml:space="preserve">anh2.tran
1. thêm Precondition Team Logo for Baltimore Ravens is not available </t>
  </si>
  <si>
    <r>
      <t xml:space="preserve">anh2.tran
1. Số thứ tự của Expected bị đánh sai
2. Tên màn để observe ở step cuối là Select Sports League screen &gt; update step 3  
3. the element &gt; số nhiều
</t>
    </r>
    <r>
      <rPr>
        <sz val="11"/>
        <color rgb="FFFF0000"/>
        <rFont val="Calibri"/>
        <family val="2"/>
        <scheme val="minor"/>
      </rPr>
      <t xml:space="preserve"> =&gt; Updated</t>
    </r>
  </si>
  <si>
    <t>anh2.tran
1. Thêm Precondition là NFL League Logos is available 
2. Nếu để step Reset factory thì có thể k cần Precondition: All noti. are cleared &gt; Áp dụng cho các TC phía dưới
3. Step 4 nên nói rõ là quan sát league nào &gt; observe NFL League</t>
  </si>
  <si>
    <t xml:space="preserve">anh2.tran
1. Purpose nên thêm 1 ý là if League logo is not available
2. Thêm Precondition là League Logos are not available và khả năng case này để need discussion vs cmt là How to set up the environment which league logos are not available </t>
  </si>
  <si>
    <t>anh2.tran
1. Precondition nên thêm 1 ý là if MBL League logo and Name are not available và khả năng case này để need discussion vs cmt là How to set up the environment which league logos and league Name are not available 
2. Vì expected mình check MBL league nên step 5. Short press on 'Add Team' button  and observe the MBL Leagues in the League List 
=&gt; Updated
3. Update lại expected 5. The Product leaves League Name area empty and not display any other information in MLB league place =&gt; Cái này chị nghĩ để thế kia cũng ok mà, dễ hiểu hơn dùng từ leaves</t>
  </si>
  <si>
    <r>
      <t xml:space="preserve">-Step 1,2,3 có thể xóa và viết chung chung như step 4 để sau này mình update lại cho nhanh
</t>
    </r>
    <r>
      <rPr>
        <sz val="11"/>
        <color rgb="FFFF0000"/>
        <rFont val="Calibri"/>
        <family val="2"/>
        <scheme val="minor"/>
      </rPr>
      <t>Preconditon :The vehicle mode is parking mode =The vehicle mode is in parking state</t>
    </r>
    <r>
      <rPr>
        <sz val="11"/>
        <color theme="1"/>
        <rFont val="Calibri"/>
        <family val="2"/>
        <scheme val="minor"/>
      </rPr>
      <t xml:space="preserve">
</t>
    </r>
    <r>
      <rPr>
        <sz val="11"/>
        <color rgb="FFFF0000"/>
        <rFont val="Calibri"/>
        <family val="2"/>
        <scheme val="minor"/>
      </rPr>
      <t xml:space="preserve">mai.le: </t>
    </r>
    <r>
      <rPr>
        <sz val="11"/>
        <color theme="1"/>
        <rFont val="Calibri"/>
        <family val="2"/>
        <scheme val="minor"/>
      </rPr>
      <t>updated cho đỡ lặp từ
case này vẫn đang để need discussion, nên e để như hiện tại giống SMITE nhé. sau cũng ko take time update lắm :)</t>
    </r>
  </si>
  <si>
    <r>
      <t xml:space="preserve">-Step1,2,3 có thể xóa và viết chung chung như step 4 để sau này mình update lại cho nhanh
Preconditon :The vehicle mode is parking mode =The vehicle mode is in parking state
=&gt; Update cho những case bên dưới với comment tương tự
</t>
    </r>
    <r>
      <rPr>
        <sz val="11"/>
        <color rgb="FFFF0000"/>
        <rFont val="Calibri"/>
        <family val="2"/>
        <scheme val="minor"/>
      </rPr>
      <t>mai.le: e feedback tương tự case trên nhé</t>
    </r>
  </si>
  <si>
    <t>Preconditon :The vehicle mode is parking mode =The vehicle mode is in parking state</t>
  </si>
  <si>
    <r>
      <t xml:space="preserve">Step 6: Tune to a channel =&gt; Tune to sport channel. 
- Lấy ví dụ kênh khác nhé, kênh 2 này là kênh Music rồi
</t>
    </r>
    <r>
      <rPr>
        <sz val="11"/>
        <color rgb="FFFF0000"/>
        <rFont val="Calibri"/>
        <family val="2"/>
        <scheme val="minor"/>
      </rPr>
      <t>mai.le:</t>
    </r>
    <r>
      <rPr>
        <sz val="11"/>
        <color theme="1"/>
        <rFont val="Calibri"/>
        <family val="2"/>
        <scheme val="minor"/>
      </rPr>
      <t xml:space="preserve"> tại step 6 chọn channel nào cũng ko quan trọng đâu nhé c, vì khi notification đc gửi đến thì HU đều phải hiển thị ra rồi
- Thêm step update metadata trên tool để send được noti
</t>
    </r>
  </si>
  <si>
    <r>
      <t xml:space="preserve">Speliing: subcription, begining &gt; updated
Step ở TCs còn thiếu 1 vài step và c thấy e có để precondition. Tuy nhiên, cần biết message đc send ở thời điểm nào để check hiển thị ra trên HU, nên c update step như bên dưới, e check xem có hợp lý ko và update nhé:
1. Perform an IVSM Engineering Reset to delete….
2. Set the Product time zone to:
Eastern Daylight Time
Thursday, July 16, 2015, 12:00:00 PM
3. Enter SiriusXM mode
4. Send the IVSM data related to 'Trial' information
5. Press 'Close' button on 'Trial Message' message modal
6. Turn HU OFF -&gt; ON
7. Enter SiriusXM mode
8. Send the IVSM data related to 'Trial' information
9. Do not make any action on message and observe
=&gt; tại step 1, 4 và 9 sẽ cần QA và update sau
</t>
    </r>
    <r>
      <rPr>
        <sz val="12"/>
        <color rgb="FFFF0000"/>
        <rFont val="Calibri"/>
        <family val="2"/>
        <scheme val="minor"/>
      </rPr>
      <t>mai.le</t>
    </r>
    <r>
      <rPr>
        <sz val="12"/>
        <color indexed="8"/>
        <rFont val="Calibri"/>
        <family val="2"/>
        <scheme val="minor"/>
      </rPr>
      <t>: em update lại step của expected cho đúng nhé</t>
    </r>
  </si>
  <si>
    <t>Bổ sung thêm expeceted step 3 : 
The Product displays "Trial Welcome" message =&gt; The Product displays "Trial Welcome" message with 'Close' button  để cover cho ý Close Button  is dynamically populated ….</t>
  </si>
  <si>
    <r>
      <t xml:space="preserve">Speling: subcription
Về step của TCs này c có comment tương tự TCs bên trên với 'End of Trial' message. 
</t>
    </r>
    <r>
      <rPr>
        <sz val="12"/>
        <color rgb="FFFF0000"/>
        <rFont val="Calibri"/>
        <family val="2"/>
        <scheme val="minor"/>
      </rPr>
      <t>mai.le</t>
    </r>
    <r>
      <rPr>
        <sz val="12"/>
        <color indexed="8"/>
        <rFont val="Calibri"/>
        <family val="2"/>
        <scheme val="minor"/>
      </rPr>
      <t>: em update lại step của expected cho đúng nhé</t>
    </r>
  </si>
  <si>
    <t>Bổ sung thêm expeceted step 3 : 
The Product displays "End of Trial" message =&gt; The Product displays "End of Trial" message with 'Close' button  để cover cho ý Close Button  is dynamically populated ….</t>
  </si>
  <si>
    <r>
      <t xml:space="preserve">Về step của TCs này c có comment tương tự TCs bên trên với "Winback/GAWB" message
</t>
    </r>
    <r>
      <rPr>
        <sz val="12"/>
        <color rgb="FFFF0000"/>
        <rFont val="Calibri"/>
        <family val="2"/>
        <scheme val="minor"/>
      </rPr>
      <t>mai.le:</t>
    </r>
    <r>
      <rPr>
        <sz val="12"/>
        <color indexed="8"/>
        <rFont val="Calibri"/>
        <family val="2"/>
        <scheme val="minor"/>
      </rPr>
      <t xml:space="preserve"> em update lại step của expected cho đúng nhé</t>
    </r>
  </si>
  <si>
    <r>
      <t xml:space="preserve">Về step của TCs này c có comment tương tự TCs bên trên với "Free-to-Air (FTA)" message
</t>
    </r>
    <r>
      <rPr>
        <sz val="12"/>
        <color rgb="FFFF0000"/>
        <rFont val="Calibri"/>
        <family val="2"/>
        <scheme val="minor"/>
      </rPr>
      <t>mai.le</t>
    </r>
    <r>
      <rPr>
        <sz val="12"/>
        <color indexed="8"/>
        <rFont val="Calibri"/>
        <family val="2"/>
        <scheme val="minor"/>
      </rPr>
      <t>: em update lại step của expected cho đúng nhé</t>
    </r>
  </si>
  <si>
    <r>
      <t xml:space="preserve">Spelling: Tiral
Về step của TCs này c có comment tương tự TCs bên trên với "Self-Activate Trial" message. 
</t>
    </r>
    <r>
      <rPr>
        <sz val="12"/>
        <color rgb="FFFF0000"/>
        <rFont val="Calibri"/>
        <family val="2"/>
        <scheme val="minor"/>
      </rPr>
      <t>mai.le:</t>
    </r>
    <r>
      <rPr>
        <sz val="12"/>
        <color indexed="8"/>
        <rFont val="Calibri"/>
        <family val="2"/>
        <scheme val="minor"/>
      </rPr>
      <t xml:space="preserve"> em update lại step của expected cho đúng nhé
Spelling: Tiral</t>
    </r>
  </si>
  <si>
    <r>
      <t xml:space="preserve">Về step của TCs này c có comment tương tự TCs bên trên với "Self-Pay Onboarding" message. 
</t>
    </r>
    <r>
      <rPr>
        <sz val="12"/>
        <color rgb="FFFF0000"/>
        <rFont val="Calibri"/>
        <family val="2"/>
        <scheme val="minor"/>
      </rPr>
      <t>mai.le</t>
    </r>
    <r>
      <rPr>
        <sz val="12"/>
        <color indexed="8"/>
        <rFont val="Calibri"/>
        <family val="2"/>
        <scheme val="minor"/>
      </rPr>
      <t>: em update lại step của expected cho đúng nhé</t>
    </r>
  </si>
  <si>
    <r>
      <t xml:space="preserve">Về step của TCs này c có comment tương tự TCs bên trên với "Self-Pay Engagement" message  
</t>
    </r>
    <r>
      <rPr>
        <sz val="12"/>
        <color rgb="FFFF0000"/>
        <rFont val="Calibri"/>
        <family val="2"/>
        <scheme val="minor"/>
      </rPr>
      <t>mai.le:</t>
    </r>
    <r>
      <rPr>
        <sz val="12"/>
        <color indexed="8"/>
        <rFont val="Calibri"/>
        <family val="2"/>
        <scheme val="minor"/>
      </rPr>
      <t xml:space="preserve"> em update lại step của expected cho đúng nhé</t>
    </r>
  </si>
  <si>
    <t>Bổ sung thêm expeceted step 3 : 
The Product displays "Self-Pay Engagement" message =&gt; The Product displays "Self-Pay Engagement" message with 'Close' button  để cover cho ý Close Button  is dynamically populated ….</t>
  </si>
  <si>
    <r>
      <t xml:space="preserve">Về step của TCs này c có comment tương tự TCs bên trên với "Self-Pay Non-Pay" message 
</t>
    </r>
    <r>
      <rPr>
        <sz val="12"/>
        <color rgb="FFFF0000"/>
        <rFont val="Calibri"/>
        <family val="2"/>
        <scheme val="minor"/>
      </rPr>
      <t>mai.le</t>
    </r>
    <r>
      <rPr>
        <sz val="12"/>
        <color indexed="8"/>
        <rFont val="Calibri"/>
        <family val="2"/>
        <scheme val="minor"/>
      </rPr>
      <t>: em update lại step của expected cho đúng nhé</t>
    </r>
  </si>
  <si>
    <r>
      <t xml:space="preserve">Về step của TCs này c có comment tương tự TCs bên trên với "Special Offer" message 
</t>
    </r>
    <r>
      <rPr>
        <sz val="12"/>
        <color rgb="FFFF0000"/>
        <rFont val="Calibri"/>
        <family val="2"/>
        <scheme val="minor"/>
      </rPr>
      <t>mai.le:</t>
    </r>
    <r>
      <rPr>
        <sz val="12"/>
        <color indexed="8"/>
        <rFont val="Calibri"/>
        <family val="2"/>
        <scheme val="minor"/>
      </rPr>
      <t xml:space="preserve"> em update lại step của expected cho đúng nhé</t>
    </r>
  </si>
  <si>
    <r>
      <t xml:space="preserve">Về step của TCs này c có comment tương tự TCs bên trên với "Self-Pay Event" message
</t>
    </r>
    <r>
      <rPr>
        <sz val="12"/>
        <color rgb="FFFF0000"/>
        <rFont val="Calibri"/>
        <family val="2"/>
        <scheme val="minor"/>
      </rPr>
      <t xml:space="preserve">mai.le: </t>
    </r>
    <r>
      <rPr>
        <sz val="12"/>
        <color indexed="8"/>
        <rFont val="Calibri"/>
        <family val="2"/>
        <scheme val="minor"/>
      </rPr>
      <t>em update lại step của expected cho đúng nhé</t>
    </r>
  </si>
  <si>
    <t>Step 9, 10 đều là press Close button -&gt; e remove 1 step đi nhé &gt; updated
Step 8, 16 e update để thể hiện 'Sports' message cho team cụ thể nhé &gt; updated 
8. The Product displays "Sports" notification for 'Arizona Cardinals' team
16. The Product displays "Sports" notification for 'Atlanta Falcons' team</t>
  </si>
  <si>
    <t>Em make QA và change status của TCs trên SMITE nhé</t>
  </si>
  <si>
    <t>Huyen2.nguyen</t>
  </si>
  <si>
    <t>Sau step 5: cần thêm step thể hiện việc Sport notification đc send or note tại step 5: Notification for selected team is sent (step này cũng cần hỏi QA) để giả lập cho việc gửi/ nhận message
Ngoài ra, step 6, có thể remove đi, vì trong SMITE TCs chỉ viết là 'if the sport modal is displayed'. tức là có thể xuất hiện modal này hoặc ko, mục đích sau vẫn là hiển thị 'Sports' notification 
=&gt; Anh.To: Updated</t>
  </si>
  <si>
    <t>anh2.tran
1. Precondition 5 và 6 k cần thiết cho các TC này =&gt;Huyen2.nguyen: TC SMITE có nên vẫn để
2. Cho chắc chắn thì Precondition nên thêm: Able to set up the environment for displaying "...." message rồi để update sau bởi vì chưa chắc các messages này đã ở trong Trial Mode &gt; áp dụng cho các TC =&gt; updated</t>
  </si>
  <si>
    <r>
      <t>- c thêm precondition:
The vehicle is in Parking mode
- Thêm step thể hiện: Perform an IVSM Engineering Reset....
=&gt;</t>
    </r>
    <r>
      <rPr>
        <sz val="11"/>
        <color theme="4"/>
        <rFont val="Calibri"/>
        <family val="2"/>
        <scheme val="minor"/>
      </rPr>
      <t xml:space="preserve"> huyen2.nguyen: Chị đã update lại Precondition trước khi em comment rồi.
- Step Perform an IVSM Engineering Reset.... Và các step tiếp theo chị gộp chung vào step: Update Metadata to display the "Winback/GAWBl". Vì phần này vẫn đang Q&amp;A nên chị viết ngắn gọn lại cho đỡ rối TC</t>
    </r>
  </si>
  <si>
    <r>
      <t>anh2.tran: 
1. Update TC purpose as UX link: "Access your SiriusXM Listener profile from anywhere."
 2. Step 4. Navigate to the Add/Switch Listener and observe the Active Listener information. 
 &gt; theo UX file PDF thì sau Step 3 mình có thể observe luôn Listener Profile Card &gt; bỏ bớt step Navigate to the Add/Switch Listener
=&gt;</t>
    </r>
    <r>
      <rPr>
        <sz val="11"/>
        <color rgb="FFFF0000"/>
        <rFont val="Calibri"/>
        <family val="2"/>
        <scheme val="minor"/>
      </rPr>
      <t xml:space="preserve"> Chị đang hỏi lại bạn An chờ bạn ấy confirm nhé</t>
    </r>
  </si>
  <si>
    <r>
      <t xml:space="preserve">anh2.tran
1. Step 10. Try to add the new listener profile. &gt; 10. Try to add the an existing SiriusXM Listener Profile (Eg:.... )
2. Step 11. Try to create new listener profile. &gt; 11. Try to create new listener profile. (Eg:... )
3. Có thể lược bỏ bớt step tạo user mới khi Parking cho đỡ dài dòng &gt; update lại number step + expected 
4. Sai lỗi chính tả expected 10 và 11. &gt; 10. The Product does not allow the user to Add a listener.
</t>
    </r>
    <r>
      <rPr>
        <sz val="11"/>
        <color rgb="FFFF0000"/>
        <rFont val="Calibri"/>
        <family val="2"/>
        <scheme val="minor"/>
      </rPr>
      <t>=&gt; Updated</t>
    </r>
  </si>
  <si>
    <r>
      <t xml:space="preserve">- C thêm space tại trước từ 'Enter' tại step 4 nhé =&gt; </t>
    </r>
    <r>
      <rPr>
        <sz val="11"/>
        <color theme="4"/>
        <rFont val="Calibri"/>
        <family val="2"/>
        <scheme val="minor"/>
      </rPr>
      <t xml:space="preserve">UPdated </t>
    </r>
    <r>
      <rPr>
        <sz val="11"/>
        <color theme="1"/>
        <rFont val="Calibri"/>
        <family val="2"/>
        <scheme val="minor"/>
      </rPr>
      <t xml:space="preserve">
- Tại step 9: Em thấy nếu tách case ra với TH Create new listener profile (precondition: vehicle is driving) thì sẽ hợp lý hơn, vì để làm đc step 9 thì cần phải reset factory….select Create button….. Chứ ko thể làm xong step 7,8 rồi làm tiếp step 9 được ạ 
</t>
    </r>
    <r>
      <rPr>
        <sz val="11"/>
        <color theme="4"/>
        <rFont val="Calibri"/>
        <family val="2"/>
        <scheme val="minor"/>
      </rPr>
      <t xml:space="preserve">=&gt; huyen2.nguyen: Chị đang không hiểu ý em sao lại reset factory mới create được user? Sao không thể làm được step 9 sau step 7,8 nhỉ? Mình vẫn có thể tạo user khi đang login ( refer trang 72) </t>
    </r>
    <r>
      <rPr>
        <sz val="11"/>
        <color theme="1"/>
        <rFont val="Calibri"/>
        <family val="2"/>
        <scheme val="minor"/>
      </rPr>
      <t xml:space="preserve">
- Về Switch user tại note: đã có case cover chưa ạ? Em thấy trong SMITE TCs còn step 'Switch to Listerner Profile with name...' nên nếu chưa có case cover cho ý này c xem xét thêm step hoặc thêm case nhé ạ
</t>
    </r>
    <r>
      <rPr>
        <sz val="11"/>
        <color theme="4"/>
        <rFont val="Calibri"/>
        <family val="2"/>
        <scheme val="minor"/>
      </rPr>
      <t>=&gt; SMITE TC có bước Switch user tương đương với step add existing listener của chị đó.</t>
    </r>
    <r>
      <rPr>
        <sz val="11"/>
        <color theme="1"/>
        <rFont val="Calibri"/>
        <family val="2"/>
        <scheme val="minor"/>
      </rPr>
      <t xml:space="preserve">
- C đặt câu hỏi vể switch mode to parking/ driving vào SMITE nhé</t>
    </r>
  </si>
  <si>
    <t>C thêm space trước từ 'Enter' tại step 4, 6 nhé :)</t>
  </si>
  <si>
    <t>anh2.tran
1. Step 3 và 7 nên có object để observe &gt; 3. Navigate to the Now playing screen and observe the Listener profile Avatar icon &gt; Áp dụng cho các TC bên dưới cần check avatar icon trong màn Now Playing Screen 
2. Có ảnh của 2 icon trong UX &gt; thêm note: specific images is attached in UX link. 
=&gt; Updated</t>
  </si>
  <si>
    <r>
      <t xml:space="preserve">anh2.tran
1. Update step để biết observe cụ thể vào avatar icon trong màn Now Playing Screen 
2. Expected 6 có thể rút gọn và bỏ đoạn sau, thực ra e đọc e cũng chả hiểu gì :(
</t>
    </r>
    <r>
      <rPr>
        <sz val="11"/>
        <color rgb="FFFF0000"/>
        <rFont val="Calibri"/>
        <family val="2"/>
        <scheme val="minor"/>
      </rPr>
      <t>=&gt; Huyen2.nguyen :Cái này chị nghĩ là không xóa được vì nguyên ý nghĩa của câu nó là Product hiển thị Profile avatar icon bất kể 'Profile' có được trình bày dưới dạng văn bản hỗ trợ hay không. Kiểu như nó vẫn hiển thị avartar khi có mỗi avatar không thôi hoặc có cả avatar và user_name ý</t>
    </r>
  </si>
  <si>
    <t>- C thêm space trước từ 'Enter' tại step 4 nhé
- Do tại step 5 chọn avatar image #1 rồi nên ở expected c thêm image #1 vào cho dễ quan sát nhé
'The Product displays the Listener profile Avatar icon 'image #1'…</t>
  </si>
  <si>
    <r>
      <t xml:space="preserve">Spelling: seting  &gt; updated 
- Em update precondition:
4. SiriusXM signals is available. -&gt; 4. SiriusXM signals </t>
    </r>
    <r>
      <rPr>
        <sz val="12"/>
        <color rgb="FFFF0000"/>
        <rFont val="Calibri"/>
        <family val="2"/>
        <scheme val="minor"/>
      </rPr>
      <t>via Satellite</t>
    </r>
    <r>
      <rPr>
        <sz val="12"/>
        <color indexed="8"/>
        <rFont val="Calibri"/>
        <family val="2"/>
        <scheme val="minor"/>
      </rPr>
      <t xml:space="preserve"> is available.  &gt; updated 
- Thêm precondition:
IP Connection is NOT available  &gt; discussed &gt; no updated </t>
    </r>
  </si>
  <si>
    <r>
      <t xml:space="preserve">Spelling: seting &gt; updated
- Em update precondition:
4. SiriusXM signals is available. -&gt; 4. SiriusXM signals </t>
    </r>
    <r>
      <rPr>
        <sz val="12"/>
        <color rgb="FFFF0000"/>
        <rFont val="Calibri"/>
        <family val="2"/>
        <scheme val="minor"/>
      </rPr>
      <t>via Satellite</t>
    </r>
    <r>
      <rPr>
        <sz val="12"/>
        <color indexed="8"/>
        <rFont val="Calibri"/>
        <family val="2"/>
        <scheme val="minor"/>
      </rPr>
      <t xml:space="preserve"> is available. &gt; updated
- Thêm precondition:
IP Connection is NOT available &gt; no updated</t>
    </r>
  </si>
  <si>
    <r>
      <t xml:space="preserve">Spelling: seting &gt; updated
- Em update precondition:
4. SiriusXM signals is available. -&gt; 4. SiriusXM signals </t>
    </r>
    <r>
      <rPr>
        <sz val="12"/>
        <color rgb="FFFF0000"/>
        <rFont val="Calibri"/>
        <family val="2"/>
        <scheme val="minor"/>
      </rPr>
      <t>via Satellite</t>
    </r>
    <r>
      <rPr>
        <sz val="12"/>
        <color indexed="8"/>
        <rFont val="Calibri"/>
        <family val="2"/>
        <scheme val="minor"/>
      </rPr>
      <t xml:space="preserve"> is available. &gt; no updated
- Thêm precondition:
IP Connection is NOT available &gt; no updated</t>
    </r>
  </si>
  <si>
    <r>
      <t xml:space="preserve">Spelling: seting &gt; updated
- Em update precondition:
4. SiriusXM signals is available. -&gt; 4. SiriusXM signals </t>
    </r>
    <r>
      <rPr>
        <sz val="12"/>
        <color rgb="FFFF0000"/>
        <rFont val="Calibri"/>
        <family val="2"/>
        <scheme val="minor"/>
      </rPr>
      <t>via Satellite</t>
    </r>
    <r>
      <rPr>
        <sz val="12"/>
        <color indexed="8"/>
        <rFont val="Calibri"/>
        <family val="2"/>
        <scheme val="minor"/>
      </rPr>
      <t xml:space="preserve"> is available. &gt; no updated
- Thêm precondition:
IP Connection is NOT available &gt; no updated
</t>
    </r>
    <r>
      <rPr>
        <sz val="12"/>
        <color rgb="FFFF0000"/>
        <rFont val="Calibri"/>
        <family val="2"/>
        <scheme val="minor"/>
      </rPr>
      <t>mai.le:</t>
    </r>
    <r>
      <rPr>
        <sz val="12"/>
        <color indexed="8"/>
        <rFont val="Calibri"/>
        <family val="2"/>
        <scheme val="minor"/>
      </rPr>
      <t xml:space="preserve"> sorry, e thêm hộ c precondition nhé:
The vehicle is in parking mode</t>
    </r>
  </si>
  <si>
    <r>
      <t xml:space="preserve">- Update test purpose:
'an' -&gt; 'a' &gt; updated
- Spelling: seting
- Update precondition:
4. SiriusXM signals is available. -&gt; 4. SiriusXM signals </t>
    </r>
    <r>
      <rPr>
        <sz val="12"/>
        <color rgb="FFFF0000"/>
        <rFont val="Calibri"/>
        <family val="2"/>
        <scheme val="minor"/>
      </rPr>
      <t>via Satellite</t>
    </r>
    <r>
      <rPr>
        <sz val="12"/>
        <color indexed="8"/>
        <rFont val="Calibri"/>
        <family val="2"/>
        <scheme val="minor"/>
      </rPr>
      <t xml:space="preserve"> is available. &gt; no updated
- Thêm precondition:
IP Connection is NOT available &gt; no updated
</t>
    </r>
    <r>
      <rPr>
        <sz val="12"/>
        <color rgb="FFFF0000"/>
        <rFont val="Calibri"/>
        <family val="2"/>
        <scheme val="minor"/>
      </rPr>
      <t>mai.le</t>
    </r>
    <r>
      <rPr>
        <sz val="12"/>
        <color indexed="8"/>
        <rFont val="Calibri"/>
        <family val="2"/>
        <scheme val="minor"/>
      </rPr>
      <t>: sorry, e thêm hộ c precondition nhé:
The vehicle is in parking mode</t>
    </r>
  </si>
  <si>
    <r>
      <t xml:space="preserve">- Spelling: seting &gt; updated
- Update precondition:
4. SiriusXM signals is available. -&gt; 4. SiriusXM signals </t>
    </r>
    <r>
      <rPr>
        <sz val="12"/>
        <color rgb="FFFF0000"/>
        <rFont val="Calibri"/>
        <family val="2"/>
        <scheme val="minor"/>
      </rPr>
      <t>via Satellite</t>
    </r>
    <r>
      <rPr>
        <sz val="12"/>
        <color indexed="8"/>
        <rFont val="Calibri"/>
        <family val="2"/>
        <scheme val="minor"/>
      </rPr>
      <t xml:space="preserve"> is available. &gt; no updated
- Thêm precondition:
+ IP Connection is NOT available &gt; no updated
+ The vehicle is in Parking mode &gt; updated
(page 81: Editing Notifications is only allowed when the user is not driving (in Park).)</t>
    </r>
  </si>
  <si>
    <t xml:space="preserve">anh2.tran
1. Step 4 là set song noti.
2. Step 6 nên có thêm 1 expected là display edit mode .... để có thể rõ hơn ở expected sau là mình out of edit mode
3. TC này e nghĩ nên chia nhỏ step ra hoặc tách TC là Select the 'Something Just Like This' active tile và tap on any space outside of it &gt; k nên để ... or...
4. Áp dụng cho các TC ở dưới : Thêm precondition: The artist/song are available for setting notifications. 
</t>
  </si>
  <si>
    <r>
      <t xml:space="preserve">Case viết thêm chỉ để ID của UXR tại cột Verifies thôi c
=&gt; </t>
    </r>
    <r>
      <rPr>
        <sz val="11"/>
        <color theme="4"/>
        <rFont val="Calibri"/>
        <family val="2"/>
        <scheme val="minor"/>
      </rPr>
      <t>Huyen2.nguyen: Case nà không phải case viết thêm mà chị tách nhỏ 1 case của SMITE ra 4 case thôi</t>
    </r>
  </si>
  <si>
    <t xml:space="preserve">anh2.tran: update purpose cho more clear </t>
  </si>
  <si>
    <r>
      <t xml:space="preserve">anh2.tran
1. Xem lại precondition là set song/artist và edit chúng chỉ ở Parking mode &gt; Xóa đi nếu không cần thiết &gt; Áp dụng với các TC ở dưới 
</t>
    </r>
    <r>
      <rPr>
        <sz val="11"/>
        <color rgb="FFFF0000"/>
        <rFont val="Calibri"/>
        <family val="2"/>
        <scheme val="minor"/>
      </rPr>
      <t>=&gt; Cái này là có bước xóa Notification nên vẫn cần ở Parking mode</t>
    </r>
    <r>
      <rPr>
        <sz val="11"/>
        <color theme="1"/>
        <rFont val="Calibri"/>
        <family val="2"/>
        <scheme val="minor"/>
      </rPr>
      <t xml:space="preserve">
2. Áp dụng với nhiều case: nên set the current artist/song (eg: 'Chainsmokers feat. Coldplay') chứ k nên để luôn giá trị Test 
3. Step 7 ở cuối nên thêm 1 hành động observe ở cuối câu &gt; Áp dụng với các TC ở dưới 
4. ID UX link bị sai 
</t>
    </r>
    <r>
      <rPr>
        <sz val="11"/>
        <color rgb="FFFF0000"/>
        <rFont val="Calibri"/>
        <family val="2"/>
        <scheme val="minor"/>
      </rPr>
      <t>=&gt; Updated</t>
    </r>
  </si>
  <si>
    <t xml:space="preserve">expected step 7:
take -&gt; takes
</t>
  </si>
  <si>
    <t xml:space="preserve">anh2.tran: 
Chia động từ ở expected cuối </t>
  </si>
  <si>
    <t>anh2.tran: 
Review như các TC trên và Update lại purpose: from the list of Artist or Song notifications.</t>
  </si>
  <si>
    <t xml:space="preserve">anh2.tran: 
Review như các TC trên 
TC này nên để lại cmt và đổi status về Need discussion do có động chạm data </t>
  </si>
  <si>
    <t xml:space="preserve">anh2.tran: 
Thêm Precondition là available for setting noti. </t>
  </si>
  <si>
    <t xml:space="preserve">anh2.tran
1. Review tương tự các TC trên và Rút gọn step 7 và 8 thành 1 
7. On the Now playing screen, select the Notification Icon &gt; Set Song and Artist notifications for current song (E.g: Song 1 and Artist 1)
</t>
  </si>
  <si>
    <t>Bổ sung test purpose cho nội cung của ý "includes the following elements" là -Artist Icon and  Artist Name</t>
  </si>
  <si>
    <r>
      <t xml:space="preserve">-Preconditon 5 chị đang thấy hơi thừa: 5. Notifications for the currently playing artist is available to be set vì có precondition 6 cover đc rồi
- Step 2:  Tune to a channel -&gt;  Tune to a </t>
    </r>
    <r>
      <rPr>
        <sz val="11"/>
        <color rgb="FFFF0000"/>
        <rFont val="Calibri"/>
        <family val="2"/>
        <scheme val="minor"/>
      </rPr>
      <t>Music</t>
    </r>
    <r>
      <rPr>
        <sz val="11"/>
        <color theme="1"/>
        <rFont val="Calibri"/>
        <family val="2"/>
        <scheme val="minor"/>
      </rPr>
      <t xml:space="preserve"> channel 
</t>
    </r>
    <r>
      <rPr>
        <sz val="11"/>
        <color rgb="FFFF0000"/>
        <rFont val="Calibri"/>
        <family val="2"/>
        <scheme val="minor"/>
      </rPr>
      <t>mai.le:</t>
    </r>
    <r>
      <rPr>
        <sz val="11"/>
        <color theme="1"/>
        <rFont val="Calibri"/>
        <family val="2"/>
        <scheme val="minor"/>
      </rPr>
      <t xml:space="preserve">
em sắp xếp lại thứ tự của precondition đỡ khó hiểu hơn nhé. Còn precondition 'Notifications for the currently playing artist is available to be set' em vẫn để vì trong Req có đoạn:
'If Notifications for both the currently playing artist AND song are not available to be set, the Notify icon shall be shown as inactive.'</t>
    </r>
  </si>
  <si>
    <r>
      <t xml:space="preserve">-Preconditon 5 chị đang thấy hơi thừa: 5. Notifications for the currently playing artist is available to be set vì có precondition 6 cover đc rồi
- Step 2:  Tune to a channel -&gt;  Tune to a </t>
    </r>
    <r>
      <rPr>
        <sz val="11"/>
        <color rgb="FFFF0000"/>
        <rFont val="Calibri"/>
        <family val="2"/>
        <scheme val="minor"/>
      </rPr>
      <t>Music</t>
    </r>
    <r>
      <rPr>
        <sz val="11"/>
        <color theme="1"/>
        <rFont val="Calibri"/>
        <family val="2"/>
        <scheme val="minor"/>
      </rPr>
      <t xml:space="preserve"> channel 
mai.le:
e feedback tương tự TCs trên nhé</t>
    </r>
  </si>
  <si>
    <r>
      <t xml:space="preserve">- Expeceted result của step 4 không nên cho </t>
    </r>
    <r>
      <rPr>
        <i/>
        <sz val="11"/>
        <color indexed="8"/>
        <rFont val="Calibri"/>
        <family val="2"/>
        <scheme val="minor"/>
      </rPr>
      <t xml:space="preserve">Notification Icon (If already stored, or user taps on the tile) </t>
    </r>
    <r>
      <rPr>
        <sz val="11"/>
        <color theme="1"/>
        <rFont val="Calibri"/>
        <family val="2"/>
        <scheme val="minor"/>
      </rPr>
      <t xml:space="preserve">vào vì ở đây theo Precondion và step thì mình chắc chắn chưa có
-Preconditon 5 chị đang thấy hơi thừa: 5. Notifications for the currently playing artist is available to be set vì có precondition 6 cover đc rồi
- Step 2:  Tune to a channel -&gt;  Tune to a </t>
    </r>
    <r>
      <rPr>
        <sz val="11"/>
        <color rgb="FFFF0000"/>
        <rFont val="Calibri"/>
        <family val="2"/>
        <scheme val="minor"/>
      </rPr>
      <t>Music</t>
    </r>
    <r>
      <rPr>
        <sz val="11"/>
        <color theme="1"/>
        <rFont val="Calibri"/>
        <family val="2"/>
        <scheme val="minor"/>
      </rPr>
      <t xml:space="preserve"> channel, Step 5:  Tune to other channel =&gt;  Tune to other </t>
    </r>
    <r>
      <rPr>
        <sz val="11"/>
        <color rgb="FFFF0000"/>
        <rFont val="Calibri"/>
        <family val="2"/>
        <scheme val="minor"/>
      </rPr>
      <t>Music</t>
    </r>
    <r>
      <rPr>
        <sz val="11"/>
        <color theme="1"/>
        <rFont val="Calibri"/>
        <family val="2"/>
        <scheme val="minor"/>
      </rPr>
      <t xml:space="preserve"> channel 
</t>
    </r>
    <r>
      <rPr>
        <sz val="11"/>
        <color rgb="FFFF0000"/>
        <rFont val="Calibri"/>
        <family val="2"/>
        <scheme val="minor"/>
      </rPr>
      <t>mai.le:</t>
    </r>
    <r>
      <rPr>
        <sz val="11"/>
        <color theme="1"/>
        <rFont val="Calibri"/>
        <family val="2"/>
        <scheme val="minor"/>
      </rPr>
      <t xml:space="preserve">
e feedback tương tự TCs trên nhé</t>
    </r>
  </si>
  <si>
    <t xml:space="preserve">Step 6,7,8,9 có thể rút gọn đc step cho ngắn gọn </t>
  </si>
  <si>
    <r>
      <t xml:space="preserve">-Preconditon 5 chị đang thấy hơi thừa: 5. Notifications for the currently playing artist is available to be set vì có precondition 6 cover đc rồi
- Step 2:  Tune to a channel -&gt;  Tune to a Music channel, Step 5:  Tune to other channel =&gt;  Tune to other Music channel 
</t>
    </r>
    <r>
      <rPr>
        <sz val="11"/>
        <color rgb="FFFF0000"/>
        <rFont val="Calibri"/>
        <family val="2"/>
        <scheme val="minor"/>
      </rPr>
      <t>mai.le:</t>
    </r>
    <r>
      <rPr>
        <sz val="11"/>
        <color theme="1"/>
        <rFont val="Calibri"/>
        <family val="2"/>
        <scheme val="minor"/>
      </rPr>
      <t xml:space="preserve">
e feedback tương tự TCs trên nhé</t>
    </r>
  </si>
  <si>
    <t>Rút gọn step cuối vì mình đã cover đủ đc purpose của TC rồi</t>
  </si>
  <si>
    <r>
      <t xml:space="preserve">- Precondition : Notifications for both the currently playing artist and song are NOT available to be set =&gt; The Artist/Song Notifications for current playing channel are NOT available. 
</t>
    </r>
    <r>
      <rPr>
        <sz val="11"/>
        <color rgb="FFFF0000"/>
        <rFont val="Calibri"/>
        <family val="2"/>
        <scheme val="minor"/>
      </rPr>
      <t>mai.le:</t>
    </r>
    <r>
      <rPr>
        <sz val="11"/>
        <color theme="1"/>
        <rFont val="Calibri"/>
        <family val="2"/>
        <scheme val="minor"/>
      </rPr>
      <t xml:space="preserve"> </t>
    </r>
    <r>
      <rPr>
        <sz val="11"/>
        <color rgb="FFFF0000"/>
        <rFont val="Calibri"/>
        <family val="2"/>
        <scheme val="minor"/>
      </rPr>
      <t>cái modal này thì phải thỏa mãn cả 2 yếu tố Artist and Song notification NOT available to be set thì mới hiển thị ra nhé c (refer page 46: If Notifications for both the currently playing artist AND song are not available to be set....)</t>
    </r>
    <r>
      <rPr>
        <sz val="11"/>
        <color theme="1"/>
        <rFont val="Calibri"/>
        <family val="2"/>
        <scheme val="minor"/>
      </rPr>
      <t xml:space="preserve">
Để thực hiện được điều kiện này thì lại cần : No Track Name/Artist Name is available thì lại k rõ làm cần làm như thế nào?  -&gt; có thể make Q&amp;A
</t>
    </r>
    <r>
      <rPr>
        <sz val="11"/>
        <color rgb="FFFF0000"/>
        <rFont val="Calibri"/>
        <family val="2"/>
        <scheme val="minor"/>
      </rPr>
      <t>mai.le:</t>
    </r>
    <r>
      <rPr>
        <sz val="11"/>
        <color theme="1"/>
        <rFont val="Calibri"/>
        <family val="2"/>
        <scheme val="minor"/>
      </rPr>
      <t xml:space="preserve"> make QA cho TH làm tn để tạo ra đc môi trường or data mà thỏa mãn đk</t>
    </r>
  </si>
  <si>
    <r>
      <t xml:space="preserve">- Precondition : Notifications for both the currently playing artist and song are NOT available to be set =&gt; The Artist/Song Notifications for current playing channel are NOT available. 
Để thực hiện được điều kiện này thì lại cần : No Track Name/Artist Name is available thì lại k rõ làm cần làm như thế nào?  -&gt; có thể make Q&amp;A
</t>
    </r>
    <r>
      <rPr>
        <sz val="11"/>
        <color rgb="FFFF0000"/>
        <rFont val="Calibri"/>
        <family val="2"/>
        <scheme val="minor"/>
      </rPr>
      <t>mai.le:</t>
    </r>
    <r>
      <rPr>
        <sz val="11"/>
        <color theme="1"/>
        <rFont val="Calibri"/>
        <family val="2"/>
        <scheme val="minor"/>
      </rPr>
      <t xml:space="preserve"> feedback tương tự TCs trên và đã thêm QA</t>
    </r>
  </si>
  <si>
    <r>
      <t xml:space="preserve">anh2.tran
1. Theo em hiểu thì sau khi Press Done button ở step 7 thì HU sẽ change luôn Listener Profiles and return the user to the Profile &amp; Settings screen with the "Bob" profile shown as being the active profile 
&gt; updated as below: 7. Proceed to next screen &gt; Choose the avatar by tapping image icon  -  8. Press the Done button and Observe the screen
</t>
    </r>
    <r>
      <rPr>
        <sz val="11"/>
        <color rgb="FFFF0000"/>
        <rFont val="Calibri"/>
        <family val="2"/>
        <scheme val="minor"/>
      </rPr>
      <t>=&gt;  Chị không clear đoạn sửa này cho lắm</t>
    </r>
    <r>
      <rPr>
        <sz val="11"/>
        <color theme="1"/>
        <rFont val="Calibri"/>
        <family val="2"/>
        <scheme val="minor"/>
      </rPr>
      <t xml:space="preserve">
2. Chia động từ ở expeced cuối. return &gt; returns
</t>
    </r>
    <r>
      <rPr>
        <sz val="11"/>
        <color rgb="FFFF0000"/>
        <rFont val="Calibri"/>
        <family val="2"/>
        <scheme val="minor"/>
      </rPr>
      <t>=&gt; Updated</t>
    </r>
  </si>
  <si>
    <t>- C thêm space trước từ 'Enter' tại step 6 nhé</t>
  </si>
  <si>
    <t xml:space="preserve">anh2.tran
1. Với TC này e nghĩ mình nên test thêm 1 TH là xóa 1 profile không phải là active ( có thể thêm ở trước hoặc sau cái xóa active profile cũng đc) 
2. Bên cạnh đó khả năng nội dung UX bị copy thiếu chỗ (Short pressing anywhere other than the 'Sign Out' button will dismiss the 'Sign out' button) &gt; nên viết thêm step hoặc TC cho TH này nếu không có UX nào đề cập đến nữa. 
3. Xóa 'to delete' ở step 11 &gt; 11. Long press the tile of listener profile with name "Tom" and observe
4. Thiếu 1 expected "Product displays the list of listener Profiles as:
Melissa
Bob
5. Bỏ Note ở expected 13 vì nó hơi dài và sẽ đc cover ở TC sau </t>
  </si>
  <si>
    <r>
      <t xml:space="preserve">- C update lại test purpose nhé:
To verify that after deleting the active listener, the Product returns user to the the Listener/Manage (Add/Switch Listener) screen, the new
active listener will be the first listener in the list
</t>
    </r>
    <r>
      <rPr>
        <sz val="11"/>
        <color theme="4"/>
        <rFont val="Calibri"/>
        <family val="2"/>
        <scheme val="minor"/>
      </rPr>
      <t>=&gt; Mục đích chính của test case là focus vào sequence of actions nên chị nghĩ vẫn nên cho vào. Còn phần kia chỉ là phần note riêng để phân biệt case xóa active listener và inactive listener...</t>
    </r>
    <r>
      <rPr>
        <sz val="11"/>
        <color theme="1"/>
        <rFont val="Calibri"/>
        <family val="2"/>
        <scheme val="minor"/>
      </rPr>
      <t xml:space="preserve">
- C thêm space trước từ 'Enter' tại step 4 và 6 nhé
=&gt; Updated</t>
    </r>
  </si>
  <si>
    <r>
      <t xml:space="preserve">- C update lại test purpose nhé (Vì các step có ở cột Steps rồi)
To verify that after deleting the only listener, the Product reverts the Listener Profile to the 'Default' Shell Profile state and returns user to the Default Profiles &amp; Settings screen 
</t>
    </r>
    <r>
      <rPr>
        <sz val="11"/>
        <color theme="4"/>
        <rFont val="Calibri"/>
        <family val="2"/>
        <scheme val="minor"/>
      </rPr>
      <t>=&gt; Comment tương tự như trên</t>
    </r>
    <r>
      <rPr>
        <sz val="11"/>
        <color theme="1"/>
        <rFont val="Calibri"/>
        <family val="2"/>
        <scheme val="minor"/>
      </rPr>
      <t xml:space="preserve">
- Em hiểu case này là verify cho TH delete only listener, e có them khảo tại Req page 72 thì sau khi chọn Sign Out button &gt; xuất hiện </t>
    </r>
    <r>
      <rPr>
        <sz val="11"/>
        <color rgb="FFFF0000"/>
        <rFont val="Calibri"/>
        <family val="2"/>
        <scheme val="minor"/>
      </rPr>
      <t xml:space="preserve">Listener Sign Out Modal </t>
    </r>
    <r>
      <rPr>
        <sz val="11"/>
        <color theme="1"/>
        <rFont val="Calibri"/>
        <family val="2"/>
        <scheme val="minor"/>
      </rPr>
      <t xml:space="preserve">&gt; Press Continue &gt; về màn hình Default Profiles &amp; Settings screen với 'Default' Shell Profile state. Nên c update lại step 8 chút nhé
</t>
    </r>
    <r>
      <rPr>
        <sz val="11"/>
        <color theme="4"/>
        <rFont val="Calibri"/>
        <family val="2"/>
        <scheme val="minor"/>
      </rPr>
      <t>=&gt; Cái này chị update sau khi Anh.Tran comment rồi. Em sample revew sớm nên check lại issue nào còn issue nào đã được xử lý</t>
    </r>
  </si>
  <si>
    <t>C check lại cột verifies nhé</t>
  </si>
  <si>
    <r>
      <t xml:space="preserve">- Đánh lại số thứ tự của expected result 12
-  Mục đích của test case này là hiển thị Active Profile for current  current selected profile nên nếu viết expected result cho step 6,8,10 thì cũng nên ghi luôn ở từng step là các Listener được chọn là Active Profile. Nếu viết như hiện tại thì cos thể gây hiểu lầm là các step trên chỉ add vào màn hình Add/ Switch chứ không phải là active profile luôn
</t>
    </r>
    <r>
      <rPr>
        <sz val="11"/>
        <color rgb="FFFF0000"/>
        <rFont val="Calibri"/>
        <family val="2"/>
        <scheme val="minor"/>
      </rPr>
      <t>mai.le:</t>
    </r>
    <r>
      <rPr>
        <sz val="11"/>
        <color theme="1"/>
        <rFont val="Calibri"/>
        <family val="2"/>
        <scheme val="minor"/>
      </rPr>
      <t xml:space="preserve"> vậy e sẽ bỏ expected của step 6, 8, 10 đi để focus vào thằng current selected luôn nhé</t>
    </r>
  </si>
  <si>
    <t>Có thể xem xét giảm số lượng TC bằng cách link đến case này http://avncb.lge.com:8080/cb/item/16908967 
mai.le: case này e vẫn để lại nhé vì case c tìm đc ngoài confirm Add Listener button còn confirm cả item khác nữa (Icons, Listener Name….) nên nếu case của c mà failed tại item khác thì case của e cũng ko bị block :)</t>
  </si>
  <si>
    <r>
      <t xml:space="preserve">Câu 'Create Listener While Driving Error Modal'  không phải là message hiển thị ra mà chỉ là câu nói chung chung thôi nên đang để trong ngoặc '' là không hợp lý. Nếu viết chính xác thì nó sẽ là 'Not Allowed While Driving' modal
</t>
    </r>
    <r>
      <rPr>
        <sz val="11"/>
        <color rgb="FFFF0000"/>
        <rFont val="Calibri"/>
        <family val="2"/>
        <scheme val="minor"/>
      </rPr>
      <t>mai.le</t>
    </r>
    <r>
      <rPr>
        <sz val="11"/>
        <color theme="1"/>
        <rFont val="Calibri"/>
        <family val="2"/>
        <scheme val="minor"/>
      </rPr>
      <t>: updated
huyen2.nguyen: Chị chưa thấy update gì cả</t>
    </r>
  </si>
  <si>
    <r>
      <t xml:space="preserve">Precondition phải là . The vehicle is in Parking mode chứ không phải in driving mode
</t>
    </r>
    <r>
      <rPr>
        <sz val="11"/>
        <color rgb="FFFF0000"/>
        <rFont val="Calibri"/>
        <family val="2"/>
        <scheme val="minor"/>
      </rPr>
      <t>mai.le</t>
    </r>
    <r>
      <rPr>
        <sz val="11"/>
        <color theme="1"/>
        <rFont val="Calibri"/>
        <family val="2"/>
        <scheme val="minor"/>
      </rPr>
      <t>: updated (lỗi copy paste :)</t>
    </r>
  </si>
  <si>
    <r>
      <t xml:space="preserve">Done button 
</t>
    </r>
    <r>
      <rPr>
        <sz val="11"/>
        <color rgb="FFFF0000"/>
        <rFont val="Calibri"/>
        <family val="2"/>
        <scheme val="minor"/>
      </rPr>
      <t>mai.le:</t>
    </r>
    <r>
      <rPr>
        <sz val="11"/>
        <color theme="1"/>
        <rFont val="Calibri"/>
        <family val="2"/>
        <scheme val="minor"/>
      </rPr>
      <t xml:space="preserve">
updated</t>
    </r>
  </si>
  <si>
    <r>
      <t xml:space="preserve">Precondition phải là . The vehicle is in Parking mode chứ không phải in driving mode
</t>
    </r>
    <r>
      <rPr>
        <sz val="11"/>
        <color rgb="FFFF0000"/>
        <rFont val="Calibri"/>
        <family val="2"/>
        <scheme val="minor"/>
      </rPr>
      <t>mai.le</t>
    </r>
    <r>
      <rPr>
        <sz val="11"/>
        <color theme="1"/>
        <rFont val="Calibri"/>
        <family val="2"/>
        <scheme val="minor"/>
      </rPr>
      <t>: updated</t>
    </r>
  </si>
  <si>
    <r>
      <t xml:space="preserve">-Nên bỏ câu : Enter user name 'Empty'  hoặc là "Do not enter user name " (keep blank the username) cho đỡ bị hiểu lầm là nhập user name là 'Emptry)
-Precondition phải là . The vehicle is in Parking mode chứ không phải in driving mode
</t>
    </r>
    <r>
      <rPr>
        <sz val="11"/>
        <color rgb="FFFF0000"/>
        <rFont val="Calibri"/>
        <family val="2"/>
        <scheme val="minor"/>
      </rPr>
      <t>mai.le</t>
    </r>
    <r>
      <rPr>
        <sz val="11"/>
        <color theme="1"/>
        <rFont val="Calibri"/>
        <family val="2"/>
        <scheme val="minor"/>
      </rPr>
      <t>: updated</t>
    </r>
  </si>
  <si>
    <t>Cần check lại flow chỗ để blank field Name
Trong Req: If no previous name was entered, the coaching text will be shown and the field will be empty
Và đoạn: If no Listener Name has been entered…
nên TH này vẫn có thể xảy ra nhé
mai.le: c đã add QA vào UXR nhé</t>
  </si>
  <si>
    <t>Precondition phải là . The vehicle is in Parking mode chứ không phải in driving mode
mai.le: updated</t>
  </si>
  <si>
    <t>-Expected Result bổ sung thêm câu : No avatar is preselected 
-Precondition phải là . The vehicle is in Parking mode chứ không phải in driving mode
mai.le: update (marked as red color)</t>
  </si>
  <si>
    <r>
      <t xml:space="preserve">- Update Test purpose: (no avatar icon was previously selected) =&gt; (one avatar icon was previously selected):
- Precondition phải là . The vehicle is in Parking mode chứ không phải in driving mode
</t>
    </r>
    <r>
      <rPr>
        <sz val="11"/>
        <color rgb="FFFF0000"/>
        <rFont val="Calibri"/>
        <family val="2"/>
        <scheme val="minor"/>
      </rPr>
      <t>mai.le</t>
    </r>
    <r>
      <rPr>
        <sz val="11"/>
        <color theme="1"/>
        <rFont val="Calibri"/>
        <family val="2"/>
        <scheme val="minor"/>
      </rPr>
      <t>: udpated</t>
    </r>
  </si>
  <si>
    <t>- Step 13, 14: Em update lại để thể hiện press Close button trên popup message nào nhé, nếu nói press Close button once, twice như hiện tại sẽ dễ bị hiểu nhầm là press Close button 2 lần trên 1 màn hình &gt; updated 
- Em thêm step Reset Factory ở đầu nhé:
Perform an IVSM Engineering Reset to delete OTA delivered IVSM components and reset IVSM NVM saved parameters to factory default settings
-&gt; lý do là khi reset về default settings, Notifications toggle sẽ có default state là ON, như vậy khi bên ngoài gửi message đến thì mới hiển thị được trên HU. Còn nếu trước đó, Notificaions toggle mà bị OFF (ko có step reset factory) thì khi send notification đến, HU cũng sẽ ko hiển thị ra để check
&gt; thêm preconditon Notification Toggle is in "ON" status để hạn chế việc restart và reset HU</t>
  </si>
  <si>
    <t xml:space="preserve">Viết thêm case cover cho trường hợp out-of-app notifications.
Anh2.tran:  
Note: The message that was interrupted shall be re-displayed once the higher-priority message is removed. This behavior applies to both in-app and out-of-app notifications.
&gt; e đang hiểu là cái behavior: "The message that was interrupted shall be re-displayed once the higher-priority message is removed" được áp dụng vs cả in-app noti. (SXM) và out-of-app noti. (other apps) 
&gt; chỉ viết TC liên quan đến SXM. Nếu hiểu theo nghĩa kết hợp các noti. cả SXM và other apps thì không đủ dữ liệu để viết vì không có list priority cho các noti. bên ngoài ngoại trừ noti có mức độ ưu tiên cao là phone coming. 
huyen2.nguyen: OK, cứ keep như hiện tại vậy
</t>
  </si>
  <si>
    <t xml:space="preserve">- C thấy step 10 là ko cần thiết ở đây, vì tại step 9 e cần confirm 2 message hiển thị ra theo tiêu chí cái này trước cái kia 'presented one after other'. Không cần đến việc Close thì nó cũng phải hiển thị như vậy khi nhận message rồi. Nên e bỏ step 10 và update lại expected step 9 và 10 nữa nhé &gt; updated 
- Case này e cũng đặt câu hỏi về việc sending sport notification và change status TCs nữa nhé &gt; updated 
- Em thêm step Reset Factory ở đầu nhé (lý do tương tự case bên trên) &gt; updated Precondition </t>
  </si>
  <si>
    <t>Update all lại mấy dấu &gt; thành , cho những câu kiểu On the Notifications card &gt; Press on 'Manage' button
anh2.tran: Updated 48 sentences</t>
  </si>
  <si>
    <t>- Thêm Precondition:  &gt; Updated 
+ HU is in 'Parking' mode 
- Step 2, 4 + expected step 3:
 Trial Welcome -&gt; End of Trial  &gt; Updated 
- Ngoài ra, đã có step/ or TCs cover cho các ý dưới đây chưa:
+ Subscribe (blue button):Selecting the subscribe button displays 'Choose a Package' screen  &gt; Updated 
+ Remind Me Later-Selecting Remind Me Later button dismisses modal  &gt; Updated 
+ X (in the top right)
- Em thêm QA và change TCs status cho TCs này nhé  &gt; Updated 
- Em thêm step Reset Factory ở đầu nhé (lý do tương tự case bên trên)  &gt; Updated Precondition 
- Step restart HU c thấy cũng cần thiết, vì có thể sau khi restart HU, việc infor được đưa về default mới được apply nên e cân nhắc đưa thêm step này vào TCs giống vs SMITE nhé
mai.le: em thêm step chọn button X để close message tại case này luôn để ko phải viết thêm TCs khác nhé</t>
  </si>
  <si>
    <t>- Thêm Precondition:
+ HU is in 'Parking' mode &gt; Updated 
- Ngoài ra, đã có step/ or TCs cover cho các ý dưới đây chưa:
+ Subscribe (blue button):Selecting the subscribe button displays 'Choose a Package' screen  &gt; Updated 
+ Remind Me Later-Selecting Remind Me Later button dismisses modal  &gt; Updated 
+ X (in the top right)
- Em thêm QA và change TCs status cho TCs này nhé  &gt; Updated 
- Em thêm step Reset Factory ở đầu nhé (lý do tương tự case bên trên)  &gt; Updated Precondition 
- Step restart HU c thấy cũng cần thiết, vì có thể sau khi restart HU, việc infor được đưa về default mới được apply nên e cân nhắc đưa thêm step này vào TCs giống vs SMITE nhé
mai.le: em thêm step chọn button X để close message tại case này luôn để ko phải viết thêm TCs khác nhé</t>
  </si>
  <si>
    <t xml:space="preserve">- Update precondition step 6:
Home team logo and Away team logo are available on selected teams &gt; updated : delete "on the..."
- Update expected step 8: The Product displays the Start of Game Notification for 'Arizona Cardinals' team &gt; Updated
- Em update step 9 nhé: Verify the displaying of information on Start of Game Notification pop up (full screen) &gt; no updated 
- Case này cần có step Reset factory, em bổ sung nhé (lí do là để Sports Notifications toggle enabled by default thì mới nhận được sports notifications, tham khảo tại case 16924162) &gt; updated Precondition </t>
  </si>
  <si>
    <t xml:space="preserve">- Update precondition step 6:
Home team logo and Away team logo are not available on selected teams &gt; updated : delete "on the..."
- Update expected step 8: The Product displays the Start of Game Notification for 'Arizona Cardinals' team &gt; Updated
- Em update step 9 nhé: Verify the displaying of information on Start of Game Notification pop up (full screen) &gt; no updated 
- Case này cần có step Reset factory, em bổ sung nhé (lí do là để Sports Notifications toggle enabled by default thì mới nhận được sports notifications, tham khảo tại case 16924162) &gt; updated Precondition </t>
  </si>
  <si>
    <t>- Em thêm step Reset Factory ở đầu nhé (lý do tương tự case bên trên)
- Step restart HU c thấy cũng cần thiết, vì có thể sau khi restart HU, việc infor được đưa về default mới được apply nên e cân nhắc đưa thêm step này vào TCs giống vs SMITE nhé</t>
  </si>
  <si>
    <t xml:space="preserve">- Việc set và nhận sports notification ko cần đến parking mode nên e remove precondition step 5 đi nhé &gt; updated 
- Update expected step 8: The Product displays the "Sports" notification for 'Arizona Cardinals' team &gt; updated 
</t>
  </si>
  <si>
    <t>- Em thêm step Reset Factory ở đầu nhé (lý do tương tự case bên trên) &gt; updated Precondition 
- Step restart HU c thấy cũng cần thiết, vì có thể sau khi restart HU, việc infor được đưa về default mới được apply nên e cân nhắc đưa thêm step này vào TCs giống vs SMITE nhé
- Em make QA và change TCs status nhé &gt; updated</t>
  </si>
  <si>
    <t>- Em remove precondition step 5 đi nhé &gt; updated
- Update expected step 8:
The Product displays the "Sports" notification for 'Arizona Cardinals' team &gt; updated</t>
  </si>
  <si>
    <t xml:space="preserve">anh2.tran: Thêm Precondition là Noti toggle is ON  </t>
  </si>
  <si>
    <t>- Thêm từ message sau 'Self-Pay Onboarding' tại expected</t>
  </si>
  <si>
    <t>- Thêm từ message sau 'Self-Pay Engagement' tại expected</t>
  </si>
  <si>
    <t>- Thêm từ message sau 'Self-Pay Non-Pay' tại expected</t>
  </si>
  <si>
    <t>- Thêm từ message sau 'Special Offer' tại expected</t>
  </si>
  <si>
    <t>- Thêm từ message sau 'Self-Pay Event' tại expected</t>
  </si>
  <si>
    <t xml:space="preserve">anh2.tran: 
1. Step 4 nên edit: Load Track metadata for 'NFL/Arizona Cardinals' for displaying the Game Notification (will update later)
2. Expected đang là tên của 1 message khác </t>
  </si>
  <si>
    <t>- Thêm message tại sau 'Sports' trong expected
- Test Step 4 và expected 5: update 'Game Notification' -&gt; 'Sports Notification' (để thống nhất 1 cách viết)</t>
  </si>
  <si>
    <t>anh2.tran: expected bị đánh sai số</t>
  </si>
  <si>
    <t>- Step 8: c udpate để thể hiện rõ make pending notifications for 'Artist 1' and 'Artis 2' nhé  =&gt; Updated
- Expected step 2: product tunes hay bị tuned vậy ạ? Theo e hiểu product chơi nhạc là hành động chủ động, nếu viết The Channel #2 is played (bị động) thì sẽ hợp lý hơn
=&gt; Chị vẫn thấy câu này ok, mình không dịch là bị mà hiểu nó là Product được điều chỉnh đến channel #2 =&gt; NOT update</t>
  </si>
  <si>
    <t>Bỏ dấu ? Ở cuối câu trong expected 7</t>
  </si>
  <si>
    <t>Chưa change status của SMITE TC</t>
  </si>
  <si>
    <t>- Bỏ ý này trong precondition: or subscription period
- Chưa change status của SMITE TC</t>
  </si>
  <si>
    <t>- Preconditon 6. The vehicle is after the trial or subscription period chị không thấy tài liệu nào viết nên không chắc chắn được thông tin =&gt; không nên cho vào. -&gt; trong tài liệu UXR: SX-9845-0411 - 2.6 360L UXR_Smite/ Page 207/ 'WINBACK' có nhắc đến nhé c
=&gt; huyen: Thế thì mình có thể để ngắn gọn là The SXM Radio is inactive hoặc là  The SXM Radio after the trial or subscription period has ended
Có thể để chung chung kiểu Able to set up the environment for displaying "...." message
- Chưa change status của SMITE TC</t>
  </si>
  <si>
    <t>Chị nghĩ không cần precondition này 4. SiriusXM signals via Satellite is available.
Mai.le: remove 'via Satellite'</t>
  </si>
  <si>
    <t>anh2.tran: 
1. Step 4 nên edit: Load Track metadata for 'NFL/Arizona Cardinals' for displaying the Game Notification (will update later)</t>
  </si>
  <si>
    <t>- Bỏ ý này trong precondition: or subscription period</t>
  </si>
  <si>
    <t>- Preconditon 6. The vehicle is after the trial or subscription period chị không thấy tài liệu nào viết nên không chắc chắn được thông tin =&gt; không nên cho vào.
Có thể để chung chung kiểu Able to set up the environment for displaying "...." message
mai.le: em feedback tương tự 1 case bên trên nhé
huyen2.nguyen:  Thế thì mình có thể để ngắn gọn là The SXM Radio is inactive hoặc là  The SXM Radio after the trial or subscription period has ended</t>
  </si>
  <si>
    <t>Step 5: 'Game Notification' -&gt; 'Sports Notification'
=&gt;Phần này của chị không có chư Game nào cả</t>
  </si>
  <si>
    <t>- Update precondtion + expected result thêm từ notification cho user dễ hiểu để test
+ the Product contains some indications =&gt;  the Product's notifications contain some indications
+  contains some indications =&gt; contains some notification's indications
-&gt; do là chỉ đích danh check trên Artist Notification rồi nên e ko cho từ notification vào đây nữa để tránh lặp từ chị ạ :)
- Bỏ step 2 (Navigate to Now Playing screen) vì thực tế có thể không cần đến 
-&gt; removed
- Update lại số thứ tự step và expected result : đang chưa chính xác -&gt; bỏ step 2 thửa thì ok rồi nhé c
- Thêm precondtion SiriusXM signals via IP is NOT available -&gt;  để đảm bảo chắc chắn tín hiệu được kết nối từ Satelline -&gt; thêm precondition: IP connection is NOT available</t>
  </si>
  <si>
    <t>- Update precondtion + expected result thêm từ notification cho user dễ hiểu để test
+ the Product contains some indications =&gt;  the Product's notifications contain some indications
+  contains some indications =&gt; contains some notification's indications
- Bỏ step 2 (Navigate to Now Playing screen) vì thực tế có thể không cần đến 
- Update lại số thứ tự step và expected result : đang chưa chính xác
- Thêm precondtion SiriusXM signals via IP is NOT available -&gt;  để đảm bảo chắc chắn tín hiệu được kết nối từ Satelline
mai.le:
case này e feedback tương tự case trên nhé, c check update phần bôi đỏ nhé</t>
  </si>
  <si>
    <t>- Update precondtion + expected result thêm từ notification cho user dễ hiểu để test
+ the Product contains some indications =&gt;  the Product's notifications contain some indications
+  contains some indications =&gt; contains some notification's indications
mai.le: e feedback tương tự case trên nhé
- Kênh sport thì không cần điều kiện 4. SiriusXM signals via Satellite is available. -&gt; updated</t>
  </si>
  <si>
    <t>-Kênh sport thì không cần điều kiện 4. SiriusXM signals via Satellite is available. -&gt; updated
- Nếu có thể thì viết thêm TC cho UXR này cho 1 vài trường hợp unable to tune such as the radio is not active
mai.le: case hiện tại cũng là 1 TH unable to tune rồi nên e ko viết thêm case đâu nhé, vì cũng ko rõ ràng và chắc chắn cho các TH còn lại :)</t>
  </si>
  <si>
    <r>
      <rPr>
        <sz val="11"/>
        <color theme="8"/>
        <rFont val="Calibri"/>
        <family val="2"/>
        <scheme val="minor"/>
      </rPr>
      <t>huyen2.nguyen:
'- Cần check lại case này xem có thực sự cần viết không vì thực SyRS này đang viết cho Channel list thôi
-Update lại V cho đúng
+Scroll up and down sequentially  ==&gt; Scroll
+The channel list is Scrolling up and down ==&gt; scrolled</t>
    </r>
    <r>
      <rPr>
        <sz val="11"/>
        <color theme="1"/>
        <rFont val="Calibri"/>
        <family val="2"/>
        <scheme val="minor"/>
      </rPr>
      <t xml:space="preserve">
anh2.tran: updated and need discussion 
</t>
    </r>
    <r>
      <rPr>
        <sz val="11"/>
        <color theme="8"/>
        <rFont val="Calibri"/>
        <family val="2"/>
        <scheme val="minor"/>
      </rPr>
      <t xml:space="preserve">Huyen2.nguyen: Nếu em viết cho trường hợp category list thì nên viết cả scroll ở Channel lineup
</t>
    </r>
    <r>
      <rPr>
        <sz val="11"/>
        <color theme="1"/>
        <rFont val="Calibri"/>
        <family val="2"/>
        <scheme val="minor"/>
      </rPr>
      <t xml:space="preserve">anh2.tran: Đã viết Tc cho channel lineup ở dòng 4, chị check lại giúp em nhé. 
</t>
    </r>
    <r>
      <rPr>
        <sz val="11"/>
        <color theme="4" tint="-0.249977111117893"/>
        <rFont val="Calibri"/>
        <family val="2"/>
        <scheme val="minor"/>
      </rPr>
      <t>Huyen2.nguyen: Dòng 4 là TC viết cho thằng channel list còn ý chị là viết cho channel lineup - chị đang hiểu là viết cho scroll channel list ở Lineup</t>
    </r>
  </si>
  <si>
    <r>
      <t xml:space="preserve">Test purpose: displayed -&gt; display
</t>
    </r>
    <r>
      <rPr>
        <sz val="11"/>
        <color rgb="FFFF0000"/>
        <rFont val="Calibri"/>
        <family val="2"/>
        <scheme val="minor"/>
      </rPr>
      <t>mai.le: ok
Anh.To: It is in Question, At the Now playing screen, it does not display the Category name.</t>
    </r>
  </si>
  <si>
    <r>
      <rPr>
        <sz val="11"/>
        <color theme="8"/>
        <rFont val="Calibri"/>
        <family val="2"/>
        <scheme val="minor"/>
      </rPr>
      <t>huyen2.nguyen
'Case này là check màn hình SXM Preset = SIRIUSXM FAVORITES khác thằng Vehicle Preset hiển thị ở dưới màn hình Now playing (Page 50/105)
- Mình cũng chỉ cần check :channel logo and channel name</t>
    </r>
    <r>
      <rPr>
        <sz val="11"/>
        <color theme="1"/>
        <rFont val="Calibri"/>
        <family val="2"/>
        <scheme val="minor"/>
      </rPr>
      <t xml:space="preserve">
'anh2.tran: Updated
Ở ID này, check hiển thị channel logo và channel name, 3 case nữa sẽ được viết để bao quát trong trường hợp channel logo và channel name không có sẵn. 
</t>
    </r>
    <r>
      <rPr>
        <sz val="11"/>
        <color theme="8"/>
        <rFont val="Calibri"/>
        <family val="2"/>
        <scheme val="minor"/>
      </rPr>
      <t>huyen2.nguyen: Bổ sung thêm TC cho https://acb.lge.com/cb/issue/10106873 đoạn load default setting for 18 XM radio presets khi restore  factory
Anh To confirm là để sau</t>
    </r>
    <r>
      <rPr>
        <sz val="11"/>
        <color theme="1"/>
        <rFont val="Calibri"/>
        <family val="2"/>
        <scheme val="minor"/>
      </rPr>
      <t xml:space="preserve">
</t>
    </r>
  </si>
  <si>
    <r>
      <t xml:space="preserve">Expected step 5: 'preset item' -&gt; 'each preset item'
SyRS: chỉ yêu cầu verfiy hiển thị channel logo và channel name
</t>
    </r>
    <r>
      <rPr>
        <sz val="11"/>
        <color rgb="FFFF0000"/>
        <rFont val="Calibri"/>
        <family val="2"/>
        <scheme val="minor"/>
      </rPr>
      <t>mai.le: ok</t>
    </r>
  </si>
  <si>
    <r>
      <rPr>
        <sz val="11"/>
        <color theme="8"/>
        <rFont val="Calibri"/>
        <family val="2"/>
        <scheme val="minor"/>
      </rPr>
      <t>huyen2.nguyen:2 case này đang giống nhau và check channel logo và  Short Channel Description =&gt; không cần thiết vì SyRS họ yêu cầu check channel logo and channel name</t>
    </r>
    <r>
      <rPr>
        <sz val="11"/>
        <color theme="1"/>
        <rFont val="Calibri"/>
        <family val="2"/>
        <scheme val="minor"/>
      </rPr>
      <t xml:space="preserve">
Anh2.tran: Ở ID này, check hiển thị channel logo và channel name, 3 case nữa sẽ được viết để bao quát trong trường hợp channel logo và channel name không có sẵn.
</t>
    </r>
    <r>
      <rPr>
        <sz val="11"/>
        <color theme="8"/>
        <rFont val="Calibri"/>
        <family val="2"/>
        <scheme val="minor"/>
      </rPr>
      <t>Huyen2.nguyen: update test purpose</t>
    </r>
    <r>
      <rPr>
        <sz val="11"/>
        <color theme="1"/>
        <rFont val="Calibri"/>
        <family val="2"/>
        <scheme val="minor"/>
      </rPr>
      <t xml:space="preserve">
</t>
    </r>
  </si>
  <si>
    <r>
      <t xml:space="preserve">Precondition:
'clear' -&gt; 'cleared'
Expected Result:
Xem xét bỏ '(in the below of screen)'
SyRS: mong muốn 'selected SXM-Preset will be store to Preset memory', không rõ Preset memory ở đây và SXM Preset list là cùng 1 nơi hay không?
TCs tại các line: 11, 50, 51, 52, 53, 54, 55, 56, 57, 58, 59, 60, 61, 62, 63 đang có test purpose giống nhau -&gt; xem xét correct test purpose cho các đối tượng cụ thể
anh2.tran: clear ở đây là 1 adj nên k cần sửa thành 'cleared'
Pending Sys vì vẫn cần discussion thêm. 
</t>
    </r>
    <r>
      <rPr>
        <sz val="11"/>
        <color rgb="FFFF0000"/>
        <rFont val="Calibri"/>
        <family val="2"/>
        <scheme val="minor"/>
      </rPr>
      <t xml:space="preserve">mai.le: c nhờ anh.to decide cho TH pending; nên make QA cụ thể hay để như hiện tại
</t>
    </r>
    <r>
      <rPr>
        <sz val="11"/>
        <color rgb="FF00B050"/>
        <rFont val="Calibri"/>
        <family val="2"/>
        <scheme val="minor"/>
      </rPr>
      <t xml:space="preserve"> 
Anh.to: Tương tự comment ở dòng 50, 
8. Expected 4 chưa đủ &gt; Saved to Vehicle fav. list
</t>
    </r>
    <r>
      <rPr>
        <sz val="11"/>
        <color rgb="FFFF0000"/>
        <rFont val="Calibri"/>
        <family val="2"/>
        <scheme val="minor"/>
      </rPr>
      <t>mai.le: ok</t>
    </r>
  </si>
  <si>
    <t>mai.le: ok</t>
  </si>
  <si>
    <t>anh.to: Có nhiều TC phía dưới có cùng mục đích và step,
- Nên thêm các step cụ thể cho từng case cần check thông tin gì ở case này.
Anh2.tran: update comment khi viết TC, cần thảo luận để hiểu rõ đc Sys</t>
  </si>
  <si>
    <r>
      <t xml:space="preserve">Hiện không tìm ra Game Reminder trong spec là field nào, Flag Pre-Game được nói đến là Game State =&gt; nên ko sure testcase viết đúng mục đích
3 testcase tại line 29, 30, 31 hiện đang có trùng test purpose -&gt; xem xét update lại test purpose để verify cho đối tượng test cụ thể và ko bị trùng nhau
</t>
    </r>
    <r>
      <rPr>
        <sz val="11"/>
        <color rgb="FFFF0000"/>
        <rFont val="Calibri"/>
        <family val="2"/>
        <scheme val="minor"/>
      </rPr>
      <t>mai.le: c nhờ anh.to decide nên make QA cho TH này hay ko
Anh.To: Theo ý hiểu về Game reminders thì sẽ hiểu như phần ở UX trang 80 Manage Team Notifications.
Tuy nhiên chỉ đơn giản "User select "Live Sports" category in the category list" Thì cần hỏi cụ thể lại xem thông tin Game reminders có thể hiểu như TC hay không, nên đính kèm hình ảnh cho dễ hình dung, chuyển trạng thái SYRS thành Define</t>
    </r>
  </si>
  <si>
    <r>
      <t xml:space="preserve">Hiện không tìm ra Game Reminder trong spec là field nào
Flag in_Progress được nói đến là Game State
3 testcase tại line 29, 30, 31 hiện đang có trùng test purpose -&gt; xem xét update lại test purpose để verify cho đối tượng test cụ thể và ko bị trùng nhau
</t>
    </r>
    <r>
      <rPr>
        <sz val="11"/>
        <color rgb="FFFF0000"/>
        <rFont val="Calibri"/>
        <family val="2"/>
        <scheme val="minor"/>
      </rPr>
      <t>mai.le: c nhờ anh.to decide nên make QA cho TH này hay ko</t>
    </r>
  </si>
  <si>
    <r>
      <t xml:space="preserve">Hiện không tìm ra Game Reminder trong spec là field nào
Flag Final được nói đến là Game State
3 testcase tại line 29, 30, 31 hiện đang có trùng test purpose -&gt; xem xét update lại test purpose để verify cho đối tượng test cụ thể và ko bị trùng nhau
</t>
    </r>
    <r>
      <rPr>
        <sz val="11"/>
        <color rgb="FFFF0000"/>
        <rFont val="Calibri"/>
        <family val="2"/>
        <scheme val="minor"/>
      </rPr>
      <t>mai.le: c nhờ anh.to decide nên make QA cho TH này hay ko</t>
    </r>
  </si>
  <si>
    <r>
      <t xml:space="preserve">1. Open Radio FM 
2. HU change frequecy 101.5 MHz
3. Select Station list.
4. Add 101.5MHz HD2 to preset button1 on thhe preset list
5. Change the setup frequency on URT5000 to 97.3MHz
6. HU change frequency 97.3MHz
7. Select Preset List
8. Tune the preset button1 (101.5MHz HD2) and observe 
9. Wait in 2 mins and observe </t>
    </r>
    <r>
      <rPr>
        <sz val="11"/>
        <color rgb="FFFF0000"/>
        <rFont val="Calibri"/>
        <family val="2"/>
      </rPr>
      <t xml:space="preserve"> </t>
    </r>
  </si>
  <si>
    <r>
      <t xml:space="preserve">4. The channel 101.5MHz HD2 is saved as a preset button
8. A mute of several seconds will be happened 
Display a notification: "something is happening" on the screen 
9. The system remains muted and a corresponding notification is displayed 
</t>
    </r>
    <r>
      <rPr>
        <sz val="11"/>
        <color rgb="FFFF0000"/>
        <rFont val="Calibri"/>
        <family val="2"/>
      </rPr>
      <t>(Note: The audio muted means audio content of the channel 101.5 MHz HD2 is NOT output)</t>
    </r>
  </si>
  <si>
    <t xml:space="preserve">1. Open Radio FM &gt; Change frequency: 104.7 MHz
2. Tune the 104.7 MHz HD3 channel
3. Turn off HU power
4. Change the setup frequency on URT5000 to 107.5MHz
5. Turn on power &gt; Check the FM played channel and observe the main playing screen </t>
  </si>
  <si>
    <r>
      <rPr>
        <sz val="11"/>
        <rFont val="Calibri"/>
        <family val="2"/>
      </rPr>
      <t>2. The HU plays frequency : 104.7 MHz HD3 
5.1 The HD radio System automatically tune to 104.7 MHz HD3 (the station stored at Last station memory)
5.2 Audio i</t>
    </r>
    <r>
      <rPr>
        <sz val="11"/>
        <color theme="1"/>
        <rFont val="Calibri"/>
        <family val="2"/>
      </rPr>
      <t xml:space="preserve">s muted and the message "something is happening" is displayed  
</t>
    </r>
    <r>
      <rPr>
        <sz val="11"/>
        <color rgb="FFFF0000"/>
        <rFont val="Calibri"/>
        <family val="2"/>
      </rPr>
      <t>(Note: The audio muted means audio content of the channel 101.5 MHz HD2 is NOT output)</t>
    </r>
  </si>
  <si>
    <t>1. Open Radio FM &gt; Change frequency: 104.7 MHz
2. Tune the 104.7 MHz HD3 channel
3. Turn off HU power
4. Change the setup frequency on URT5000 to 107.5MHz
5. Turn on power &gt; Check the FM played channel and observe the main playing screen 
6. Wait in 2 mins and observe</t>
  </si>
  <si>
    <r>
      <rPr>
        <sz val="11"/>
        <rFont val="Calibri"/>
        <family val="2"/>
      </rPr>
      <t>2. The HU plays frequency : 104.7 MHz HD3 
5.1 The HD radio System automatically tune to 104.7 MHz HD3 (the station stored at Last station memory)
5.2 Audio i</t>
    </r>
    <r>
      <rPr>
        <sz val="11"/>
        <color theme="1"/>
        <rFont val="Calibri"/>
        <family val="2"/>
      </rPr>
      <t xml:space="preserve">s muted and the message "something is happening" is displayed  
6. The HU remains muted and a corresponding notification is displayed
</t>
    </r>
    <r>
      <rPr>
        <sz val="11"/>
        <color rgb="FFFF0000"/>
        <rFont val="Calibri"/>
        <family val="2"/>
      </rPr>
      <t xml:space="preserve">
(Note: The audio muted means audio content of the channel 101.5 MHz HD2 is NOT output)</t>
    </r>
  </si>
  <si>
    <r>
      <t xml:space="preserve">1. Open Radio FM 
2. Wait the HU receives HD signal. 
3. Observe the FM List Station and play the last available station in the list 
</t>
    </r>
    <r>
      <rPr>
        <sz val="11"/>
        <color rgb="FFFF0000"/>
        <rFont val="Calibri"/>
        <family val="2"/>
      </rPr>
      <t>4. Tune the next station in the FM station list by a method, eg:
- On the Station list or any screen, Press next channel by using a HW device: SWRC, CCP...
- On the Radio Main Screen: Press the Channel up button.
5. Observe the order of the tuned channel at the Station list</t>
    </r>
  </si>
  <si>
    <r>
      <t>3. The HU plays the last available station in the FM station list 
5.The first available station</t>
    </r>
    <r>
      <rPr>
        <sz val="11"/>
        <rFont val="Calibri"/>
        <family val="2"/>
      </rPr>
      <t xml:space="preserve"> in the Station list is t</t>
    </r>
    <r>
      <rPr>
        <sz val="11"/>
        <color theme="1"/>
        <rFont val="Calibri"/>
        <family val="2"/>
      </rPr>
      <t xml:space="preserve">uned </t>
    </r>
  </si>
  <si>
    <r>
      <t xml:space="preserve">1. Open Radio FM 
2. Wait the HU receives HD signal. 
3. Observe the FM List Station and play the first available station in the list 
</t>
    </r>
    <r>
      <rPr>
        <sz val="11"/>
        <color rgb="FFFF0000"/>
        <rFont val="Calibri"/>
        <family val="2"/>
      </rPr>
      <t>4. Tune the previous station in the FM station list by a method, eg:
- On the Station list or any screen, Press previous channel by using a HW device: SWRC, CCP...
- On the Radio Main Screen: Press the Channel down button.
5. Observe the order of the tuned channel at the Station list</t>
    </r>
  </si>
  <si>
    <t xml:space="preserve">3. The HU plays the first available station in the FM station list 
4.The last available station in the Station list  is tuned </t>
  </si>
  <si>
    <r>
      <t xml:space="preserve">1. Open Radio FM 
2. Wait the HU receives HD signal. 
</t>
    </r>
    <r>
      <rPr>
        <sz val="11"/>
        <color rgb="FFFF0000"/>
        <rFont val="Calibri"/>
        <family val="2"/>
      </rPr>
      <t xml:space="preserve">3. Open the Preset List and observe </t>
    </r>
    <r>
      <rPr>
        <sz val="11"/>
        <color theme="1"/>
        <rFont val="Calibri"/>
        <family val="2"/>
      </rPr>
      <t xml:space="preserve">
4. Observe the FM station List and save the channel 101.5 MHz HD1 and HD3 into Preset 
5. Open Radio AM
6. Observe the AM Station List and save the channel 1150kHz HD1 into Preset 
7. Open the Preset List and observe </t>
    </r>
  </si>
  <si>
    <r>
      <rPr>
        <sz val="11"/>
        <color rgb="FFFF0000"/>
        <rFont val="Calibri"/>
        <family val="2"/>
      </rPr>
      <t>3. The Preset list is blank</t>
    </r>
    <r>
      <rPr>
        <sz val="11"/>
        <color theme="1"/>
        <rFont val="Calibri"/>
        <family val="2"/>
      </rPr>
      <t xml:space="preserve">
7. The channel 101.5 MHz HD1, HD3  and 1150kHz HD1 are stored in Preset List </t>
    </r>
  </si>
  <si>
    <r>
      <t xml:space="preserve">1. Open Radio FM 
2. Tune the Frequency 98.9 MHz
3. Press on Seek up button
</t>
    </r>
    <r>
      <rPr>
        <sz val="11"/>
        <color rgb="FFFF0000"/>
        <rFont val="Calibri"/>
        <family val="2"/>
      </rPr>
      <t>4. Change the signal power to -95 dBm</t>
    </r>
    <r>
      <rPr>
        <sz val="11"/>
        <color theme="1"/>
        <rFont val="Calibri"/>
        <family val="2"/>
      </rPr>
      <t xml:space="preserve">
5. Press on Seek up button
</t>
    </r>
  </si>
  <si>
    <t>3. The radio seeks to next available frequecy, eg: 99.7 MHz HD1 
4. The Radio seeks to next available frequency, eg: 101.5 MHz</t>
  </si>
  <si>
    <t xml:space="preserve">1. Open Radio FM 
2. HU change frequency 101.5 MHz
3. Observe the displaying of main playing screen </t>
  </si>
  <si>
    <t>3. The HU displays the current acquisition status of the HD Radio and indicates the different stages of the HD Radio acquisition status.( Ex: display the "Acquiring" text , the HD radio indicator from disable/hidden to enable/highlight )</t>
  </si>
  <si>
    <r>
      <t xml:space="preserve">Anh To: Theo e thì chỉ cần bỏ step 9, ghép expected 9 vào 8 là được.
- Khi chọn vào preset thì sẽ mute (ko nghe thấy output của kênh đang chơi trước đó) đồng thời có 1 thông báo đến người dùng.
</t>
    </r>
    <r>
      <rPr>
        <sz val="11"/>
        <color rgb="FFFF0000"/>
        <rFont val="Calibri"/>
        <family val="2"/>
        <scheme val="minor"/>
      </rPr>
      <t>Mai.le:</t>
    </r>
    <r>
      <rPr>
        <sz val="11"/>
        <color theme="1"/>
        <rFont val="Calibri"/>
        <family val="2"/>
        <scheme val="minor"/>
      </rPr>
      <t xml:space="preserve"> 
- update step 9
- thêm note cho hành vi audio muted</t>
    </r>
  </si>
  <si>
    <r>
      <rPr>
        <sz val="11"/>
        <color rgb="FFFF0000"/>
        <rFont val="Calibri"/>
        <family val="2"/>
        <scheme val="minor"/>
      </rPr>
      <t xml:space="preserve">Mai.le: </t>
    </r>
    <r>
      <rPr>
        <sz val="11"/>
        <color theme="1"/>
        <rFont val="Calibri"/>
        <family val="2"/>
        <scheme val="minor"/>
      </rPr>
      <t xml:space="preserve">
- thêm note cho hành vi audio muted</t>
    </r>
  </si>
  <si>
    <r>
      <t xml:space="preserve">Theo CRS thì case này không chắc chắn ở step 6 được. 
TC liền trên là được rồi.
</t>
    </r>
    <r>
      <rPr>
        <sz val="11"/>
        <color rgb="FFFF0000"/>
        <rFont val="Calibri"/>
        <family val="2"/>
        <scheme val="minor"/>
      </rPr>
      <t xml:space="preserve">Mai.le: </t>
    </r>
    <r>
      <rPr>
        <sz val="11"/>
        <color theme="1"/>
        <rFont val="Calibri"/>
        <family val="2"/>
        <scheme val="minor"/>
      </rPr>
      <t xml:space="preserve">
- update step 6
- thêm note cho hành vi audio muted</t>
    </r>
  </si>
  <si>
    <r>
      <t xml:space="preserve">Viết như hiện tại cũng có thể chấp nhận được, tuy nhiên cần cụ thể thông tin cho Step 4 - Từ màn hình nào  thì mình thao tác tune up/down 
- Suggestion:
4. Tune the next station in the FM station list by a method, eg:
- On the Station list or any screen, Press next channel by using a HW device: SWRC, CCP...
- On the Radio Main Screen: Press the Channel up button.
5. Observe the order of the tuned channel at the Station list
</t>
    </r>
    <r>
      <rPr>
        <sz val="11"/>
        <color rgb="FFFF0000"/>
        <rFont val="Calibri"/>
        <family val="2"/>
        <scheme val="minor"/>
      </rPr>
      <t xml:space="preserve">mai.le: </t>
    </r>
    <r>
      <rPr>
        <sz val="11"/>
        <color theme="1"/>
        <rFont val="Calibri"/>
        <family val="2"/>
        <scheme val="minor"/>
      </rPr>
      <t>updated</t>
    </r>
  </si>
  <si>
    <r>
      <t xml:space="preserve">Viết như hiện tại cũng có thể test được, tuy nhiên cần cụ thể thông tin cho Step 4 - Từ màn hình nào  thì mình thao tác tune up/down 
- Suggestion:
4. Tune the next station in the FM station list by a method, eg:
- On the Station list, Press next channel by using a HW device: SWRC, CCP...
- On the Radio Main Screen: Press the Channel up button.
5. Observe the order of the tuned channel at the Station list
</t>
    </r>
    <r>
      <rPr>
        <sz val="11"/>
        <color rgb="FFFF0000"/>
        <rFont val="Calibri"/>
        <family val="2"/>
        <scheme val="minor"/>
      </rPr>
      <t>mai.le:</t>
    </r>
    <r>
      <rPr>
        <sz val="11"/>
        <color theme="1"/>
        <rFont val="Calibri"/>
        <family val="2"/>
        <scheme val="minor"/>
      </rPr>
      <t xml:space="preserve"> updated</t>
    </r>
  </si>
  <si>
    <r>
      <t xml:space="preserve">Case switch user có thể bỏ qua ở TC này.
Tuy nhiên ở đây nếu được thì nên cover thêm 1 ý khi mà Preset đang trống trước khi thực hiện lưu preset như step hiện tại là ổn. 
Suggestion:
- Thêm preconditon: Ko có kênh nào đc lưu vào preset trc đó.
- Mở Preset list &gt; Ko có channel nào trong ds, ds trống.
- Sau đó thực hiện các step như hiện tại.
</t>
    </r>
    <r>
      <rPr>
        <sz val="11"/>
        <color rgb="FFFF0000"/>
        <rFont val="Calibri"/>
        <family val="2"/>
        <scheme val="minor"/>
      </rPr>
      <t>mai.le: 
- update precondition
- update step</t>
    </r>
  </si>
  <si>
    <r>
      <t xml:space="preserve">Theo e thì press Seek up thì OK.
Tuy nhiên trên thực tế test step 4 như hiện tại sẽ không biết làm thế nào để thực hiện được.
Case chắc chắn thì để power của HD nó thấp hẳn &gt; Seek up sẽ tự bỏ qua tần số HD đó để đến tần số available tiếp theo.
</t>
    </r>
    <r>
      <rPr>
        <sz val="11"/>
        <color rgb="FFFF0000"/>
        <rFont val="Calibri"/>
        <family val="2"/>
        <scheme val="minor"/>
      </rPr>
      <t>Mai.le:</t>
    </r>
    <r>
      <rPr>
        <sz val="11"/>
        <color theme="1"/>
        <rFont val="Calibri"/>
        <family val="2"/>
        <scheme val="minor"/>
      </rPr>
      <t xml:space="preserve">
Expected có vẻ bị conflict, khi signal power của 99.7 MHz thì tại step 3 cũng ko thể seek đến nó -&gt;</t>
    </r>
    <r>
      <rPr>
        <sz val="11"/>
        <color rgb="FFFF0000"/>
        <rFont val="Calibri"/>
        <family val="2"/>
        <scheme val="minor"/>
      </rPr>
      <t xml:space="preserve"> update step và precondition</t>
    </r>
  </si>
  <si>
    <t>Creator</t>
  </si>
  <si>
    <t>TC by Member</t>
  </si>
  <si>
    <t>Sampling comment rate</t>
  </si>
  <si>
    <t>Peer review by Error</t>
  </si>
  <si>
    <t>TC peer-reviewed</t>
  </si>
  <si>
    <t>Total Peer review TC</t>
  </si>
  <si>
    <t>TC sampling-reviewed</t>
  </si>
  <si>
    <t>Total sampling</t>
  </si>
  <si>
    <t>Total sampling review by</t>
  </si>
  <si>
    <t>Sampling rate</t>
  </si>
  <si>
    <t>TC_FIT_SyRS_SXM_001</t>
  </si>
  <si>
    <t>1. Choose Media App on Home Screen
2. Choose SXM on Media App.
3. In SXM screen, Open Direct Tune screen
4. Tune to a satellite channel (E.g Channel #6)
5.  Observe the Now playing scren</t>
  </si>
  <si>
    <t xml:space="preserve">4. The  satellite channel #6 ('WBM 60s on 6') is tuned
5. The Channel logo (or channel name) and information of satellite channel #6 are displayed
The Output audio is sound of satellite channel #6 </t>
  </si>
  <si>
    <t>TC_FIT_SyRS_SXM_002</t>
  </si>
  <si>
    <t>1. Play an SXM channel (E.g: Channel #5)
2. Navigate to the Now playing screen
3. Press seek next button from SXM HMI and verify the screen and audio</t>
  </si>
  <si>
    <r>
      <t>3.  The Channel Name 'WBM 60s on 6'  and all information of channel #6  are displayed
The Output Audio is sound of channel</t>
    </r>
    <r>
      <rPr>
        <sz val="11"/>
        <color rgb="FFFF0000"/>
        <rFont val="Calibri"/>
        <family val="2"/>
      </rPr>
      <t xml:space="preserve"> #6</t>
    </r>
  </si>
  <si>
    <t>TC_FIT_SyRS_SXM_003</t>
  </si>
  <si>
    <t>1. Play an SXM channel  (E.g: Channel #5)
2. Navigate to the Now playing screen
3. Tap seek next button from Widget &gt; Verify the screen and audio</t>
  </si>
  <si>
    <r>
      <t xml:space="preserve">3.  The Channel Name 'WBM 60s on 6'  and all information of channel #6  are displayed
The Output Audio is sound of channel </t>
    </r>
    <r>
      <rPr>
        <sz val="11"/>
        <color rgb="FFFF0000"/>
        <rFont val="Calibri"/>
        <family val="2"/>
      </rPr>
      <t>#6</t>
    </r>
  </si>
  <si>
    <t>TC_FIT_SyRS_SXM_004</t>
  </si>
  <si>
    <t>1. Play an SXM channel (E.g: Channel #6)
2. Navigate to the Now playing screen
3. Press seek previous button from SXM HMI and verify the screen and audio</t>
  </si>
  <si>
    <t>3.  The Channel Name 'WBM 50s on 5'  and all information of channel #5  are displayed
The Output Audio is sound of channel #5</t>
  </si>
  <si>
    <t>TC_FIT_SyRS_SXM_005</t>
  </si>
  <si>
    <t>1. Play an SXM channel (E.g: Channel #6)
2. Navigate to the Now playing screen
3. Tap seek previous button from Widget &gt; Verify the screen and audio</t>
  </si>
  <si>
    <t>TC_FIT_SyRS_SXM_006</t>
  </si>
  <si>
    <r>
      <t>1. Choose Media App on Home Screen
2. Choose SXM on Media App.
3. In SXM screen, select List button
4. Select any Super Category in the super category list</t>
    </r>
    <r>
      <rPr>
        <sz val="11"/>
        <color rgb="FFFF0000"/>
        <rFont val="Calibri"/>
        <family val="2"/>
      </rPr>
      <t xml:space="preserve"> (E.g: MUSIC)</t>
    </r>
    <r>
      <rPr>
        <sz val="11"/>
        <color theme="1"/>
        <rFont val="Calibri"/>
        <family val="2"/>
      </rPr>
      <t xml:space="preserve">
5. Select any Category  in the category list </t>
    </r>
    <r>
      <rPr>
        <sz val="11"/>
        <color rgb="FFFF0000"/>
        <rFont val="Calibri"/>
        <family val="2"/>
      </rPr>
      <t>(E.g: Pop)</t>
    </r>
  </si>
  <si>
    <r>
      <t>4.  The category list of the selected super category is displayed.(E.g: Pop, Rock, Dance/Electrnica, Country, Jazz/Standard, Classical…)
5. The channel list of the selected category is displayed 
Artist and Title should be displayed</t>
    </r>
    <r>
      <rPr>
        <sz val="11"/>
        <color rgb="FFFF0000"/>
        <rFont val="Calibri"/>
        <family val="2"/>
      </rPr>
      <t xml:space="preserve"> for each channel</t>
    </r>
  </si>
  <si>
    <t>TC_FIT_SyRS_SXM_007</t>
  </si>
  <si>
    <r>
      <t xml:space="preserve">1. Choose Media App on Home Screen
2. Choose SXM on Media App.
3. In SXM screen, select List button
4. Select any Super Category in the super category list </t>
    </r>
    <r>
      <rPr>
        <sz val="11"/>
        <color rgb="FFFF0000"/>
        <rFont val="Calibri"/>
        <family val="2"/>
      </rPr>
      <t>(E.g: MUSIC)</t>
    </r>
  </si>
  <si>
    <r>
      <t>4.  The category list of the selected super category is displayed</t>
    </r>
    <r>
      <rPr>
        <sz val="11"/>
        <color rgb="FFFF0000"/>
        <rFont val="Calibri"/>
        <family val="2"/>
      </rPr>
      <t>.(E.g: Pop, Rock, Dance/Electrnica, Country, Jazz/Standard, Classical…)</t>
    </r>
    <r>
      <rPr>
        <sz val="11"/>
        <color theme="1"/>
        <rFont val="Calibri"/>
        <family val="2"/>
      </rPr>
      <t xml:space="preserve">
The Category List should be showed artist/song information
</t>
    </r>
  </si>
  <si>
    <t>TC_FIT_SyRS_SXM_008</t>
  </si>
  <si>
    <t>1. Choose Media App on Home Screen
2. Choose SXM on Media App.
3. In SXM screen, select List button
4. Scroll list of Super Category
5. Select a Super Category in the supper category list</t>
  </si>
  <si>
    <r>
      <t>3.  SXM Super Category List is displayed in the screen (E.g: MUSIC, SPORT, NEWS, TALK, HOWARD….)
4. The</t>
    </r>
    <r>
      <rPr>
        <sz val="11"/>
        <color rgb="FFFF0000"/>
        <rFont val="Calibri"/>
        <family val="2"/>
      </rPr>
      <t xml:space="preserve"> list </t>
    </r>
    <r>
      <rPr>
        <sz val="11"/>
        <color theme="1"/>
        <rFont val="Calibri"/>
        <family val="2"/>
      </rPr>
      <t>of Super category is scrolled
5. The super category is selected</t>
    </r>
  </si>
  <si>
    <t>TC_FIT_SyRS_SXM_009</t>
  </si>
  <si>
    <t>1. Choose Media app on Home screen
2. On Media app, choose SXM module
3. On SXM module, select list button/Category button 
4. Select super category list "MUSIC"
5. Select category list "POP" channels
6. Select channel Today’s Pop Hits
7. Register a favorite song on the current channel to favorite song list by "Add to Favorite" button</t>
  </si>
  <si>
    <t xml:space="preserve">3.Current System
- Display: Super category list 
4. Display category list of super category "MUSIC"
5. Display all available IP channel list of "POP" category 
6. Play channel Today’s Pop Hits 
Display Artist and Title on Now Playing screen 
7. The song is added to Fav. list and displayed in the song list
</t>
  </si>
  <si>
    <t>TC_FIT_SyRS_SXM_010</t>
  </si>
  <si>
    <t>1. Choose Media app on Home screen
2. On Media app, choose SXM module
3. On SXM module, select list button/Category button 
4. Select super category list "MUSIC"
5. Select category list "POP" channels
6. Select channel Today’s Pop Hits
7. Register a favorite artist on the current channel to favorite artist list by "Add to Favorite" button</t>
  </si>
  <si>
    <t xml:space="preserve">3.Current System
- Display: Super category list 
4. Display category list of super category "MUSIC"
5. Display all available IP channel list of "POP" category 
6. Play channel Today’s Pop Hits 
Display Artist and Title on Now Playing screen 
7. The artist is added to Fav. list and displayed in the artist list
</t>
  </si>
  <si>
    <t>TC_FIT_SyRS_SXM_011</t>
  </si>
  <si>
    <t xml:space="preserve">1. On SXM module, select "Direct Tune" button
2. Input the channel number #4 
3. Navigate to Now Playing audio screen 
4. Select Pause button </t>
  </si>
  <si>
    <t>2. Display the result: Channel Logo or Channel Name with other the information of the channel #4
Ex: Channel number, Artist Name, Track Name, …
The system tune to Channel #4 (WBM 40s on 4)
3. Display Now Playing Screen
4. The audio stream is paused</t>
  </si>
  <si>
    <t>TC_FIT_SyRS_SXM_012</t>
  </si>
  <si>
    <t xml:space="preserve">1. On SXM module, select "Direct Tune" button
2. Input the channel number #4 
3. Navigate to Now Playing audio screen 
4. Select Pause button
5. Select Play button </t>
  </si>
  <si>
    <t xml:space="preserve">2. Display the result: Channel Logo or Channel Name with other the information of the channel #4
Ex: Channel number, Artist Name, Track Name, …
The system tune to Channel #4 (WBM 40s on 4)
3. Display Now Playing Screen
4. The audio stream is paused
5. The audio stream is resumed 
Audio of channel is outputted. </t>
  </si>
  <si>
    <t>TC_FIT_SyRS_SXM_013</t>
  </si>
  <si>
    <t xml:space="preserve">1. On SXM module, select "Direct Tune" button
2. Input the channel number #4 and tune the channel 
3. Navigate to Now Playing audio screen and observe the channel logo </t>
  </si>
  <si>
    <t xml:space="preserve">2. Display the result: Channel Logo of the channel #4 with other infomation
Ex: Channel number, Artist Name, Track Name, …
The system tune to Channel #4 (WBM 40s on 4)
3. SXM Channel logo of channel #4 is displayed in Now Playing Screen.
Audio of channel is outputted. 
</t>
  </si>
  <si>
    <t>TC_FIT_SyRS_SXM_014</t>
  </si>
  <si>
    <t xml:space="preserve">1. On SXM module, select "Direct Tune" button
2. Input the channel number #1 tune the channel 
3. Navigate to Now Playing audio screen and observe the Channel Logo field </t>
  </si>
  <si>
    <t xml:space="preserve">2. Display the result: Channel Name with other the information of the channel #1
Ex: Channel number, Artist Name, Track Name, …
The system tunes to Channel #1
3. Display Now Playing Screen, in SXM Channel Logo field, display Channel Name of channel #1. 
Audio of channel is outputted. 
</t>
  </si>
  <si>
    <t>TC_FIT_SyRS_SXM_015</t>
  </si>
  <si>
    <t xml:space="preserve">1. On SXM module, select "Direct Tune" button
2. Input the channel number #4  
3. Tune channel #4 &gt; Navigate to Now Playing audio screen </t>
  </si>
  <si>
    <t>2. Display the result: Channel Logo or Channel Name with other the information of the channel #4
Ex: Channel number, Artist Name, Track Name, …
The system tune to Channel #4 (WBM 40s on 4)
3. Display Now Playing Screen with Channel Number #4 /Name: WBM 40s on 4</t>
  </si>
  <si>
    <t>TC_FIT_SyRS_SXM_016</t>
  </si>
  <si>
    <t xml:space="preserve">1. On SXM module, select "Direct Tune" button
2. Input the channel number #4 tune the channel 
3. Navigate to Now Playing audio screen and observe the Album Art field </t>
  </si>
  <si>
    <t>2. Display the result: Channel Logo or Channel Name with other the information of the channel #4
Ex: Channel number, Artist Name, Track Name, …
The system tune to Channel #4 (WBM 40s on 4)
3. Display Now Playing Screen with Album Art of the playing music track.</t>
  </si>
  <si>
    <t>TC_FIT_SyRS_SXM_017</t>
  </si>
  <si>
    <t xml:space="preserve">1. On SXM module, select "Direct Tune" button
2. Input the channel number #1 tune the channel 
3. Navigate to Now Playing audio screen and observe the Album Art field </t>
  </si>
  <si>
    <t xml:space="preserve">3. Play channel #1
Audio of channel is outputted. 
On Now Playing screen, display Default Album Art
</t>
  </si>
  <si>
    <t>TC_FIT_SyRS_SXM_018</t>
  </si>
  <si>
    <t>1. On SXM module, select "Direct Tune" button
2. Input the channel number #6 tune the channel 
3. Navigate to Now Playing audio screen and observe the Artist name</t>
  </si>
  <si>
    <t xml:space="preserve">3. Play channel #6
Audio of channel is outputted. 
On Now Playing screen, display Short Artist name in PDT Line 1
</t>
  </si>
  <si>
    <t>TC_FIT_SyRS_SXM_019</t>
  </si>
  <si>
    <t>1. On SXM module, select "Direct Tune" button
2. Input the channel number #51 tune the channel 
3. Navigate to Now Playing audio screen observe the Artist name</t>
  </si>
  <si>
    <t xml:space="preserve">3. Play channel #51
Audio of channel is outputted. 
On Now Playing screen, display Artist name in PDT Line 1. 
Artist name text is truncated with ellipses (i.e. ‘…’)
</t>
  </si>
  <si>
    <t>TC_FIT_SyRS_SXM_020</t>
  </si>
  <si>
    <t>1. On SXM module, select "Direct Tune" button
2. Input the channel number #4 tune the channel 
3. Navigate to Now Playing audio screen observe the Track name</t>
  </si>
  <si>
    <t xml:space="preserve">3. Play channel #4
Audio of channel is outputted. 
On Now Playing screen, display Short Track name in PDT Line 1
</t>
  </si>
  <si>
    <t>TC_FIT_SyRS_SXM_021</t>
  </si>
  <si>
    <t>1. On SXM module, select "Direct Tune" button
2. Input the channel number #1 tune the channel 
3. Navigate to Now Playing audio screen observe the Track name</t>
  </si>
  <si>
    <t xml:space="preserve">3. Play Channel #1
Audio of channel is outputted. 
On Now Playing screen, display Track name in PDT Line 1. 
Track name text is truncated with ellipses (i.e. ‘…’)
</t>
  </si>
  <si>
    <t>TC_FIT_SyRS_SXM_022</t>
  </si>
  <si>
    <t>1. Choose Media app on Home screen
2. On Media app, choose SXM module
3. On SXM module, select "Direct Tune" button
4. Input the channel number (ex: 2)</t>
  </si>
  <si>
    <t>4. Display the result: Channel logo and the information of the channel
Ex: Channel number, Favorite Indicator, Artist Name, Track Name, …</t>
  </si>
  <si>
    <t>TC_FIT_SyRS_SXM_023</t>
  </si>
  <si>
    <t>1. Choose Media app on Home screen
2. On Media app, choose SXM module
3. On SXM module, select "Direct Tune" button
4. Input the channel number (ex: 4)</t>
  </si>
  <si>
    <t>4. Display the result: Channel Name and the information of the channels 
Ex: Channel number, Favorite Indicator, Artist Name, Track Name, …</t>
  </si>
  <si>
    <t>TC_FIT_SyRS_SXM_024</t>
  </si>
  <si>
    <t xml:space="preserve">1. Choose Media app on Home screen
2. On Media app, choose SXM module
3. On SXM module, select list button/Category button 
4. Select super category list "MUSIC"
5. Select category list "POP" channels
6. Select channel Today’s Pop Hits
7. On Now Playing screen, select "Related" button 
8. On Related Sreen, select "Related Content" button </t>
  </si>
  <si>
    <t xml:space="preserve">3.Current System
- Display: Super category list 
4. Display category list of super category "MUSIC"
5. Display all available channel list of "POP" category 
6. Play channel Today’s Pop Hits 
Display Artist and Title on Now Playing screen 
7. Display Related Sreen 
8. Display the channel list related of current channel. </t>
  </si>
  <si>
    <t>TC_FIT_SyRS_SXM_025</t>
  </si>
  <si>
    <t>1. Choose Media app on Home screen
2. On Media app, choose SXM module
3. Navigate to Profile &amp; Settings Main Menu
4. Navigate to SiriusXM Favorites
5. Obserse the list Favorite Channel List</t>
  </si>
  <si>
    <t xml:space="preserve">5. Display all available preset channels with corresponding Channel Logo 
</t>
  </si>
  <si>
    <t>TC_FIT_SyRS_SXM_026</t>
  </si>
  <si>
    <t xml:space="preserve">5. Display all available preset channels with corresponding Channel name  </t>
  </si>
  <si>
    <t>TC_FIT_SyRS_SXM_027</t>
  </si>
  <si>
    <t>1. Enter SiriusXM mode.
2. Tune the Product to Channel #3 (WBM 20 on 20) using Direct Tune
3. Navigate to Now Playing screen 
4. Long press on the channel logo of channel #3 
5. Navigate to Profile &amp; Settings Main Menu
6. Navigate to SiriusXM Favorites
7. Obserse the Favorite Channel List (SXM-preset list)</t>
  </si>
  <si>
    <t xml:space="preserve">2. The channel #3 is tuned
4. Channel #3 is added to SXM Fav. List
7. The product displays the channel #3 in the Fav. List. </t>
  </si>
  <si>
    <t>TC_FIT_SyRS_SXM_028</t>
  </si>
  <si>
    <t>1. Enter SiriusXM mode.
2. Tune the Product to Channel #3 (WBM 20 on 20) using Direct Tune
3. Navigate to Now Playing screen 
4. Long press on the channel number of channel #3 
5. Navigate to Profile &amp; Settings Main Menu
6. Navigate to SiriusXM Favorites
7. Obserse the Favorite Channel List (SXM-preset list)</t>
  </si>
  <si>
    <t>TC_FIT_SyRS_SXM_029</t>
  </si>
  <si>
    <t>1. Enter SiriusXM mode &gt; Navigate to Channel Browse Screen 
2. Select Music Super Category 
3. Select Pop Category -&gt;  Select "ON DEMAND" toggle
4. Select to play any On demand Show 
5. Navigate to Now Playing screen &gt; Long Press the Show Logo
6. Navigate to Profile &amp; Settings Main Menu
7. Navigate to SiriusXM Favorites
8. Observe the Favorite Channel List (SXM-preset list)</t>
  </si>
  <si>
    <t xml:space="preserve">2. The category list of Music super Category  is displayed
3. The On Demand Shows screen is displayed 
4. On Demand Show is played
5. On Demand Show is added to SXM Fav. List 
8. On Demand Show is displayed on the Fav. List 
</t>
  </si>
  <si>
    <t>TC_FIT_SyRS_SXM_030</t>
  </si>
  <si>
    <t>1. Enter SiriusXM mode &gt; Navigate to Channel Browse Screen 
2. Select Music Super Category 
3. Select Pop Category -&gt;  Select "ON DEMAND" toggle
4. Select to play any On demand Show 
5. Navigate to Now Playing screen &gt; Long Press any the metadata 
6. Navigate to Profile &amp; Settings Main Menu
7. Navigate to SiriusXM Favorites
8. Observe the Favorite Channel List (SXM-preset list)</t>
  </si>
  <si>
    <t xml:space="preserve">2. The category list of super Category Music is displayed
3. The On Demand Shows screen is displayed 
4. On Demand Show is played
5. On Demand Show is added to SXM Fav. List
8. On Demand Show is displayed on the Fav. List 
</t>
  </si>
  <si>
    <t>TC_FIT_SyRS_SXM_031</t>
  </si>
  <si>
    <t>1. Enter SiriusXM mode.
2. Tune the Product to Channel #3 (WBM 20 on 20) using Direct Tune
3. Navigate to Profile &amp; Settings Main Menu
4. Navigate to SiriusXM Favorites
5. Short pressing the Add Current button
6. Observe the Favorite Channel List (SXM-preset list)</t>
  </si>
  <si>
    <t xml:space="preserve">2. The channel #3 is tuned
5. Channel #3 is added to SXM Fav. List
6. The product displays the channel #3 in the Fav. List. </t>
  </si>
  <si>
    <t>TC_FIT_SyRS_SXM_032</t>
  </si>
  <si>
    <t>1. Enter SiriusXM mode &gt; Tune Taylor Swift Pandora Station
2. Navigate to Now Playing Screen 
3. Long Press the Pandora Station Logo on the Now Playing Screen  
4. Navigate to Profile &amp; Settings Main Menu
5. Navigate to SiriusXM Favorites
6. Observe the Favorite Channel List (SXM-preset list)</t>
  </si>
  <si>
    <t xml:space="preserve">1. The Taylor Swift Pandora Station is played 
3. The Taylor Swift Pandora Station is added to SXM Fav. List 
6. The Taylor Swift Pandora Station is displayed in Fav. List  </t>
  </si>
  <si>
    <t>TC_FIT_SyRS_SXM_033</t>
  </si>
  <si>
    <t>1. Enter SiriusXM mode &gt; Tune Taylor Swift Pandora Station
2. Navigate to Now Playing Screen 
3. Long Press any metadata of the Pandora Station Logo on the Now Playing Screen  
4. Navigate to Profile &amp; Settings Main Menu
5. Navigate to SiriusXM Favorites
6. Observe the Favorite Channel List (SXM-preset list)</t>
  </si>
  <si>
    <t xml:space="preserve">1. The Taylor Swift Pandora Station is played 
3. The Taylor Swift Pandora Station is added to SXM Fav. List 
6. The Taylor Swift Pandora Station is displayed in Fav. List   </t>
  </si>
  <si>
    <t>TC_FIT_SyRS_SXM_034</t>
  </si>
  <si>
    <t>1. Enter SiriusXM mode &gt; Navigate to Channel Browse Screen 
2. Select Sport Super Category 
3. Select NFL Sports PxP
4. Navigate to Now Playing Screen &gt; Long Press any the Team Logo
5. Navigate to Profile &amp; Settings Main Menu
6. Navigate to SiriusXM Favorites
7. Observe the Favorite Channel List (SXM-preset list)</t>
  </si>
  <si>
    <t xml:space="preserve">4. The Team is added to SXM Fav. List 
7. The Team is displayed in Fav. List  </t>
  </si>
  <si>
    <t>TC_FIT_SyRS_SXM_035</t>
  </si>
  <si>
    <t>1. Enter SiriusXM mode &gt; Navigate to Channel Browse Screen 
2. Select Sport Category 
3. Select NFL Sports PxP &gt; Select to listen the National Broadcast of the game 
4. Navigate to Now Playing Screen &gt; Long Press the channel logo
5. Navigate to Profile &amp; Settings Main Menu
6. Navigate to SiriusXM Favorites
7. Observe the Favorite Channel List (SXM-preset list)</t>
  </si>
  <si>
    <t xml:space="preserve">4. The Channel is added to SXM Fav. List 
7. The Channel is displayed in Fav. List </t>
  </si>
  <si>
    <t>TC_FIT_SyRS_SXM_036</t>
  </si>
  <si>
    <t>1. Enter SiriusXM mode &gt; Open Linear Tune Screen 
2. Long pressing any Channel Tile in the Linear Tuner
3. Navigate to Profile &amp; Settings Main Menu
4. Navigate to SiriusXM Favorites
5. Observe the Favorite Channel List (SXM-preset list)</t>
  </si>
  <si>
    <t xml:space="preserve">2. The Channel is added to SXM Fav. List 
5. The Channel is displayed in Fav. List </t>
  </si>
  <si>
    <t>TC_FIT_SyRS_SXM_037</t>
  </si>
  <si>
    <t>1. Enter SiriusXM mode &gt; Open "Direct Tune" screen
2. Input the channel number #3 
3. Long pressing the Channel Logo  
4. Navigate to Profile &amp; Settings Main Menu
5. Navigate to SiriusXM Favorites
6. Observe the Favorite Channel List (SXM-preset list)</t>
  </si>
  <si>
    <t xml:space="preserve">2. Display the search result: channel #3
3. The Channel #3 is added to SXM Fav. List 
6. The Channel #3 is displayed in Fav. List </t>
  </si>
  <si>
    <t>TC_FIT_SyRS_SXM_038</t>
  </si>
  <si>
    <t>1. Enter SiriusXM mode &gt; Open "Direct Tune" screen
2. Input the channel number #3 
3. Long pressing any metadata of the channel #3
4. Navigate to Profile &amp; Settings Main Menu
5. Navigate to SiriusXM Favorites
6. Observe the Favorite Channel List (SXM-preset list)</t>
  </si>
  <si>
    <t>TC_FIT_SyRS_SXM_039</t>
  </si>
  <si>
    <t>1. Enter SiriusXM mode
2. Tune the channel #4 using Direct Tune
3. Open Now Playing Screen &gt; Select 'Related' button
4. Long pressing any recommendation tile
5. Navigate to Profile &amp; Settings Main Menu
6. Navigate to SiriusXM Favorites
7. Observe the Favorite Channel List (SXM-preset list)</t>
  </si>
  <si>
    <t>2. The channel #4 is tuned 
3. The list channel of Related content is displayed
4. The selected channel is added to SXM Fav. List 
7. The Channel is displayed in Fav. List</t>
  </si>
  <si>
    <t>TC_FIT_SyRS_SXM_040</t>
  </si>
  <si>
    <t>1. Reset factory the system. 
2. Enter SiriusXM mode &gt; Tune channel #4 using Direct Tune
3. Wait 10s and tune channel #3 using Direct tune 
4. Navigate to Profile &amp; Settings Main Menu Screen 
5. Open Listening History screen 
6. Long pressing channel tile #4 within Listening History
7. Navigate to SiriusXM Favorites
8. Observe the Favorite Channel List (SXM-preset list)</t>
  </si>
  <si>
    <t xml:space="preserve">2. The channel #4 is tuned
3. The channel #3 is tuned
6. The channel #4 is added to SXM Fav. List 
8. The channel #4 is displayed in Fav. List </t>
  </si>
  <si>
    <t>TC_FIT_SyRS_SXM_041</t>
  </si>
  <si>
    <t>1. Enter SiriusXM mode.
2. Tune the Product to Channel #3 (WBM 20 on 20) using Direct Tune
3. Navigate to Now Playing screen &gt; Select the Search icon
4. Enter 'Mandonna' &gt; Select 'Search' button 
5. Long press Long pressing any search result tile
6. Navigate to Profile &amp; Settings Main Menu
7. Navigate to SiriusXM Favorites
8. Observe the Favorite Channel List (SXM-preset list)</t>
  </si>
  <si>
    <t xml:space="preserve">2. The channel #3 is tuned
4. The search result of 'Madonna' is displayed
7. The search result tile is displayed in Fav. List </t>
  </si>
  <si>
    <t>TC_FIT_SyRS_SXM_042</t>
  </si>
  <si>
    <t>1. Enter SiriusXM mode &gt; Navigate to Channel Browse Screen 
2. Select Music Super Category 
3. Select Pop Category
4. Long pressing any Channel tile 
5. Navigate to Profile &amp; Settings Main Menu
6. Navigate to SiriusXM Favorites
7. Observe the Favorite Channel List (SXM-preset list)</t>
  </si>
  <si>
    <t xml:space="preserve">4. The channel is added to SXM Fav. List
7. The product displays the channel in the Fav. List. </t>
  </si>
  <si>
    <t>TC_FIT_SyRS_SXM_043</t>
  </si>
  <si>
    <t>1. Enter SiriusXM mode &gt; Navigate to Channel Browse Screen 
2. Select Music Super Category 
3. Select Pop Category &gt; Select 'On Demand' toggle
4. Long pressing any On Demand Show tile
5. Navigate to Profile &amp; Settings Main Menu
6. Navigate to SiriusXM Favorites
7. Observe the Favorite Channel List (SXM-preset list)</t>
  </si>
  <si>
    <t xml:space="preserve">4. The On Demand Show is added to SXM Fav. List
7. The product displays the On Demand Show in the Fav. List. </t>
  </si>
  <si>
    <t>TC_FIT_SyRS_SXM_044</t>
  </si>
  <si>
    <t>1. Enter SiriusXM mode &gt; Navigate to Channel Browse Screen 
2. Select Sports Super Category 
3. Select NFL Play-by-Play
4. Long pressing any Sports Team tile
5. Navigate to Profile &amp; Settings Main Menu
6. Navigate to SiriusXM Favorites
7. Observe the Favorite Channel List (SXM-preset list)</t>
  </si>
  <si>
    <t xml:space="preserve">4. The Sports Team is added to SXM Fav. List
7. The product displays the Sports Team in the Fav. List. </t>
  </si>
  <si>
    <t>TC_FIT_SyRS_SXM_045</t>
  </si>
  <si>
    <t>1. Enter SiriusXM mode.
2. Tune the Product to Channel #3 (WBM 20 on 20) using Direct Tune
3. Navigate to Now Playing screen 
4. Long press on any metadata of channel #3 
5. Navigate to Profile &amp; Settings Main Menu
6. Navigate to SiriusXM Favorites
7. Observe the Favorite Channel List (SXM-preset list)</t>
  </si>
  <si>
    <t>TC_FIT_SyRS_SXM_046</t>
  </si>
  <si>
    <t>1. Choose Media app on Home screen
2. On Media app, choose SXM module
3. Navigate to Profile &amp; Settings Main Menu
4. Navigate to SiriusXM Favorites
5. Tune the Preset channel #4</t>
  </si>
  <si>
    <t xml:space="preserve">4. Display all preset channels
5. Play the selected preset channel (channel #4)
Audio of channel is outputted, Display Artist and Title on Now Playing screen 
</t>
  </si>
  <si>
    <t>TC_FIT_SyRS_SXM_047</t>
  </si>
  <si>
    <t xml:space="preserve">1. Choose Media app on Home screen
2. On Media app, choose SXM module
3. On SXM module, select list button/Category button 
4. Select super category list "MUSIC"
5. Select category list "POP" channels
</t>
  </si>
  <si>
    <t xml:space="preserve">3. Current System
- Display: Super category list 
4. Display category list of super category "MUSIC"
5. Display all available IP channel list of "POP" category with corresponding artist and title  
</t>
  </si>
  <si>
    <t>TC_FIT_SyRS_SXM_048</t>
  </si>
  <si>
    <t>1. Choose Media app on Home screen
2. On Media app, choose SXM module
3. On SXM module, select list button/Category button 
4. Select super category list "SPORT"
5. Select category "Live Sports" and observe the "Live Sports" channel list</t>
  </si>
  <si>
    <t xml:space="preserve">3.Current System
- Display: Super category list 
4. Display category list of super category "SPORT"
5. Display the "Live Sports" channel list of the selected "Live Sports" category
</t>
  </si>
  <si>
    <t>TC_FIT_SyRS_SXM_049</t>
  </si>
  <si>
    <t xml:space="preserve">1. Choose Media app on Home screen
2. On Media app, choose SXM module
3. On SXM module, select list button/Category button 
4. Select super category list "SPORT"
5. Select category "Live Sports" button </t>
  </si>
  <si>
    <t xml:space="preserve">3.Current System
- Display: Super category list 
4. Display category list of super category "SPORT"
5. The Live Sport button is disable for choosing. 
No channel list is displayed </t>
  </si>
  <si>
    <t>TC_FIT_SyRS_SXM_050</t>
  </si>
  <si>
    <t xml:space="preserve">1. Choose Media app on Home screen
2. On Media app, choose SXM module
3. On SXM module, select list button/Category button 
4. Select super category list "SPORT"
5. Select category "Live Sports" and observe the Team Logo </t>
  </si>
  <si>
    <t xml:space="preserve">3.Current System
- Display: Super category list 
4. Display category list of super category "SPORT"
5. Display the list play-by-play games with Logo Team 
</t>
  </si>
  <si>
    <t>TC_FIT_SyRS_SXM_051</t>
  </si>
  <si>
    <t xml:space="preserve">1. Choose Media app on Home screen
2. On Media app, choose SXM module
3. On SXM module, select list button/Category button 
4. Select super category list "SPORT"
5. Select category "Live Sports" and observe the Team which do not have Team Logo </t>
  </si>
  <si>
    <t xml:space="preserve">3.Current System
- Display: Super category list 
4. Display category list of super category "SPORT"
5. Display the list play-by-play games 
and the team do not have Team Logo is displayed with the team abbreviation 
</t>
  </si>
  <si>
    <t>TC_FIT_SyRS_SXM_052</t>
  </si>
  <si>
    <t xml:space="preserve">1. Choose Media app on Home screen
2. On Media app, choose SXM module
3. On SXM module, select list button/Category button 
4. Select super category list "MUSIC"
5. Select category list "POP" channels
6. Select channel Today’s Pop Hits
7. On Now playing screen, select "Related" button -&gt; select "Available shows" 
</t>
  </si>
  <si>
    <t xml:space="preserve">3.Current System
- Display: Super category list 
4. Display category list of super category "MUSIC"
5. Display all available IP channel list of "POP" category 
6. Play channel Today’s Pop Hits 
Display Artist and Title on Now Playing screen 
7. The toggle "Available Shows" is active
On Demand Shows list related of current channel is displayed
</t>
  </si>
  <si>
    <t>TC_FIT_SyRS_SXM_053</t>
  </si>
  <si>
    <t xml:space="preserve">1. Choose Media app on Home screen
2. On Media app, choose SXM module
3. On SXM module, select list button/Category button 
4. Select super category list "MUSIC"
5. Select category list "POP" channels
6. Select channel Today’s Pop Hits
7. On Now playing screen, select "Related" button -&gt; check "Available shows" button 
</t>
  </si>
  <si>
    <t xml:space="preserve">3.Current System
- Display: Super category list 
4. Display category list of super category "MUSIC"
5. Display all available IP channel list of "POP" category 
6. Play channel Today’s Pop Hits 
Display Artist and Title on Now Playing screen 
7. The toggle "Available Shows" is inactive or isn't displayed (no tab) 
</t>
  </si>
  <si>
    <t>TC_FIT_SyRS_SXM_054</t>
  </si>
  <si>
    <t xml:space="preserve">1. Choose Media app on Home screen
2. On Media app, choose SXM module
3. On SXM module, select list button/Category button 
4. Select super category list "MUSIC"
5. Select category list "POP" channels
6. Select "On Demand" button
7. Play any On Demand Series -&gt; select any Episode
8. On Now playing screen, select "Related" button -&gt; select "Other Episodes" 
</t>
  </si>
  <si>
    <t xml:space="preserve">3.Current System
- Display: Super category list 
4. Display category list of super category "MUSIC"
5. Display all available IP channel list of "POP" category 
6. Available On Demand series are displayed 
7. An On Demand episode is played  
8. The toggle "Other Episodes" is active
On Demand Episodes list related to current show is displayed
</t>
  </si>
  <si>
    <t>TC_FIT_SyRS_SXM_055</t>
  </si>
  <si>
    <t xml:space="preserve">1. Choose Media app on Home screen
2. On Media app, choose SXM module
3. On SXM module, select list button/Category button 
4. Select super category "MUSIC"
5. Select category "POP" channel
6. Select the channel Pop Hits to play </t>
  </si>
  <si>
    <t xml:space="preserve">3.Current System
- Display: Super category list 
4. Display category list of super category "MUSIC"
5. Display available IP channel list of "POP" category 
6. Play channel Pop Hits
Audio of channel is outputted 
Display Artist and Title on Now Playing screen 
</t>
  </si>
  <si>
    <t>TC_FIT_SyRS_SXM_056</t>
  </si>
  <si>
    <t>1. Choose Media app on Home screen
2. On Media app, choose SXM module
3. On SXM module, select "Linear tuner" button</t>
  </si>
  <si>
    <t xml:space="preserve">4. Display: the list of available satellite + IP channel with channel logo
</t>
  </si>
  <si>
    <t>TC_FIT_SyRS_SXM_057</t>
  </si>
  <si>
    <t xml:space="preserve">1. Choose Media app on Home screen
2. On Media app, choose SXM module
3. On SXM module, select "Linear tuner" button
4. Verify the Linear Tuner Screen </t>
  </si>
  <si>
    <t xml:space="preserve">4. The list of available satellite + IP channel is displayed
And the channels which do not have Channel Logo is displayed with Channel Name. 
</t>
  </si>
  <si>
    <t>TC_FIT_SyRS_SXM_058</t>
  </si>
  <si>
    <t xml:space="preserve">1. Choose Media app on Home screen
2. On Media app, choose SXM module
3. On SXM module, select list button/Category button 
4. Select super category list "MUSIC"
5. Select category list "POP" channels
6. Select channel Pop Hits to play </t>
  </si>
  <si>
    <t xml:space="preserve">3.Current System
- Display: Super category list 
4. Display category list of super category "MUSIC"
5. Display available satellite channel list of "POP" category 
6. Play channel Pop Hits
Audio of channel is outputted 
Display channel info. such as: Artist and Title, channel number,... on Now Playing screen 
</t>
  </si>
  <si>
    <t>TC_FIT_SyRS_SXM_059</t>
  </si>
  <si>
    <t xml:space="preserve">1. On SXM module, select list button/Category button 
2. Select super category list "MUSIC"
3. Select category list "POP" channels
4. Scroll up and down sequentially  </t>
  </si>
  <si>
    <t xml:space="preserve">1.Current System
- Display: Super category list 
2. Display  available category list of super category "MUSIC"
3. Display  available channel list of "POP" category 
4. The channel list is scrolled up and down </t>
  </si>
  <si>
    <t>TC_FIT_SyRS_SXM_060</t>
  </si>
  <si>
    <t xml:space="preserve">1. On SXM module, select list button/Category button 
2. Select super category list "MUSIC"
3. Scroll up and down the category list sequentially  </t>
  </si>
  <si>
    <t>1.Current System
- Display: Super category list 
2. Display  available category list of super category "MUSIC"
3. The category list is scrolled up and down sequentially</t>
  </si>
  <si>
    <t>TC_FIT_SyRS_SXM_061</t>
  </si>
  <si>
    <t>1. Choose Media app on Home screen
2. On Media app, choose SXM module
3. On SXM module, select list button/Category button 
4. Select super category list "MUSIC"
5. Select category list "POP" channels
6. Select channel Pop Hits to play &gt; Verify the displaying of the Category name at Now playing screen</t>
  </si>
  <si>
    <t xml:space="preserve">6. Play channel Pop Hits.
Audio of the channel is outputted. 
On Now Playing screen, display Category name MUSIC/POP
</t>
  </si>
  <si>
    <t>TC_FIT_SyRS_SXM_062</t>
  </si>
  <si>
    <t xml:space="preserve">1. Choose Media app on Home screen
2. On Media app, choose SXM module
3. Navigate to Now Playing Screen
4. Observe the Presets field in the below of screen. </t>
  </si>
  <si>
    <t xml:space="preserve">4. Display all available preset channels with corresponding Channel Logo  
</t>
  </si>
  <si>
    <t>TC_FIT_SyRS_SXM_063</t>
  </si>
  <si>
    <t xml:space="preserve">4. Display all available preset channels with corresponding Channel name  
</t>
  </si>
  <si>
    <t>TC_FIT_SyRS_SXM_064</t>
  </si>
  <si>
    <t>1. Enter SiriusXM mode.
2. Tune the Product to Channel #3 (WBM 20 on 20) using Direct Tune
3. Navigate to Now Playing screen 
4. Long press the Vehicle Preset # 1 in the Bank # 1 ( an EMPTY Vehicle Favorites) at the bottom of screen
5. Navigate to Profile &amp; Settings Main Menu
6. Navigate to SiriusXM Favorites
7. Obserse the Favorite Channel List (SXM-preset list)</t>
  </si>
  <si>
    <t>TC_FIT_SyRS_SXM_065</t>
  </si>
  <si>
    <t>1. Enter SiriusXM mode.
2. Tune the Product to Channel #3 (WBM 20 on 20) using Direct Tune
3. Navigate to Now Playing screen 
4. Long press the Vehicle Preset # 1 in the Bank # 1 ( an existing Vehicle Favorites) at the bottom of screen
5. Navigate to Profile &amp; Settings Main Menu
6. Navigate to SiriusXM Favorites
7. Obserse the Favorite Channel List (SXM-preset list)</t>
  </si>
  <si>
    <t>TC_FIT_SyRS_SXM_066</t>
  </si>
  <si>
    <t>1. Choose Media app on Home screen
2. On Media app, choose SXM module
3. On SXM module, select list button/Category button 
4. Select super category list "SPORT"
5. Select category "Live Sports"</t>
  </si>
  <si>
    <t xml:space="preserve">3.Current System
- Display: Super category list 
4. Display category list of super category "SPORT"
5. Display the list play-by-play games with Pre-Game flag
</t>
  </si>
  <si>
    <t>TC_FIT_SyRS_SXM_067</t>
  </si>
  <si>
    <t xml:space="preserve">3.Current System
- Display: Super category list 
4. Display category list of super category "SPORT"
5. Display the list play-by-play games with In-progress flag 
</t>
  </si>
  <si>
    <t>TC_FIT_SyRS_SXM_068</t>
  </si>
  <si>
    <t xml:space="preserve">3.Current System
- Display: Super category list 
4. Display category list of super category "SPORT"
5. Display the list play-by-play games with Final flag 
</t>
  </si>
  <si>
    <t>To verify user can store the SXM Channelto Preset Memory by long pressing the channel logo in the Now Playing Screen</t>
  </si>
  <si>
    <t>To verify user can store the SXM Channel to Preset Memory by long pressing the channel number in the Now Playing Screen</t>
  </si>
  <si>
    <t>To verify user can store the On Demand Show to Preset Memory by long pressing the Show logo in the Now Playing Screen</t>
  </si>
  <si>
    <t>To verify user can store the On Demand Show to Preset Memory by long pressing any metadata in the Now Playing Screen</t>
  </si>
  <si>
    <t xml:space="preserve">To verify user can store the SXM channel to Preset Memory by short pressing the Add current button within SiriusXM Favorites screen </t>
  </si>
  <si>
    <t xml:space="preserve">To verify user can store the Pandora Station to Preset Memory by long pressing the Pandora Station Logo in Now Playing Screen </t>
  </si>
  <si>
    <t xml:space="preserve">To verify user can store the Pandora Station to Preset Memory by long pressing any metadata of the Pandora Station Logo in Now Playing Screen </t>
  </si>
  <si>
    <t xml:space="preserve">To verify user can store the Team to Preset Memory by long pressing Team Logo in Now Playing Screen </t>
  </si>
  <si>
    <t xml:space="preserve">To verify user can store the Sports Play-by-Play Game channel to Preset Memory by long pressing the channel logo in Now Playing Screen </t>
  </si>
  <si>
    <t>To verify user can store the SXM channel to Preset Memory by Long pressing any Channel Tile in the Linear Tuner</t>
  </si>
  <si>
    <t xml:space="preserve">To verify user can store the SXM channel to Preset Memory by Long pressing the Channel Logo in Direct Tune screen </t>
  </si>
  <si>
    <t xml:space="preserve">To verify user can store the SXM channel to Preset Memory by Long pressing any metadata in Direct Tune screen </t>
  </si>
  <si>
    <t xml:space="preserve">To verify user can store the SXM channel to Preset Memory by Long pressing any recommendation tile in Related Content screen </t>
  </si>
  <si>
    <t>To verify user can store the SXM channel to Preset Memory by long pressing channel tile within Listening History</t>
  </si>
  <si>
    <t xml:space="preserve">To verify user can store the SXM channel to Preset Memory by Long pressing channel tile in Search Results Screen  </t>
  </si>
  <si>
    <t xml:space="preserve">To verify user can store the SXM channel to Preset Memory by Long pressing channel tile in Browse - Channel List Screen  </t>
  </si>
  <si>
    <t>To verify user can store the On Demand Show to Preset Memory by Long pressing tile from Browse - On Demand Show Listing</t>
  </si>
  <si>
    <t>To verify user can store the Sports Team to Preset Memory by Long pressing tile from Browse - Sports Teams</t>
  </si>
  <si>
    <t>To verify user can store the SXM Channel to Preset Memory by long pressing any metadata in the Now Playing Screen</t>
  </si>
  <si>
    <t xml:space="preserve">To verify user can tune a preset channel in Preset List
</t>
  </si>
  <si>
    <t xml:space="preserve">To verify IP channel list of the selected IP category is displayed
</t>
  </si>
  <si>
    <t>To verify the "Live Sports" channel list is displayed in Live Sports Category</t>
  </si>
  <si>
    <t>To verify the "Live Sports" channel list is not displayed in Live Sports Category</t>
  </si>
  <si>
    <t>To verify the indicator on play status Team Logo is displayed  in Live Sports Category</t>
  </si>
  <si>
    <t xml:space="preserve">To verify the indicator on play status: the team abbreviation is displayed  in Live Sports Category when the Team Logo is not available. </t>
  </si>
  <si>
    <t>To verify On Demand category related of current SXM channel is displayed</t>
  </si>
  <si>
    <t>To verify On Demand category related of current channel is not displayed when no On Demand Shows associated with the Channel</t>
  </si>
  <si>
    <t>To verify On Demand category related of current On Demand Episode is displayed</t>
  </si>
  <si>
    <t xml:space="preserve">To verify the system can tune the selected IP channel </t>
  </si>
  <si>
    <t xml:space="preserve">To verify the available satellite + IP channel with channel logo is displayed in Linear tuner screen </t>
  </si>
  <si>
    <t xml:space="preserve">To verify the available satellite + IP channels with channel Name is displayed in Linear tuner screen </t>
  </si>
  <si>
    <t xml:space="preserve">To verify the system can display the channel info. In Now Playing Screen with outputted audio </t>
  </si>
  <si>
    <t xml:space="preserve">To verify user can scroll up and down sequentially in channel list </t>
  </si>
  <si>
    <t xml:space="preserve">To verify user can scroll up and down sequentially in category list </t>
  </si>
  <si>
    <t xml:space="preserve">To verify the HMI can display SXM Category name in Now Playing Screen </t>
  </si>
  <si>
    <t xml:space="preserve">To verify all available presets with Channel logo will be displayed from Preset memory
</t>
  </si>
  <si>
    <t xml:space="preserve">To verify all available presets with Channel name will be displayed from Preset memory
</t>
  </si>
  <si>
    <t xml:space="preserve">To verify user can store the SXM channel to Preset Memory by adding the channel into the Vehicle Preset List </t>
  </si>
  <si>
    <t xml:space="preserve">To verify user can store the SXM channel to Preset Memory by overwriting the existing favorite channel in the Vehicle Preset List </t>
  </si>
  <si>
    <t>To verify the indicator on play status Game Reminder is displayed  in Live Sports Category</t>
  </si>
  <si>
    <t xml:space="preserve">1. A-IVI2 is ON
2. SXM module is Active
3. URT is connected 
4. SXM signal is on the Air
5. SXM Fav. list is clear
6. The Vehicle Preset list is clear
note: If the system does not allow the presets to be "deleted", have the presets set to Ch # 1.
</t>
  </si>
  <si>
    <t xml:space="preserve">1. A-IVI2 is ON
2. SXM module is Active
3. URT is connected 
4. SXM signal is on the Air
5. SXM Fav. list is clear
6. The Vehicle Preset list is clear
note: If the system does not allow the presets to be "deleted", have the presets set to Ch # 1.
7. There is Taylor Swift Pandora Station
</t>
  </si>
  <si>
    <t>1. A-IVI2 is ON
2. SXM module is Active
3. URT is connected 
4. SXM signal is on the Air
5. SXM Fav. list is clear
6. The Vehicle Preset List has only 1 channel #4</t>
  </si>
  <si>
    <t>1. A-IVI2 is ON
2. SXM module is Active
3. URT Signal Generator is connected to A-IVI2
4. SXM signal is on the Air
5. There are at least 1 available channel of Broadcast in Preset List (assume that Channel #4)
6.  SXMpreset list is displayed</t>
  </si>
  <si>
    <t xml:space="preserve">1. A-IVI2 is ON
2. SXM module is Active
3. URT Signal Generator is connected to A-IVI2
4. SXM signal is on the Air
5. IP Network available
6. Satellite is not available 
</t>
  </si>
  <si>
    <t>1. A-IVI2 is ON
2. SXM module is Active
3. URT Signal Generator is connected to A-IVI2
4. SXM signal is on the Air
5. Network available
6. There are some available Live sport channels</t>
  </si>
  <si>
    <t xml:space="preserve">1. A-IVI2 is ON
2. SXM module is Active
3. URT Signal Generator is connected to A-IVI2
4. SXM signal is on the Air
5. Network available
6. Live Sport Category is not availble </t>
  </si>
  <si>
    <t>1. A-IVI2 is ON
2. SXM module is Active
3. URT Signal Generator is connected to A-IVI2
4. SXM signal is on the Air
5. Network available
6. There are play-by-play games with Logo Teams</t>
  </si>
  <si>
    <t xml:space="preserve">1. A-IVI2 is ON
2. SXM module is Active
3. URT Signal Generator is connected to A-IVI2
4. SXM signal is on the Air
5. Network available
6. There are play-by-play games which do not have Logo Team </t>
  </si>
  <si>
    <t xml:space="preserve">1. A-IVI2 is ON
2. SXM module is Active
3. URT Signal Generator is connected to A-IVI2
4. SXM signal is on the Air
5. IP Network available
6. There are On Demand Shows associated with the Channel
</t>
  </si>
  <si>
    <t xml:space="preserve">1. A-IVI2 is ON
2. SXM module is Active
3. URT Signal Generator is connected to A-IVI2
4. SXM signal is on the Air
5. IP Network available
6. There is no On Demand Shows associated with the Channel
</t>
  </si>
  <si>
    <t xml:space="preserve">1. A-IVI2 is ON
2. SXM module is Active
3. URT Signal Generator is connected to A-IVI2
4. SXM signal is on the Air
5. Network available
</t>
  </si>
  <si>
    <t>1. A-IVI2 is ON
2. SXM module is Active
3. URT Signal Generator is connected to A-IVI2
4. SXM signal is on the Air
5. IP Network available
6. Satellite is not available 
7. There is at least 1 available IP channel (assume that: Channel Pop Hits)</t>
  </si>
  <si>
    <t>1. A-IVI2 is ON
2. SXM module is Active
3. URT Signal Generator is connected to A-IVI2
4. SXM signal is on the Air
5. Network available
6. There are available satellite + IP channel with channel logo</t>
  </si>
  <si>
    <t>1. A-IVI2 is ON
2. SXM module is Active
3. URT Signal Generator is connected to A-IVI2
4. SXM signal is on the Air
5. Network available
6. There is at least 1 available satellite channel and 1 available IP channel without channel logo</t>
  </si>
  <si>
    <t xml:space="preserve">1. A-IVI2 is ON
2. SXM module is Active
3. URT Signal Generator is connected to A-IVI2
4. SXM signal is on the Air
5. IP Network is not available
</t>
  </si>
  <si>
    <t>1. A-IVI2 is ON
2. SXM module is Active
3. URT Signal Generator is connected to A-IVI2
4. SXM signal is on the Air
5. Current Mode: SiriusXM Mode</t>
  </si>
  <si>
    <t xml:space="preserve">1. A-IVI2 is ON
2. SXM module is Active
3. URT Signal Generator is connected to A-IVI2
4. SXM signal is on the Air
</t>
  </si>
  <si>
    <t>1. A-IVI2 is ON
2. SXM module is Active
3. URT Signal Generator is connected to A-IVI2
4. SXM signal is on the Air
5. Vehicle preset list is displayed
6. There are at least 2 available channels ( with Channel Logo) in Vehicle Preset List</t>
  </si>
  <si>
    <t>1. A-IVI2 is ON
2. SXM module is Active
3. URT Signal Generator is connected to A-IVI2
4. SXM signal is on the Air
5. Vehicle preset list is displayed
6. There are at least 2 available channels ( without Channel Logo) in Vehicle Preset List</t>
  </si>
  <si>
    <t xml:space="preserve">1. A-IVI2 is ON
2. SXM module is Active
3. URT Signal Generator is connected to A-IVI2
4. SXM signal is on the Air
5. Network available
6. There are play-by-play games with Pre-Game flag </t>
  </si>
  <si>
    <t xml:space="preserve">1. A-IVI2 is ON
2. SXM module is Active
3. URT Signal Generator is connected to A-IVI2
4. SXM signal is on the Air
5. Network available
6. There are play-by-play games with In-Progress flag </t>
  </si>
  <si>
    <t xml:space="preserve">1. A-IVI2 is ON
2. SXM module is Active
3. URT Signal Generator is connected to A-IVI2
4. SXM signal is on the Air
5. Network available
6. There are play-by-play games with Final flag </t>
  </si>
  <si>
    <t>Localization_Technical_004_01</t>
  </si>
  <si>
    <t>Localization_Technical_006_01</t>
  </si>
  <si>
    <t>Localization_User_Interface_005_01</t>
  </si>
  <si>
    <t>Localization_User_Interface_005_02</t>
  </si>
  <si>
    <t>Localization_User_Interface_006_01</t>
  </si>
  <si>
    <t>Localization_User_Interface_006_02</t>
  </si>
  <si>
    <t>Localization_User_Interface_006_03</t>
  </si>
  <si>
    <t>Localization_User_Interface_006_04</t>
  </si>
  <si>
    <t>Localization_User_Interface_006_05</t>
  </si>
  <si>
    <t>Localization_User_Interface_006_06</t>
  </si>
  <si>
    <t>Loading_Of_SiriusXM_Technical_002_01</t>
  </si>
  <si>
    <t>Loading_Of_SiriusXM_Technical_003_01</t>
  </si>
  <si>
    <t>Global_Technical_015_1</t>
  </si>
  <si>
    <t>Global_Technical_027_1</t>
  </si>
  <si>
    <t>Global_Technical_027_2</t>
  </si>
  <si>
    <t>Global_Technical_027_3</t>
  </si>
  <si>
    <t>Global_Technical_027_4</t>
  </si>
  <si>
    <t>Global_Technical_027_5</t>
  </si>
  <si>
    <t>Global_Technical_027_6</t>
  </si>
  <si>
    <t>Global_Technical_027_7</t>
  </si>
  <si>
    <t>Global_Technical_027_8</t>
  </si>
  <si>
    <t>Global_Technical_027_9</t>
  </si>
  <si>
    <t>Global_Technical_027_10</t>
  </si>
  <si>
    <t>Global_Technical_027_11</t>
  </si>
  <si>
    <t>Global_Technical_027_12</t>
  </si>
  <si>
    <t>Global_Technical_027_13</t>
  </si>
  <si>
    <t>Global_Technical_027_14</t>
  </si>
  <si>
    <t>Global_Technical_027_15</t>
  </si>
  <si>
    <t>Global_Technical_027_16</t>
  </si>
  <si>
    <t>Global_Technical_027_17</t>
  </si>
  <si>
    <t>Global_Technical_027_18</t>
  </si>
  <si>
    <t>Global_Technical_028_1</t>
  </si>
  <si>
    <t>Global_User_Interface_002_1</t>
  </si>
  <si>
    <t>Global_User_Interface_002_2</t>
  </si>
  <si>
    <t>Global_User_Interface_002_3</t>
  </si>
  <si>
    <t>Global_User_Interface_002_4</t>
  </si>
  <si>
    <t>Global_User_Interface_006_1</t>
  </si>
  <si>
    <t>Global_User_Interface_007_1</t>
  </si>
  <si>
    <t>Short_Tile_User_interface_001A_01</t>
  </si>
  <si>
    <t>Short_Tile_User_interface_001A_02</t>
  </si>
  <si>
    <t>Short_Tile_User_interface_001A_03</t>
  </si>
  <si>
    <t>Short_Tile_User_interface_001A_04</t>
  </si>
  <si>
    <t>Short_Tile_User_interface_001A_05</t>
  </si>
  <si>
    <t>Short_Tile_User_interface_001A_06</t>
  </si>
  <si>
    <t>Short_Tile_User_interface_001A_07</t>
  </si>
  <si>
    <t>Short_Tile_User_interface_001A_08</t>
  </si>
  <si>
    <t>Short_Tile_User_interface_001A_09</t>
  </si>
  <si>
    <t>Short_Tile_User_interface_001A_10</t>
  </si>
  <si>
    <t>Short_Tile_User_interface_001A_11</t>
  </si>
  <si>
    <t>Short_Tile_User_interface_001A_12</t>
  </si>
  <si>
    <t>Short_Tile_User_interface_001A_13</t>
  </si>
  <si>
    <t>Short_Tile_User_interface_001A_14</t>
  </si>
  <si>
    <t>Short_Tile_User_interface_001A_15</t>
  </si>
  <si>
    <t>Source_Switch_Event_Technical_001_1</t>
  </si>
  <si>
    <t>Source_Switch_Event_User_Interface_001_1</t>
  </si>
  <si>
    <t>Source_Switch_Event_User_Interface_002_1</t>
  </si>
  <si>
    <t>Source_Switch_Resume_Event_Technical_001_1</t>
  </si>
  <si>
    <t>Source_Switch_Resume_Event_Technical_003_1</t>
  </si>
  <si>
    <t>External_Audio_Interruption_Technical_001_1</t>
  </si>
  <si>
    <t>External_Audio_Interruption_Technical_001_2</t>
  </si>
  <si>
    <t>External_Audio_Interruption_Technical_001_3</t>
  </si>
  <si>
    <t>External_Audio_Interruption_Technical_002A_1</t>
  </si>
  <si>
    <t>External_Audio_Interruption_Technical_003_1</t>
  </si>
  <si>
    <t>External_Audio_Interruption_Technical_004_1</t>
  </si>
  <si>
    <t>External_Audio_Interruption_Technical_008_1</t>
  </si>
  <si>
    <t>External_Non-Audio_Interruption_Technical_002_1</t>
  </si>
  <si>
    <t>Short_Tile_User_interface_001A_16</t>
  </si>
  <si>
    <t>Short_Tile_User_interface_001A_17</t>
  </si>
  <si>
    <t>Short_Tile_User_interface_001A_18</t>
  </si>
  <si>
    <t>Short_Tile_User_interface_001A_19</t>
  </si>
  <si>
    <t>Short_Tile_User_Interface_001_01</t>
  </si>
  <si>
    <t>Short_Tile_User_Interface_001_02</t>
  </si>
  <si>
    <t>Short_Tile_User_Interface_001_03</t>
  </si>
  <si>
    <t>Short_Tile_User_Interface_001_04</t>
  </si>
  <si>
    <t>Short_Tile_User_Interface_001_05</t>
  </si>
  <si>
    <t>Short_Tile_User_Interface_001_06</t>
  </si>
  <si>
    <t>Short_Tile_User_Interface_001_07</t>
  </si>
  <si>
    <t>Short_Tile_User_Interface_001_08</t>
  </si>
  <si>
    <t>Short_Tile_User_Interface_001_09</t>
  </si>
  <si>
    <t>Short_Tile_User_Interface_001_10</t>
  </si>
  <si>
    <t>Short_Tile_User_Interface_001_11</t>
  </si>
  <si>
    <t>Short_Tile_User_Interface_001_12</t>
  </si>
  <si>
    <t>Short_Tile_User_Interface_001_13</t>
  </si>
  <si>
    <t>Short_Tile_User_Interface_001_14</t>
  </si>
  <si>
    <t>Short_Tile_User_Interface_001_15</t>
  </si>
  <si>
    <t>Short_Tile_User_Interface_001_16</t>
  </si>
  <si>
    <t>Short_Tile_User_Interface_001_17</t>
  </si>
  <si>
    <t>Short_Tile_User_Interface_001_18</t>
  </si>
  <si>
    <t>Short_Tile_User_Interface_001_19</t>
  </si>
  <si>
    <t>Short_Tile_User_Interface_001_20</t>
  </si>
  <si>
    <t>Short_Tile_User_Interface_001_21</t>
  </si>
  <si>
    <t>Short_Tile_User_Interface_001_22</t>
  </si>
  <si>
    <t>Short_Tile_User_Interface_001_23</t>
  </si>
  <si>
    <t>Short_Tile_User_Interface_001_24</t>
  </si>
  <si>
    <t>Short_Tile_User_Interface_004A_01</t>
  </si>
  <si>
    <t>Short_Tile_User_Interface_004A_02</t>
  </si>
  <si>
    <t>Short_Tile_User_Interface_004A_03</t>
  </si>
  <si>
    <t>Global_User_Interface_016_1</t>
  </si>
  <si>
    <t>Global_User_Interface_016_2</t>
  </si>
  <si>
    <t>Global_User_Interface_016_3</t>
  </si>
  <si>
    <t>Global_User_Interface_016_4</t>
  </si>
  <si>
    <t>Global_User_Interface_026_1</t>
  </si>
  <si>
    <t>Global_User_Interface_026_2</t>
  </si>
  <si>
    <t>Global_User_Interface_026_3</t>
  </si>
  <si>
    <t>Global_User_Interface_026_4</t>
  </si>
  <si>
    <t>Global_User_Interface_026_5</t>
  </si>
  <si>
    <t>Global_User_Interface_026_6</t>
  </si>
  <si>
    <t>Global_User_Interface_030_1</t>
  </si>
  <si>
    <t>Global_User_Interface_030_2</t>
  </si>
  <si>
    <t>Global_User_Interface_030_3</t>
  </si>
  <si>
    <t>Global_User_Interface_032_1</t>
  </si>
  <si>
    <t>Global_User_Interface_032_2</t>
  </si>
  <si>
    <t>Global_User_Interface_032_3</t>
  </si>
  <si>
    <t>Global_User_Interface_032_4</t>
  </si>
  <si>
    <t>Global_User_Interface_041_1</t>
  </si>
  <si>
    <t>Global_User_Interface_041_2</t>
  </si>
  <si>
    <t>Global_User_Interface_051_1</t>
  </si>
  <si>
    <t>Global_User_Interface_054_1</t>
  </si>
  <si>
    <t>Global_User_Interface_055_1</t>
  </si>
  <si>
    <t>Global_User_Interface_055_2</t>
  </si>
  <si>
    <t>Submission_Functional_009_1</t>
  </si>
  <si>
    <t>Diagnostic_Mode_Technical_001_1</t>
  </si>
  <si>
    <t>Diagnostic_Mode_Technical_002_1</t>
  </si>
  <si>
    <t>Diagnostic_Mode_Technical_003_1</t>
  </si>
  <si>
    <t>Diagnostic_Mode_Technical_003_2</t>
  </si>
  <si>
    <t>Diagnostic_Mode_Technical_003_3</t>
  </si>
  <si>
    <t>Diagnostic_Mode_Technical_004_1</t>
  </si>
  <si>
    <t>Diagnostic_Mode_User_Interface_001_1</t>
  </si>
  <si>
    <t>Diagnostic_Mode_User_Interface_002_1</t>
  </si>
  <si>
    <t>Diagnostic_Mode_User_Interface_002_2</t>
  </si>
  <si>
    <t>Diagnostic_Mode_User_Interface_002_3</t>
  </si>
  <si>
    <t>Diagnostic_Mode_User_Interface_003_1</t>
  </si>
  <si>
    <t>Diagnostic_Mode_User_Interface_004_1</t>
  </si>
  <si>
    <t>Diagnostic_Mode_User_Interface_009_1</t>
  </si>
  <si>
    <t>Diagnostic_Mode_User_Interface_009_2</t>
  </si>
  <si>
    <t>Diagnostic_Mode_User_Interface_009_3</t>
  </si>
  <si>
    <t>Submission_Technical_002_1</t>
  </si>
  <si>
    <t>Submission_Technical_003_1</t>
  </si>
  <si>
    <t>Submission_Technical_003_2</t>
  </si>
  <si>
    <t>Submission_Technical_004_1</t>
  </si>
  <si>
    <t>Submission_Technical_004_2</t>
  </si>
  <si>
    <t>Submission_Technical_004_3</t>
  </si>
  <si>
    <t>Submission_Technical_004_4</t>
  </si>
  <si>
    <t>Submission_Technical_004_5</t>
  </si>
  <si>
    <t>Submission_Technical_004_6</t>
  </si>
  <si>
    <t>Submission_Technical_004_7</t>
  </si>
  <si>
    <t>Submission_Technical_004_8</t>
  </si>
  <si>
    <t>Submission_Technical_005_1</t>
  </si>
  <si>
    <t>Now_Playing_Audio_Stage_Elements_Sports_User_Interface_025_1</t>
  </si>
  <si>
    <t>Browse_Categories_Content_Technical_003_1</t>
  </si>
  <si>
    <t>Vehicle_Presets_User_Interface_040_1</t>
  </si>
  <si>
    <t>Related_Content_Technical_013_1</t>
  </si>
  <si>
    <t>Playhead_Controls_Contextual_Controls_User_Interface_020_1</t>
  </si>
  <si>
    <t>LIFECYCLE_FTA_014_1</t>
  </si>
  <si>
    <t>LIFECYCLE_FTA_031_1</t>
  </si>
  <si>
    <t>LIFECYCLE_INACTIVE_003_1</t>
  </si>
  <si>
    <t>LIFECYCLE_INACTIVE_022_1</t>
  </si>
  <si>
    <t>LIFECYCLE_SUBSCRIBED_004_1</t>
  </si>
  <si>
    <t>LIFECYCLE_SUBSCRIBED_007_1</t>
  </si>
  <si>
    <t>LIFECYCLE_TRIAL_009_1</t>
  </si>
  <si>
    <t>LIFECYCLE_TRIAL_013_1</t>
  </si>
  <si>
    <t>In_Line_Messages_User_Interface_004_1</t>
  </si>
  <si>
    <t>In_Line_Messages_User_Interface_019_1</t>
  </si>
  <si>
    <t>Modals_User_Interface_006_1</t>
  </si>
  <si>
    <t>Modals_User_Interface_036_1</t>
  </si>
  <si>
    <t>Modals_User_Interface_032_1</t>
  </si>
  <si>
    <t>Sustained_Signal_Loss_Technical_003_1</t>
  </si>
  <si>
    <t>Sustained_Signal_Loss_User_Interface_001_1</t>
  </si>
  <si>
    <t>Temporary_Signal_Loss_User_Interface_003_1</t>
  </si>
  <si>
    <t>Error_Handling_Prioritization_User_Interface_007_1</t>
  </si>
  <si>
    <t>Error_Handling_Prioritization_User_Interface_011_1</t>
  </si>
  <si>
    <t>Loading_States_Technical_004_1</t>
  </si>
  <si>
    <t>Loading_States_User_Interface_002A_1</t>
  </si>
  <si>
    <t>Short_Tile_User_Interface_001_25</t>
  </si>
  <si>
    <t>Short_Tile_User_Interface_001_26</t>
  </si>
  <si>
    <t>Short_Tile_User_Interface_001_27</t>
  </si>
  <si>
    <t>Short_Tile_User_Interface_001_28</t>
  </si>
  <si>
    <t>Short_Tile_User_Interface_001_29</t>
  </si>
  <si>
    <t>Short_Tile_User_Interface_001_30</t>
  </si>
  <si>
    <t>Short_Tile_User_Interface_001_31</t>
  </si>
  <si>
    <t>Short_Tile_User_Interface_001_32</t>
  </si>
  <si>
    <t>Short_Tile_User_Interface_001_33</t>
  </si>
  <si>
    <t>Short_Tile_User_Interface_001_34</t>
  </si>
  <si>
    <t>Short_Tile_User_Interface_001_35</t>
  </si>
  <si>
    <t>Short_Tile_User_Interface_001_36</t>
  </si>
  <si>
    <t>Short_Tile_User_Interface_001_37</t>
  </si>
  <si>
    <t>Short_Tile_User_Interface_001_38</t>
  </si>
  <si>
    <t>Short_Tile_User_Interface_001_39</t>
  </si>
  <si>
    <t>Now_Playing_Audio_Stage_Elements_Sports_User_Interface_001_1</t>
  </si>
  <si>
    <t>Now_Playing_Audio_Stage_Elements_Sports_User_Interface_001_2</t>
  </si>
  <si>
    <t>Now_Playing_Audio_Stage_Elements_Sports_User_Interface_001_3</t>
  </si>
  <si>
    <t>Now_Playing_Audio_Stage_Elements_Sports_User_Interface_001_4</t>
  </si>
  <si>
    <t>Now_Playing_Audio_Stage_Elements_Sports_User_Interface_001_5</t>
  </si>
  <si>
    <t>Now_Playing_Audio_Stage_Elements_Sports_User_Interface_001_6</t>
  </si>
  <si>
    <t>Now_Playing_Audio_Stage_Elements_Sports_User_Interface_001A_1</t>
  </si>
  <si>
    <t>Now_Playing_Audio_Stage_Elements_Sports_User_Interface_001A_2</t>
  </si>
  <si>
    <t>Now_Playing_Audio_Stage_Elements_Sports_User_Interface_001A_3</t>
  </si>
  <si>
    <t>Now_Playing_Audio_Stage_Elements_Sports_User_Interface_001A_4</t>
  </si>
  <si>
    <t>Now_Playing_Audio_Stage_Elements_Sports_User_Interface_001A_5</t>
  </si>
  <si>
    <t>Now_Playing_Audio_Stage_Elements_Sports_User_Interface_001A_6</t>
  </si>
  <si>
    <t>Now_Playing_Audio_Stage_Elements_Sports_User_Interface_009_01</t>
  </si>
  <si>
    <t>Now_Playing_Audio_Stage_Elements_Sports_User_Interface_009_02</t>
  </si>
  <si>
    <t>Now_Playing_Audio_Stage_Elements_Sports_User_Interface_009_03</t>
  </si>
  <si>
    <t>Now_Playing_Audio_Stage_Elements_Sports_User_Interface_009_04</t>
  </si>
  <si>
    <t>Now_Playing_Audio_Stage_Elements_Sports_User_Interface_009_05</t>
  </si>
  <si>
    <t>Now_Playing_Audio_Stage_Elements_Sports_User_Interface_009_06</t>
  </si>
  <si>
    <t>Now_Playing_Audio_Stage_Elements_Sports_User_Interface_009_07</t>
  </si>
  <si>
    <t>Now_Playing_Audio_Stage_Elements_Sports_User_Interface_009_08</t>
  </si>
  <si>
    <t>Now_Playing_Audio_Stage_Elements_Sports_User_Interface_009_09</t>
  </si>
  <si>
    <t>Now_Playing_Audio_Stage_Elements_Sports_User_Interface_009_10</t>
  </si>
  <si>
    <t>Now_Playing_Audio_Stage_Elements_Sports_User_Interface_009_11</t>
  </si>
  <si>
    <t>Now_Playing_Audio_Stage_Elements_Sports_User_Interface_009_12</t>
  </si>
  <si>
    <t>Now_Playing_Audio_Stage_Elements_Sports_User_Interface_012_01</t>
  </si>
  <si>
    <t>Now_Playing_Audio_Stage_Elements_Sports_User_Interface_012_02</t>
  </si>
  <si>
    <t>Now_Playing_Audio_Stage_Elements_Sports_User_Interface_012_03</t>
  </si>
  <si>
    <t>Now_Playing_Audio_Stage_Elements_Sports_User_Interface_025_2</t>
  </si>
  <si>
    <t>Now_Playing_Audio_Stage_Elements_Sports_User_Interface_028_1</t>
  </si>
  <si>
    <t>Now_Playing_Audio_Stage_Elements_Sports_User_Interface_028_2</t>
  </si>
  <si>
    <t>Now_Playing_Audio_Stage_Elements_Sports_User_Interface_030_1</t>
  </si>
  <si>
    <t>Now_Playing_Audio_Stage_Elements_Sports_User_Interface_030_2</t>
  </si>
  <si>
    <t>Now_Playing_Audio_Stage_Elements_Sports_User_Interface_031_1</t>
  </si>
  <si>
    <t>Now_Playing_Audio_Stage_Elements_Sports_Technical_041</t>
  </si>
  <si>
    <t>Now_Playing_Audio_Stage_Elements_Sports_Technical_042</t>
  </si>
  <si>
    <t>Tall_Tiles_User_Interface_001_8</t>
  </si>
  <si>
    <t>Tall_Tiles_User_Interface_001_9</t>
  </si>
  <si>
    <t>Tall_Tiles_User_Interface_001_10</t>
  </si>
  <si>
    <t>Now_Playing_Audio_Stage_Elements_Live_Content_User_Interface_001_10</t>
  </si>
  <si>
    <t>Now_Playing_Audio_Stage_Elements_Live_Content_User_Interface_001A_24</t>
  </si>
  <si>
    <t>Show_Name_User_Interface_001_1</t>
  </si>
  <si>
    <t>Show_Name_User_Interface_002_2</t>
  </si>
  <si>
    <t>Now_Playing_Audio_Stage_Elements_Sports_User_Interface_001A_7</t>
  </si>
  <si>
    <t>Now_Playing_Audio_Stage_Elements_Sports_User_Interface_001A_8</t>
  </si>
  <si>
    <t>Now_Playing_Audio_Stage_Elements_Sports_User_Interface_001A_9</t>
  </si>
  <si>
    <t>Now_Playing_Audio_Stage_Elements_Sports_User_Interface_001A_10</t>
  </si>
  <si>
    <t>Now_Playing_Audio_Stage_Elements_Sports_User_Interface_001A_11</t>
  </si>
  <si>
    <t>Now_Playing_Audio_Stage_Elements_Sports_User_Interface_001A_12</t>
  </si>
  <si>
    <t>Now_Playing_Audio_Stage_Elements_Sports_User_Interface_001A_13</t>
  </si>
  <si>
    <t>Now_Playing_Audio_Stage_Elements_Sports_User_Interface_001A_14</t>
  </si>
  <si>
    <t>Now_Playing_Audio_Stage_Elements_Sports_User_Interface_001A_15</t>
  </si>
  <si>
    <t>Now_Playing_Audio_Stage_Elements_Sports_User_Interface_001A_16</t>
  </si>
  <si>
    <t>Now_Playing_Audio_Stage_Elements_Sports_User_Interface_001A_17</t>
  </si>
  <si>
    <t>Now_Playing_Audio_Stage_Elements_Sports_User_Interface_001A_18</t>
  </si>
  <si>
    <t>Now_Playing_Audio_Stage_Elements_Sports_User_Interface_001A_19</t>
  </si>
  <si>
    <t>Now_Playing_Audio_Stage_Elements_Sports_User_Interface_001A_20</t>
  </si>
  <si>
    <t>Now_Playing_Audio_Stage_Elements_Sports_User_Interface_001A_21</t>
  </si>
  <si>
    <t xml:space="preserve"> Now_Playing_Audio_Stage_Elements_Sports_User_Interface_012_1</t>
  </si>
  <si>
    <t>Now_Playing_Audio_Stage_Elements_Sports_User_Interface_016_1</t>
  </si>
  <si>
    <t>Now_Playing_Audio_Stage_Elements_Sports_User_Interface_018_1</t>
  </si>
  <si>
    <t>Now_Playing_Audio_Stage_Elements_Sports_User_Interface_019_1</t>
  </si>
  <si>
    <t>Now_Playing_Audio_Stage_Elements_Sports_User_Interface_021_1</t>
  </si>
  <si>
    <t>Now_Playing_Audio_Stage_Elements_Sports_User_Interface_021_2</t>
  </si>
  <si>
    <t>Now_Playing_Audio_Stage_Elements_Sports_User_Interface_022_1</t>
  </si>
  <si>
    <t>Now_Playing_Audio_Stage_Elements_Sports_User_Interface_023_1</t>
  </si>
  <si>
    <t>Now_Playing_Audio_Stage_Elements_Sports_User_Interface_028_3</t>
  </si>
  <si>
    <t>Now_Playing_Audio_Stage_Elements_Sports_User_Interface_029_01</t>
  </si>
  <si>
    <t>Now_Playing_Audio_Stage_Elements_Sports_User_Interface_029_02</t>
  </si>
  <si>
    <t>Now_Playing_Audio_Stage_Elements_Sports_User_Interface_029_03</t>
  </si>
  <si>
    <t>Now_Playing_Audio_Stage_Elements_Sports_User_Interface_029_04</t>
  </si>
  <si>
    <t>Now_Playing_Audio_Stage_Elements_Sports_User_Interface_029_05</t>
  </si>
  <si>
    <t>Now_Playing_Audio_Stage_Elements_Sports_User_Interface_029_06</t>
  </si>
  <si>
    <t>Now_Playing_Audio_Stage_Elements_Sports_User_Interface_029_07</t>
  </si>
  <si>
    <t>Now_Playing_Audio_Stage_Elements_Sports_User_Interface_029_08</t>
  </si>
  <si>
    <t>Linear_Tuner_Technical_003</t>
  </si>
  <si>
    <t>Linear_Tuner_Technical_004</t>
  </si>
  <si>
    <t>Linear_Tuner_User_Interface_001_1</t>
  </si>
  <si>
    <t>Linear_Tuner_User_Interface_001A_1</t>
  </si>
  <si>
    <t>Linear_Tuner_User_Interface_001A_2</t>
  </si>
  <si>
    <t>Linear_Tuner_User_Interface_001A_3</t>
  </si>
  <si>
    <t>Linear_Tuner_User_Interface_001A_4</t>
  </si>
  <si>
    <t>Linear_Tuner_User_Interface_001A_5</t>
  </si>
  <si>
    <t>Linear_Tuner_User_Interface_001A_6</t>
  </si>
  <si>
    <t>Linear_Tuner_User_Interface_001A_7</t>
  </si>
  <si>
    <t>Linear_Tuner_User_Interface_001A_8</t>
  </si>
  <si>
    <t>Linear_Tuner_User_Interface_001A_9</t>
  </si>
  <si>
    <t>Linear_Tuner_User_Interface_001A_10</t>
  </si>
  <si>
    <t>Linear_Tuner_User_Interface_002_1</t>
  </si>
  <si>
    <t>Linear_Tuner_User_Interface_003_1</t>
  </si>
  <si>
    <t>Linear_Tuner_User_Interface_005_1</t>
  </si>
  <si>
    <t>Linear_Tuner_User_Interface_007_01</t>
  </si>
  <si>
    <t>Linear_Tuner_User_Interface_007_02</t>
  </si>
  <si>
    <t>Linear_Tuner_User_Interface_007_03</t>
  </si>
  <si>
    <t>Linear_Tuner_User_Interface_009_01</t>
  </si>
  <si>
    <t>Linear_Tuner_User_Interface_013_01</t>
  </si>
  <si>
    <t>Linear_Tuner_User_Interface_025_01</t>
  </si>
  <si>
    <t>Linear_Tuner_User_Interface_026_01</t>
  </si>
  <si>
    <t>Linear_Tuner_User_Interface_028_01</t>
  </si>
  <si>
    <t>Linear_Tuner_User_Interface_029_01</t>
  </si>
  <si>
    <t>Linear_Tuner_User_Interface_012_01</t>
  </si>
  <si>
    <t>Linear_Tuner_User_Interface_012_02</t>
  </si>
  <si>
    <t>Linear_Tuner_User_Interface_014_1</t>
  </si>
  <si>
    <t>Linear_Tuner_User_Interface_014_2</t>
  </si>
  <si>
    <t>Linear_Tuner_User_Interface_014_3</t>
  </si>
  <si>
    <t>Linear_Tuner_User_Interface_014_4</t>
  </si>
  <si>
    <t>Linear_Tuner_User_Interface_016_1</t>
  </si>
  <si>
    <t>Linear_Tuner_User_Interface_016_2</t>
  </si>
  <si>
    <t>Linear_Tuner_User_Interface_016_3</t>
  </si>
  <si>
    <t>Linear_Tuner_User_Interface_016_4</t>
  </si>
  <si>
    <t>Direct_Tune_User_Interface_002_1</t>
  </si>
  <si>
    <t>Direct_Tune_User_Interface_003_1</t>
  </si>
  <si>
    <t>Direct_Tune_User_Interface_004_1</t>
  </si>
  <si>
    <t>Direct_Tune_User_Interface_006_1</t>
  </si>
  <si>
    <t>Direct_Tune_User_Interface_007_1</t>
  </si>
  <si>
    <t>Direct_Tune_User_Interface_008_1</t>
  </si>
  <si>
    <t>Direct_Tune_User_Interface_008_2</t>
  </si>
  <si>
    <t>Direct_Tune_User_Interface_008_3</t>
  </si>
  <si>
    <t>Linear_Tuner_User_Interface_009_02</t>
  </si>
  <si>
    <t>Linear_Tuner_User_Interface_009_03</t>
  </si>
  <si>
    <t>Linear_Tuner_User_Interface_011_01</t>
  </si>
  <si>
    <t>Linear_Tuner_User_Interface_021</t>
  </si>
  <si>
    <t>Direct_Tune_User_Interface_001A_01</t>
  </si>
  <si>
    <t>Direct_Tune_User_Interface_001A_02</t>
  </si>
  <si>
    <t>Direct_Tune_User_Interface_001A_03</t>
  </si>
  <si>
    <t>Direct_Tune_User_Interface_001A_04</t>
  </si>
  <si>
    <t>Direct_Tune_User_Interface_001A_05</t>
  </si>
  <si>
    <t>Direct_Tune_User_Interface_001A_06</t>
  </si>
  <si>
    <t>Direct_Tune_User_Interface_001A_07</t>
  </si>
  <si>
    <t>Direct_Tune_User_Interface_001A_08</t>
  </si>
  <si>
    <t>Direct_Tune_User_Interface_001A_09</t>
  </si>
  <si>
    <t>Direct_Tune_User_Interface_001A_10</t>
  </si>
  <si>
    <t>Direct_Tune_User_Interface_001A_11</t>
  </si>
  <si>
    <t>Direct_Tune_User_Interface_001_5</t>
  </si>
  <si>
    <t>Direct_Tune_User_Interface_009_01</t>
  </si>
  <si>
    <t>Direct_Tune_User_Interface_011_01</t>
  </si>
  <si>
    <t>Direct_Tune_User_Interface_012_01</t>
  </si>
  <si>
    <t>Direct_Tune_User_Interface_014_1</t>
  </si>
  <si>
    <t>Direct_Tune_User_Interface_014_2</t>
  </si>
  <si>
    <t>Direct_Tune_User_Interface_014_3</t>
  </si>
  <si>
    <t>Direct_Tune_User_Interface_014_4</t>
  </si>
  <si>
    <t>Direct_Tune_User_Interface_014_5</t>
  </si>
  <si>
    <t>Direct_Tune_User_Interface_014_6</t>
  </si>
  <si>
    <t>Direct_Tune_User_Interface_015_01</t>
  </si>
  <si>
    <t>Direct_Tune_User_Interface_016_01</t>
  </si>
  <si>
    <t>Direct_Tune_User_Interface_016_02</t>
  </si>
  <si>
    <t>Direct_Tune_User_Interface_017_01</t>
  </si>
  <si>
    <t>Direct_Tune_User_Interface_018</t>
  </si>
  <si>
    <t>Direct_Tune_User_Interface_019_1</t>
  </si>
  <si>
    <t>Direct_Tune_User_Interface_019_2</t>
  </si>
  <si>
    <t>Browse_Categories_Content_Technical_004_1</t>
  </si>
  <si>
    <t>Browse_Categories_Content_Technical_004_2</t>
  </si>
  <si>
    <t>Browse_Categories_Content_Technical_004_3</t>
  </si>
  <si>
    <t>Browse_Categories_Content_Technical_006_1</t>
  </si>
  <si>
    <t>Browse_Categories_Content_Technical_006_2</t>
  </si>
  <si>
    <t>Browse_Categories_Content_Technical_006_3</t>
  </si>
  <si>
    <t>Browse_Categories_Content_Technical_021_01</t>
  </si>
  <si>
    <t>Browse_Categories_Content_Technical_022_01</t>
  </si>
  <si>
    <t>Browse_Categories_Content_Technical_028_01</t>
  </si>
  <si>
    <t>Browse_Categories_Content_Technical_028_02</t>
  </si>
  <si>
    <t>Browse_Categories_Content_Technical_068_01</t>
  </si>
  <si>
    <t>Browse_Categories_Content_Technical_069_01</t>
  </si>
  <si>
    <t>Browse_Categories_Content_User_Interface_001_01</t>
  </si>
  <si>
    <t>Browse_Categories_Content_User_Interface_002_01</t>
  </si>
  <si>
    <t>Browse_Categories_Content_User_Interface_003_5</t>
  </si>
  <si>
    <t>Browse_Categories_Content_User_Interface_003A_01</t>
  </si>
  <si>
    <t>Browse_Categories_Content_User_Interface_003A_02</t>
  </si>
  <si>
    <t>Browse_Categories_Content_User_Interface_003A_03</t>
  </si>
  <si>
    <t>Browse_Categories_Content_User_Interface_003A_04</t>
  </si>
  <si>
    <t>Browse_Categories_Content_User_Interface_003A_05</t>
  </si>
  <si>
    <t>Browse_Categories_Content_User_Interface_006_1</t>
  </si>
  <si>
    <t>Browse_Categories_Content_User_Interface_006_2</t>
  </si>
  <si>
    <t>Browse_Categories_Content_User_Interface_006_3</t>
  </si>
  <si>
    <t>Browse_Categories_Content_User_Interface_007_1</t>
  </si>
  <si>
    <t>Browse_Categories_Content_User_Interface_007_2</t>
  </si>
  <si>
    <t>Browse_Categories_Content_User_Interface_008_01</t>
  </si>
  <si>
    <t>Browse_Categories_Content_User_Interface_009_01</t>
  </si>
  <si>
    <t>Browse_Categories_Content_User_Interface_010_01</t>
  </si>
  <si>
    <t>Browse_Categories_Content_User_Interface_015_01</t>
  </si>
  <si>
    <t>Browse_Categories_Content_User_Interface_016_01</t>
  </si>
  <si>
    <t>Browse_Categories_Content_User_Interface_027_1</t>
  </si>
  <si>
    <t>Browse_Categories_Content_User_Interface_057_1</t>
  </si>
  <si>
    <t>Browse_Categories_Content_User_Interface_057_2</t>
  </si>
  <si>
    <t>Browse_Categories_Content_User_Interface_057_3</t>
  </si>
  <si>
    <t>Browse_Categories_Content_User_Interface_058_1</t>
  </si>
  <si>
    <t>Browse_Categories_Content_User_Interface_058_2</t>
  </si>
  <si>
    <t>Browse_Categories_Content_User_Interface_058_3</t>
  </si>
  <si>
    <t>Browse_Categories_Content_User_Interface_058_4</t>
  </si>
  <si>
    <t>Browse_Categories_Content_User_Interface_058_5</t>
  </si>
  <si>
    <t>Browse_Categories_Content_User_Interface_059A_1</t>
  </si>
  <si>
    <t>Browse_Categories_Content_User_Interface_124A_1</t>
  </si>
  <si>
    <t>Browse_Categories_Content_User_Interface_124A_2</t>
  </si>
  <si>
    <t>Browse_Categories_Content_User_Interface_130_1</t>
  </si>
  <si>
    <t>Browse_Categories_Content_User_Interface_130_2</t>
  </si>
  <si>
    <t>Browse_Categories_Content_User_Interface_131_1</t>
  </si>
  <si>
    <t>Browse_Categories_Content_User_Interface_077_01</t>
  </si>
  <si>
    <t>Browse_Categories_Content_User_Interface_144_01</t>
  </si>
  <si>
    <t>Browse_Categories_Content_User_Interface_117_1</t>
  </si>
  <si>
    <t>Browse_Categories_Content_User_Interface_134_1</t>
  </si>
  <si>
    <t>Browse_Categories_Content_User_Interface_139_1</t>
  </si>
  <si>
    <t>Browse_Categories_Content_User_Interface_144A_1</t>
  </si>
  <si>
    <t>Browse_Categories_Content_User_Interface_146A_1</t>
  </si>
  <si>
    <t>Browse_Categories_Content_User_Interface_146A_2</t>
  </si>
  <si>
    <t>Browse_Categories_Content_User_Interface_0013_01</t>
  </si>
  <si>
    <t>Browse_Categories_Content_User_Interface_032_01</t>
  </si>
  <si>
    <t>Browse_Categories_Content_User_Interface_118_01</t>
  </si>
  <si>
    <t>Browse_Categories_Content_User_Interface_119_01</t>
  </si>
  <si>
    <t>Browse_Categories_Content_User_Interface_119_02</t>
  </si>
  <si>
    <t>Browse_Categories_Content_User_Interface_119_03</t>
  </si>
  <si>
    <t>Browse_Categories_Content_User_Interface_120_01</t>
  </si>
  <si>
    <t>Browse_Categories_Content_User_Interface_121_01</t>
  </si>
  <si>
    <t>Browse_Categories_Content_User_Interface_133_01</t>
  </si>
  <si>
    <t>Browse_Categories_Content_User_Interface_138_01</t>
  </si>
  <si>
    <t>SiriusXM_Favorites_Technical_001 _1</t>
  </si>
  <si>
    <t>SiriusXM_Favorites_Technical_001 _2</t>
  </si>
  <si>
    <t>SiriusXM_Favorites_Technical_003 _1</t>
  </si>
  <si>
    <t>SiriusXM_Favorites_Technical_003A_1</t>
  </si>
  <si>
    <t>SiriusXM_Favorites_Technical_004 _1</t>
  </si>
  <si>
    <t>SiriusXM_Favorites_Technical_004A_1</t>
  </si>
  <si>
    <t>SiriusXM_Favorites_Technical_005_1</t>
  </si>
  <si>
    <t>SiriusXM_Favorites_Technical_005A_1</t>
  </si>
  <si>
    <t>SiriusXM_Favorites_Technical_006_1</t>
  </si>
  <si>
    <t>SiriusXM_Favorites_Technical_006A_1</t>
  </si>
  <si>
    <t>SiriusXM_Favorites_Technical_010_1</t>
  </si>
  <si>
    <t>SiriusXM_Favorites_Technical_010_2</t>
  </si>
  <si>
    <t>SiriusXM_Favorites_Technical_010_3</t>
  </si>
  <si>
    <t>SiriusXM_Favorites_Technical_010_4</t>
  </si>
  <si>
    <t>SiriusXM_Favorites_Technical_012_1</t>
  </si>
  <si>
    <t>SiriusXM_Favorites_Technical_012A_1</t>
  </si>
  <si>
    <t>SiriusXM_Favorites_Technical_015_1</t>
  </si>
  <si>
    <t>SiriusXM_Favorites_Technical_015A_1</t>
  </si>
  <si>
    <t>SiriusXM_Favorites_Technical_016_1</t>
  </si>
  <si>
    <t>SiriusXM_Favorites_Technical_016A_1</t>
  </si>
  <si>
    <t>SiriusXM_Favorites_Technical_0018 _1</t>
  </si>
  <si>
    <t>SiriusXM_Favorites_Technical_0018A _1</t>
  </si>
  <si>
    <t>SiriusXM_Favorites_Technical_019_1</t>
  </si>
  <si>
    <t>SiriusXM_Favorites_Technical_019A_1</t>
  </si>
  <si>
    <t>SiriusXM_Favorites_Technical_024_1</t>
  </si>
  <si>
    <t>SiriusXM_Favorites_Technical_027_1</t>
  </si>
  <si>
    <t>SiriusXM_Favorites_Technical_029_1</t>
  </si>
  <si>
    <t>SiriusXM_Favorites_Technical_030_1</t>
  </si>
  <si>
    <t>SiriusXM_Favorites_Technical_030A_1</t>
  </si>
  <si>
    <t>SiriusXM_Favorites_User_Interface_002_1</t>
  </si>
  <si>
    <t>SiriusXM_Favorites_User_Interface_005_1</t>
  </si>
  <si>
    <t>SiriusXM_Favorites_User_Interface_005_2</t>
  </si>
  <si>
    <t>SiriusXM_Favorites_User_Interface_009_1</t>
  </si>
  <si>
    <t>SiriusXM_Favorites_User_Interface_010_1</t>
  </si>
  <si>
    <t>SiriusXM_Favorites_User_Interface_012_1</t>
  </si>
  <si>
    <t>SiriusXM_Favorites_User_Interface_012_2</t>
  </si>
  <si>
    <t>SiriusXM_Favorites_User_Interface_015_1</t>
  </si>
  <si>
    <t>SiriusXM_Favorites_User_Interface_016_1</t>
  </si>
  <si>
    <t>SiriusXM_Favorites_User_Interface_019_1</t>
  </si>
  <si>
    <t>SiriusXM_Favorites_User_Interface_020_1</t>
  </si>
  <si>
    <t>SiriusXM_Favorites_User_Interface_023_1</t>
  </si>
  <si>
    <t>SiriusXM_Favorites_User_Interface_024_1</t>
  </si>
  <si>
    <t>SiriusXM_Favorites_User_Interface_025_1</t>
  </si>
  <si>
    <t>SiriusXM_Favorites_User_Interface_026_1</t>
  </si>
  <si>
    <t>SiriusXM_Favorites_User_Interface_031_1</t>
  </si>
  <si>
    <t>SiriusXM_Favorites_User_Interface_053_1</t>
  </si>
  <si>
    <t>SiriusXM_Favorites_User_Interface_053_2</t>
  </si>
  <si>
    <t>SiriusXM_Favorites_User_Interface_053_3</t>
  </si>
  <si>
    <t>SiriusXM_Favorites_User_Interface_057_1</t>
  </si>
  <si>
    <t>SiriusXM_Favorites_User_Interface_057_2</t>
  </si>
  <si>
    <t>SiriusXM_Favorites_User_Interface_057_3</t>
  </si>
  <si>
    <t>SiriusXM_Favorites_User_Interface_057_4</t>
  </si>
  <si>
    <t>SiriusXM_Favorites_User_Interface_058_1</t>
  </si>
  <si>
    <t>SiriusXM_Favorites_User_Interface_066_1</t>
  </si>
  <si>
    <t>SiriusXM_Favorites_User_Interface_066_2</t>
  </si>
  <si>
    <t>SiriusXM_Favorites_User_Interface_066_3</t>
  </si>
  <si>
    <t>SiriusXM_Favorites_User_Interface_066_4</t>
  </si>
  <si>
    <t>SiriusXM_Favorites_User_Interface_066_5</t>
  </si>
  <si>
    <t>SiriusXM_Favorites_User_Interface_067_1</t>
  </si>
  <si>
    <t>SiriusXM_Favorites_User_Interface_067_2</t>
  </si>
  <si>
    <t>SiriusXM_Favorites_User_Interface_068_1</t>
  </si>
  <si>
    <t>SiriusXM_Favorites_User_Interface_026_2</t>
  </si>
  <si>
    <t>SiriusXM_Favorites_User_Interface_069_1</t>
  </si>
  <si>
    <t>SiriusXM_Favorites_User_Interface_069_2</t>
  </si>
  <si>
    <t>SiriusXM_Favorites_User_Interface_074_1</t>
  </si>
  <si>
    <t>SiriusXM_Favorites_User_Interface_074_3</t>
  </si>
  <si>
    <t>SiriusXM_Favorites_User_Interface_074_4</t>
  </si>
  <si>
    <t>SiriusXM_Favorites_User_Interface_074_2</t>
  </si>
  <si>
    <t>SiriusXM_Favorites_User_Interface_075_1</t>
  </si>
  <si>
    <t>SiriusXM_Favorites_User_Interface_075_2</t>
  </si>
  <si>
    <t>SiriusXM_Favorites_User_Interface_075_3</t>
  </si>
  <si>
    <t>SiriusXM_Favorites_User_Interface_075_4</t>
  </si>
  <si>
    <t>SiriusXM_Favorites_User_Interface_076_1</t>
  </si>
  <si>
    <t>SiriusXM_Favorites_User_Interface_076_2</t>
  </si>
  <si>
    <t>SiriusXM_Favorites_User_Interface_076_3</t>
  </si>
  <si>
    <t>SiriusXM_Favorites_User_Interface_082_1</t>
  </si>
  <si>
    <t>SiriusXM_Favorites_User_Interface_082_2</t>
  </si>
  <si>
    <t>SiriusXM_Favorites_User_Interface_082_3</t>
  </si>
  <si>
    <t>SiriusXM_Favorites_User_Interface_082_4</t>
  </si>
  <si>
    <t>SiriusXM_Favorites_User_Interface_082_5</t>
  </si>
  <si>
    <t>Vehicle_Presets_Technical_001_1</t>
  </si>
  <si>
    <t>Vehicle_Presets_Technical_001_2</t>
  </si>
  <si>
    <t>Vehicle_Presets_Technical_002_1</t>
  </si>
  <si>
    <t>Vehicle_Presets_Technical_003_1</t>
  </si>
  <si>
    <t>Vehicle_Presets_Technical_004_1</t>
  </si>
  <si>
    <t>Vehicle_Presets_Technical_005_1</t>
  </si>
  <si>
    <t>Vehicle_Presets_Technical_008A_1</t>
  </si>
  <si>
    <t>Vehicle_Presets_Technical_008A_2</t>
  </si>
  <si>
    <t>Vehicle_Presets_Technical_008A_3</t>
  </si>
  <si>
    <t>Vehicle_Presets_Technical_008A_4</t>
  </si>
  <si>
    <t>Vehicle_Presets_Technical_008A_5</t>
  </si>
  <si>
    <t>Vehicle_Presets_Technical_008A_6</t>
  </si>
  <si>
    <t>Vehicle_Presets_Technical_008A_7</t>
  </si>
  <si>
    <t>Vehicle_Presets_Technical_009_1</t>
  </si>
  <si>
    <t>Vehicle_Presets_Technical_010_1</t>
  </si>
  <si>
    <t>Vehicle_Presets_Technical_010_2</t>
  </si>
  <si>
    <t>Vehicle_Presets_Technical_010_3</t>
  </si>
  <si>
    <t>Vehicle_Presets_Technical_010_4</t>
  </si>
  <si>
    <t>Vehicle_Presets_Technical_011_1</t>
  </si>
  <si>
    <t>Vehicle_Presets_User_Interface_001_1</t>
  </si>
  <si>
    <t>Vehicle_Presets_User_Interface_002_1</t>
  </si>
  <si>
    <t>Vehicle_Presets_User_Interface_002_2</t>
  </si>
  <si>
    <t>Vehicle_Presets_User_Interface_003_1</t>
  </si>
  <si>
    <t>Vehicle_Presets_User_Interface_003_2</t>
  </si>
  <si>
    <t>Vehicle_Presets_User_Interface_003_3</t>
  </si>
  <si>
    <t>Vehicle_Presets_User_Interface_003_4</t>
  </si>
  <si>
    <t>Vehicle_Presets_User_Interface_003_5</t>
  </si>
  <si>
    <t>Vehicle_Presets_User_Interface_007_1</t>
  </si>
  <si>
    <t>Vehicle_Presets_User_Interface_008_1</t>
  </si>
  <si>
    <t>Vehicle_Presets_User_Interface_015_1</t>
  </si>
  <si>
    <t>Vehicle_Presets_User_Interface_015_2</t>
  </si>
  <si>
    <t>Vehicle_Presets_User_Interface_016A_1</t>
  </si>
  <si>
    <t>Vehicle_Presets_User_Interface_016A_2</t>
  </si>
  <si>
    <t>Vehicle_Presets_User_Interface_016A_3</t>
  </si>
  <si>
    <t>Vehicle_Presets_User_Interface_016A_4</t>
  </si>
  <si>
    <t>Vehicle_Presets_User_Interface_018A_1</t>
  </si>
  <si>
    <t>Vehicle_Presets_User_Interface_018A_2</t>
  </si>
  <si>
    <t>Vehicle_Presets_User_Interface_018A_3</t>
  </si>
  <si>
    <t>Vehicle_Presets_User_Interface_018A_4</t>
  </si>
  <si>
    <t>Vehicle_Presets_User_Interface_018A_5</t>
  </si>
  <si>
    <t>Vehicle_Presets_User_Interface_018A_6</t>
  </si>
  <si>
    <t>Vehicle_Presets_User_Interface_018A_7</t>
  </si>
  <si>
    <t>Vehicle_Presets_User_Interface_023_1</t>
  </si>
  <si>
    <t>Vehicle_Presets_User_Interface_023_2</t>
  </si>
  <si>
    <t>Vehicle_Presets_User_Interface_029_1</t>
  </si>
  <si>
    <t>Vehicle_Presets_User_Interface_029_2</t>
  </si>
  <si>
    <t>Vehicle_Presets_User_Interface_029A_1</t>
  </si>
  <si>
    <t>Vehicle_Presets_User_Interface_033_1</t>
  </si>
  <si>
    <t>Vehicle_Presets_User_Interface_035_1</t>
  </si>
  <si>
    <t>Vehicle_Presets_User_Interface_044A_1</t>
  </si>
  <si>
    <t>Vehicle_Presets_User_Interface_045_1</t>
  </si>
  <si>
    <t>Vehicle_Presets_User_Interface_062_1</t>
  </si>
  <si>
    <t>Vehicle_Presets_User_Interface_062_2</t>
  </si>
  <si>
    <t>Vehicle_Presets_User_Interface_074_1</t>
  </si>
  <si>
    <t>Vehicle_Presets_User_Interface_075_1</t>
  </si>
  <si>
    <t>Vehicle_Presets_User_Interface_075_2</t>
  </si>
  <si>
    <t>Vehicle_Presets_User_Interface_076_1</t>
  </si>
  <si>
    <t>Vehicle_Presets_User_Interface_084_1</t>
  </si>
  <si>
    <t>Vehicle_Presets_User_Interface_085A_1</t>
  </si>
  <si>
    <t>Vehicle_Presets_User_Interface_085A_2</t>
  </si>
  <si>
    <t>Related_Content_Technical_015_1</t>
  </si>
  <si>
    <t>Related_Content_Technical_015_2</t>
  </si>
  <si>
    <t>Related_Content_Technical_015_3</t>
  </si>
  <si>
    <t>Related_Content_Technical_015_4</t>
  </si>
  <si>
    <t>Related_Content_Technical_015_5</t>
  </si>
  <si>
    <t>Related_Content_User_Interface_002</t>
  </si>
  <si>
    <t>Related_Content_User_Interface_004_1</t>
  </si>
  <si>
    <t>Related_Content_User_Interface_004_2</t>
  </si>
  <si>
    <t>Related_Content_User_Interface_018_1</t>
  </si>
  <si>
    <t>Related_Content_User_Interface_010_1</t>
  </si>
  <si>
    <t>Short_Tile_User_interface_001A_20</t>
  </si>
  <si>
    <t>Short_Tile_User_interface_001A_21</t>
  </si>
  <si>
    <t>Playhead_Controls_Contextual_Controls_Technical_001_1</t>
  </si>
  <si>
    <t>Playhead_Controls_Contextual_Controls_Technical_001_2</t>
  </si>
  <si>
    <t>Playhead_Controls_Contextual_Controls_Technical_001_3</t>
  </si>
  <si>
    <t>Playhead_Controls_Contextual_Controls_Technical_001_4</t>
  </si>
  <si>
    <t>Playhead_Controls_Contextual_Controls_Technical_003_1</t>
  </si>
  <si>
    <t>Playhead_Controls_Contextual_Controls_Technical_004_1</t>
  </si>
  <si>
    <t>Playhead_Controls_Contextual_Controls_Technical_005_1</t>
  </si>
  <si>
    <t>Playhead_Controls_Contextual_Controls_Technical_006_1</t>
  </si>
  <si>
    <t>Playhead_Controls_Contextual_Controls_Technical_011_1</t>
  </si>
  <si>
    <t>Playhead_Controls_Contextual_Controls_Technical_012_1</t>
  </si>
  <si>
    <t>Playhead_Controls_Contextual_Controls_Technical_015_1</t>
  </si>
  <si>
    <t>Playhead_Controls_Contextual_Controls_Technical_016_1</t>
  </si>
  <si>
    <t>Playhead_Controls_Contextual_Controls_User_Interface_001</t>
  </si>
  <si>
    <t>Playhead_Controls_Contextual_Controls_User_Interface_002</t>
  </si>
  <si>
    <t>Playhead_Controls_Contextual_Controls_User_Interface_003</t>
  </si>
  <si>
    <t>Playhead_Controls_Contextual_Controls_User_Interface_005_1</t>
  </si>
  <si>
    <t>Playhead_Controls_Contextual_Controls_User_Interface_005_2</t>
  </si>
  <si>
    <t>Playhead_Controls_Contextual_Controls_User_Interface_005_3</t>
  </si>
  <si>
    <t>Playhead_Controls_Contextual_Controls_User_Interface_005_4</t>
  </si>
  <si>
    <t>Playhead_Controls_Contextual_Controls_User_Interface_005_5</t>
  </si>
  <si>
    <t>Playhead_Controls_Contextual_Controls_User_Interface_006_1</t>
  </si>
  <si>
    <t>Playhead_Controls_Contextual_Controls_User_Interface_007_1</t>
  </si>
  <si>
    <t>Playhead_Controls_Contextual_Controls_User_Interface_016_1</t>
  </si>
  <si>
    <t>Playhead_Controls_Contextual_Controls_User_Interface_017_1</t>
  </si>
  <si>
    <t>Playhead_Controls_Contextual_Controls_User_Interface_019_1</t>
  </si>
  <si>
    <t>Playhead_Controls_Contextual_Controls_User_Interface_021_1</t>
  </si>
  <si>
    <t>Playhead_Controls_Contextual_Controls_User_Interface_023_1</t>
  </si>
  <si>
    <t>Playhead_Controls_Contextual_Controls_User_Interface_041_1</t>
  </si>
  <si>
    <t>Source_Indicator_User_Interface_001</t>
  </si>
  <si>
    <t>Source_Indicator_User_Interface_002_1</t>
  </si>
  <si>
    <t>Source_Indicator_User_Interface_002_2</t>
  </si>
  <si>
    <t>Album_Art_Technical_001</t>
  </si>
  <si>
    <t>Album_Art_Technical_002</t>
  </si>
  <si>
    <t>Album_Art_Technical_003</t>
  </si>
  <si>
    <t>Album_Art_Technical_005</t>
  </si>
  <si>
    <t>Album_Art_Technical_006</t>
  </si>
  <si>
    <t>Album_Art_Technical_008</t>
  </si>
  <si>
    <t>Album_Art_Technical_009_1</t>
  </si>
  <si>
    <t>Album_Art_Technical_015_1</t>
  </si>
  <si>
    <t>Album_Art_Technical_017_1</t>
  </si>
  <si>
    <t>Album_Art_Technical_018_1</t>
  </si>
  <si>
    <t>Album_Art_User_Interface_006_1</t>
  </si>
  <si>
    <t>Recommended_Technical_001A_1</t>
  </si>
  <si>
    <t>Recommended_Technical_001A_2</t>
  </si>
  <si>
    <t>Recommended_Technical_002_1</t>
  </si>
  <si>
    <t>Recommended_Technical_003_1</t>
  </si>
  <si>
    <t>Recommended_Technical_004A_1</t>
  </si>
  <si>
    <t>Recommended_Technical_005_1</t>
  </si>
  <si>
    <t>Recommended_Technical_006A_1</t>
  </si>
  <si>
    <t>Recommended_Technical_006A_2</t>
  </si>
  <si>
    <t>Recommended_Technical_049</t>
  </si>
  <si>
    <t>Recommended_Technical_052</t>
  </si>
  <si>
    <t>Recommended_User_Interface_006</t>
  </si>
  <si>
    <t>Recommended_User_Interface_048</t>
  </si>
  <si>
    <t>Logos_Technical_003_1</t>
  </si>
  <si>
    <t>Logos_Technical_004_1</t>
  </si>
  <si>
    <t>Logos_Technical_006_1</t>
  </si>
  <si>
    <t>Logos_Technical_008_1</t>
  </si>
  <si>
    <t>Logos_Technical_009A_1</t>
  </si>
  <si>
    <t>Logos_Technical_011_1</t>
  </si>
  <si>
    <t>Logos_Technical_017_1</t>
  </si>
  <si>
    <t>Logos_Technical_020_1</t>
  </si>
  <si>
    <t>Logos_Technical_025_1</t>
  </si>
  <si>
    <t>Logos_Technical_026_1</t>
  </si>
  <si>
    <t>Logos_Technical_027_1</t>
  </si>
  <si>
    <t>Logos_Technical_035_1</t>
  </si>
  <si>
    <t>Logos_Technical_037_1</t>
  </si>
  <si>
    <t>Logos_Technical_051_1</t>
  </si>
  <si>
    <t>Logos_Technical_051_2</t>
  </si>
  <si>
    <t>Logos_Technical_053_1</t>
  </si>
  <si>
    <t>Logos_Technical_054_1</t>
  </si>
  <si>
    <t>Logos_Technical_058_1</t>
  </si>
  <si>
    <t>Logos_Technical_058_2</t>
  </si>
  <si>
    <t>Logos_Technical_058_3</t>
  </si>
  <si>
    <t>Logos_Technical_058_4</t>
  </si>
  <si>
    <t>Logos_Technical_058_5</t>
  </si>
  <si>
    <t>Logos_Technical_058_6</t>
  </si>
  <si>
    <t>Logos_Technical_058_7</t>
  </si>
  <si>
    <t>Logos_Technical_058_8</t>
  </si>
  <si>
    <t>Logos_User_Interface_017_1</t>
  </si>
  <si>
    <t>Logos_User_Interface_018_1</t>
  </si>
  <si>
    <t>Smart_Favorites_Tune_Start_Technical_001_1</t>
  </si>
  <si>
    <t>Smart_Favorites_Tune_Start_Technical_002_1</t>
  </si>
  <si>
    <t>Smart_Favorites_Tune_Start_Technical_003_1</t>
  </si>
  <si>
    <t>Smart_Favorites_Tune_Start_Technical_006_1</t>
  </si>
  <si>
    <t>Smart_Favorites_Tune_Start_Technical_006_2</t>
  </si>
  <si>
    <t>Smart_Favorites_Tune_Start_User_Interface_002_1</t>
  </si>
  <si>
    <t>Smart_Favorites_Tune_Start_User_Interface_003_1</t>
  </si>
  <si>
    <t>Listener_Settings_Technical_002_1</t>
  </si>
  <si>
    <t>Listener_Settings_Technical_002_2</t>
  </si>
  <si>
    <t>Listener_Settings_Technical_005_1</t>
  </si>
  <si>
    <t>Listener_Settings_Technical_005_2</t>
  </si>
  <si>
    <t>Listener_Settings_Technical_005_3</t>
  </si>
  <si>
    <t>Listener_Settings_Technical_006_1</t>
  </si>
  <si>
    <t>Listener_Settings_Technical_007_1</t>
  </si>
  <si>
    <t>Listener_Settings_Technical_008_1</t>
  </si>
  <si>
    <t>Listener_Settings_Technical_009_1</t>
  </si>
  <si>
    <t>Listener_Settings_Technical_011_1</t>
  </si>
  <si>
    <t>Listener_Settings_Technical_013_1</t>
  </si>
  <si>
    <t>Listener_Settings_Technical_014_1</t>
  </si>
  <si>
    <t>Listener_Settings_Technical_014_2</t>
  </si>
  <si>
    <t>Listener_Settings_Technical_014_3</t>
  </si>
  <si>
    <t>Listener_Settings_Technical_014_4</t>
  </si>
  <si>
    <t>Listener_Settings_Technical_015_1</t>
  </si>
  <si>
    <t xml:space="preserve">Listener_Settings_User_Interface_003_1 </t>
  </si>
  <si>
    <t>Listener_Settings_User_Interface_004_1</t>
  </si>
  <si>
    <t>Listener_Settings_User_Interface_004_2</t>
  </si>
  <si>
    <t>Listener_Settings_User_Interface_005_1</t>
  </si>
  <si>
    <t>Listener_Settings_User_Interface_006_3</t>
  </si>
  <si>
    <t>Listener_Settings_User_Interface_006_4</t>
  </si>
  <si>
    <t>Listener_Settings_User_Interface_007_1</t>
  </si>
  <si>
    <t>Listener_Settings_User_Interface_008_1</t>
  </si>
  <si>
    <t>Listener_Settings_User_Interface_013_1</t>
  </si>
  <si>
    <t>Listener_Settings_User_Interface_016_1</t>
  </si>
  <si>
    <t>Listener_Settings_User_Interface_017_1</t>
  </si>
  <si>
    <t>Listener_Settings_User_Interface_017_2</t>
  </si>
  <si>
    <t>Listener_Settings_User_Interface_019_1</t>
  </si>
  <si>
    <t>Listener_Profile_Technical_003_1</t>
  </si>
  <si>
    <t>Listener_Profile_Technical_005_1</t>
  </si>
  <si>
    <t>Listener_Profile_Technical_007_1</t>
  </si>
  <si>
    <t>Listener_Profile_Technical_002_1</t>
  </si>
  <si>
    <t>Listener_Profile_User_Interface_001_1</t>
  </si>
  <si>
    <t>Listener_Profile_User_Interface_001_2</t>
  </si>
  <si>
    <t>Profile_Settings_Menu_Technical_001_1</t>
  </si>
  <si>
    <t>Profile_Settings_Menu_User_Interface_001A_1</t>
  </si>
  <si>
    <t>Profile_Settings_Menu_User_Interface_002_1</t>
  </si>
  <si>
    <t>Profile_Settings_Menu_User_Interface_003_1</t>
  </si>
  <si>
    <t>Profile_Settings_Menu_User_Interface_005A_1</t>
  </si>
  <si>
    <t>Profile_Settings_Menu_User_Interface_007A_1</t>
  </si>
  <si>
    <t>Profile_Settings_Menu_User_Interface_001_1</t>
  </si>
  <si>
    <t>Profile_Settings_Menu_User_Interface_008_1</t>
  </si>
  <si>
    <t>Profile_Settings_Menu_User_Interface_008_2</t>
  </si>
  <si>
    <t>Profile_Settings_Menu_User_Interface_008_3</t>
  </si>
  <si>
    <t>Profile_Settings_Menu_User_Interface_009_1</t>
  </si>
  <si>
    <t>Profile_Settings_Menu_User_Interface_010_1</t>
  </si>
  <si>
    <t>Profile_Settings_Menu_User_Interface_014_1</t>
  </si>
  <si>
    <t>Profile_Settings_Menu_User_Interface_014_2</t>
  </si>
  <si>
    <t>Profile_Settings_Menu_User_Interface_014_3</t>
  </si>
  <si>
    <t>Manage_Notifications_Technical_004_1</t>
  </si>
  <si>
    <t>Manage_Notifications_Technical_004_2</t>
  </si>
  <si>
    <t>Manage_Notifications_Technical_004_3</t>
  </si>
  <si>
    <t>Manage_Notifications_Technical_004A_1</t>
  </si>
  <si>
    <t>Manage_Notifications_Technical_004A_2</t>
  </si>
  <si>
    <t>Manage_Notifications_Technical_018_1</t>
  </si>
  <si>
    <t>Manage_Notifications_Technical_019_1</t>
  </si>
  <si>
    <t>Manage_Notifications_Technical_020_1</t>
  </si>
  <si>
    <t>Manage_Notifications_Technical_021_1</t>
  </si>
  <si>
    <t>Manage_Notifications_Technical_021_2</t>
  </si>
  <si>
    <t>Manage_Notifications_Technical_027_1</t>
  </si>
  <si>
    <t>Manage_Notifications_Technical_027_2</t>
  </si>
  <si>
    <t>Manage_Notifications_Technical_030_1</t>
  </si>
  <si>
    <t>Manage_Notifications_User_Interface_001_1</t>
  </si>
  <si>
    <t>Manage_Notifications_User_Interface_001_2</t>
  </si>
  <si>
    <t>Manage_Notifications_User_Interface_004_1</t>
  </si>
  <si>
    <t>Manage_Notifications_User_Interface_007_1</t>
  </si>
  <si>
    <t>Manage_Notifications_User_Interface_007_2</t>
  </si>
  <si>
    <t>Manage_Notifications_User_Interface_007_3</t>
  </si>
  <si>
    <t>Manage_Notifications_User_Interface_007_4</t>
  </si>
  <si>
    <t>Manage_Notifications_User_Interface_008_1</t>
  </si>
  <si>
    <t>Manage_Notifications_User_Interface_009_1</t>
  </si>
  <si>
    <t>Manage_Notifications_User_Interface_012_1</t>
  </si>
  <si>
    <t>Manage_Notifications_User_Interface_012_2</t>
  </si>
  <si>
    <t>Manage_Notifications_User_Interface_012_3</t>
  </si>
  <si>
    <t>Manage_Notifications_User_Interface_012_4</t>
  </si>
  <si>
    <t>Manage_Notifications_User_Interface_013_1</t>
  </si>
  <si>
    <t>Manage_Notifications_User_Interface_013_4</t>
  </si>
  <si>
    <t>Manage_Notifications_User_Interface_013_2</t>
  </si>
  <si>
    <t>Manage_Notifications_User_Interface_013_5</t>
  </si>
  <si>
    <t>Manage_Notifications_User_Interface_013_3</t>
  </si>
  <si>
    <t>Manage_Notifications_User_Interface_013_6</t>
  </si>
  <si>
    <t>Manage_Notifications_User_Interface_031_1</t>
  </si>
  <si>
    <t>Manage_Notifications_User_Interface_033_1</t>
  </si>
  <si>
    <t>Manage_Notifications_User_Interface_037_1</t>
  </si>
  <si>
    <t>Manage_Notifications_User_Interface_037_2</t>
  </si>
  <si>
    <t>Manage_Teams_Technical_002_1</t>
  </si>
  <si>
    <t>Manage_Teams_Technical_004_1</t>
  </si>
  <si>
    <t>Manage_Teams_Technical_004_2</t>
  </si>
  <si>
    <t>Manage_Teams_Technical_007_1</t>
  </si>
  <si>
    <t>Manage_Teams_Technical_007_2</t>
  </si>
  <si>
    <t>Manage_Teams_Technical_007_3</t>
  </si>
  <si>
    <t>Manage_Teams_Technical_007_4</t>
  </si>
  <si>
    <t>Manage_Teams_Technical_007_5</t>
  </si>
  <si>
    <t>Manage_Teams_Technical_007_6</t>
  </si>
  <si>
    <t>Manage_Teams_Technical_007_7</t>
  </si>
  <si>
    <t>Manage_Teams_Technical_008_1</t>
  </si>
  <si>
    <t>Manage_Teams_Technical_009_1</t>
  </si>
  <si>
    <t>Manage_Teams_Technical_010_1</t>
  </si>
  <si>
    <t>Manage_Teams_Technical_012_1</t>
  </si>
  <si>
    <t>Manage_Teams_Technical_013_1</t>
  </si>
  <si>
    <t>Manage_Teams_Technical_018_1</t>
  </si>
  <si>
    <t>Manage_Teams_Technical_018_3</t>
  </si>
  <si>
    <t>Manage_Teams_Technical_020_1</t>
  </si>
  <si>
    <t>Manage_Teams_Technical_020_2</t>
  </si>
  <si>
    <t>Manage_Teams_Technical_020_3</t>
  </si>
  <si>
    <t>Manage_Teams_Technical_020_4</t>
  </si>
  <si>
    <t>Manage_Teams_Technical_020_5</t>
  </si>
  <si>
    <t>Manage_Teams_Technical_025_1</t>
  </si>
  <si>
    <t>Manage_Teams_Technical_026_1</t>
  </si>
  <si>
    <t>Manage_Teams_Technical_026_2</t>
  </si>
  <si>
    <t>Manage_Teams_Technical_026_3</t>
  </si>
  <si>
    <t>Manage_Teams_User_Interface_001_1</t>
  </si>
  <si>
    <t>Manage_Teams_User_Interface_003_1</t>
  </si>
  <si>
    <t>Manage_Teams_User_Interface_003_2</t>
  </si>
  <si>
    <t>Manage_Teams_User_Interface_005_4</t>
  </si>
  <si>
    <t>Manage_Teams_User_Interface_005_5</t>
  </si>
  <si>
    <t>Manage_Teams_User_Interface_005_6</t>
  </si>
  <si>
    <t>Manage_Teams_User_Interface_010_1</t>
  </si>
  <si>
    <t>Manage_Teams_User_Interface_021_1</t>
  </si>
  <si>
    <t>Manage_Teams_User_Interface_027_1</t>
  </si>
  <si>
    <t>Manage_Teams_User_Interface_027_2</t>
  </si>
  <si>
    <t>Manage_Teams_User_Interface_027_3</t>
  </si>
  <si>
    <t>Manage_Teams_User_Interface_027_4</t>
  </si>
  <si>
    <t>Manage_Teams_User_Interface_035_1</t>
  </si>
  <si>
    <t>Messaging_Notifications_Technical_060_1</t>
  </si>
  <si>
    <t>Messaging_Notifications_Technical_060_2</t>
  </si>
  <si>
    <t>Messaging_Notifications_Technical_060_3</t>
  </si>
  <si>
    <t>Messaging_Notifications_Technical_060_4</t>
  </si>
  <si>
    <t>Messaging_Notifications_Technical_060_5</t>
  </si>
  <si>
    <t>Messaging_Notifications_Technical_060_6</t>
  </si>
  <si>
    <t>Messaging_Notifications_Technical_060_7</t>
  </si>
  <si>
    <t>Messaging_Notifications_Technical_060_8</t>
  </si>
  <si>
    <t>Messaging_Notifications_Technical_060_9</t>
  </si>
  <si>
    <t>Messaging_Notifications_Technical_060_10</t>
  </si>
  <si>
    <t>Messaging_Notifications_Technical_060_11</t>
  </si>
  <si>
    <t>Messaging_Notifications_Technical_061_1</t>
  </si>
  <si>
    <t>Messaging_Notifications_Technical_061_2</t>
  </si>
  <si>
    <t>Messaging_Notifications_Technical_061_3</t>
  </si>
  <si>
    <t>Messaging_Notifications_Technical_061_4</t>
  </si>
  <si>
    <t>Messaging_Notifications_Technical_061_5</t>
  </si>
  <si>
    <t>Messaging_Notifications_Technical_061_6</t>
  </si>
  <si>
    <t>Messaging_Notifications_Technical_061_7</t>
  </si>
  <si>
    <t>Messaging_Notifications_Technical_061_8</t>
  </si>
  <si>
    <t>Messaging_Notifications_Technical_061_9</t>
  </si>
  <si>
    <t>Messaging_Notifications_Technical_061_10</t>
  </si>
  <si>
    <t>Messaging_Notifications_Technical_061_11</t>
  </si>
  <si>
    <t>Messaging_Notifications_Technical_062_1</t>
  </si>
  <si>
    <t>Messaging_Notifications_Technical_062_2</t>
  </si>
  <si>
    <t>Messaging_Notifications_Technical_062_3</t>
  </si>
  <si>
    <t>Messaging_Notifications_Technical_062_4</t>
  </si>
  <si>
    <t>Messaging_Notifications_Technical_062_5</t>
  </si>
  <si>
    <t>Messaging_Notifications_Technical_062_6</t>
  </si>
  <si>
    <t>Messaging_Notifications_Technical_062_7</t>
  </si>
  <si>
    <t>Messaging_Notifications_Technical_062_8</t>
  </si>
  <si>
    <t>Messaging_Notifications_Technical_062_9</t>
  </si>
  <si>
    <t>Messaging_Notifications_Technical_062_10</t>
  </si>
  <si>
    <t>Messaging_Notifications_Technical_062_11</t>
  </si>
  <si>
    <t>Messaging_Notifications_Technical_063_1</t>
  </si>
  <si>
    <t>Messaging_Notifications_Technical_063_2</t>
  </si>
  <si>
    <t>Messaging_Notifications_Technical_063_3</t>
  </si>
  <si>
    <t>Messaging_Notifications_Technical_063_4</t>
  </si>
  <si>
    <t>Messaging_Notifications_Technical_063_5</t>
  </si>
  <si>
    <t>Listener_Profile_User_Interface_004_3</t>
  </si>
  <si>
    <t>Listener_Profile_User_Interface_007A</t>
  </si>
  <si>
    <t>Listener_Profile_User_Interface_011_1</t>
  </si>
  <si>
    <t>Listener_Profile_User_Interface_013_1</t>
  </si>
  <si>
    <t>Listener_Profile_User_Interface_014_1</t>
  </si>
  <si>
    <t>Listener_Profile_User_Interface_016_1</t>
  </si>
  <si>
    <t>Listener_Profile_User_Interface_017_1</t>
  </si>
  <si>
    <t>Manage_Artists_&amp;_Songs_Technical_001_1</t>
  </si>
  <si>
    <t>Manage_Artists_&amp;_Songs_Technical_001_2</t>
  </si>
  <si>
    <t>Manage_Artists_&amp;_Songs_Technical_002_1</t>
  </si>
  <si>
    <t>Manage_Artists_&amp;_Songs_Technical_004_1</t>
  </si>
  <si>
    <t>Manage_Artists_&amp;_Songs_Technical_004_2</t>
  </si>
  <si>
    <t>Manage_Artists_&amp;_Songs_Technical_006_1</t>
  </si>
  <si>
    <t>Manage_Artists_&amp;_Songs_Technical_007_1</t>
  </si>
  <si>
    <t>Manage_Artists_&amp;_Songs_Technical_008_1</t>
  </si>
  <si>
    <t>Manage_Artists_&amp;_Songs_Technical_008_2</t>
  </si>
  <si>
    <t>Manage_Artists_&amp;_Songs_Technical_009_1</t>
  </si>
  <si>
    <t>Manage_Artists_&amp;_Songs_Technical_009_2</t>
  </si>
  <si>
    <t>Manage_Artists_&amp;_Songs_Technical_010_1</t>
  </si>
  <si>
    <t>Manage_Artists_&amp;_Songs_Technical_010_2</t>
  </si>
  <si>
    <t>Manage_Artists_&amp;_Songs_Technical_011_1</t>
  </si>
  <si>
    <t>Manage_Artists_&amp;_Songs_Technical_011_2</t>
  </si>
  <si>
    <t>Manage_Artists_&amp;_Songs_Technical_011_3</t>
  </si>
  <si>
    <t>Manage_Artists_&amp;_Songs_Technical_011_4</t>
  </si>
  <si>
    <t>Manage_Artists_&amp;_Songs_Technical_013_1</t>
  </si>
  <si>
    <t>Manage_Artists_&amp;_Songs_Technical_014_1</t>
  </si>
  <si>
    <t>Manage_Artists_&amp;_Songs_Technical_014_2</t>
  </si>
  <si>
    <t>Manage_Artists_&amp;_Songs_Technical_015_1</t>
  </si>
  <si>
    <t>Manage_Artists_&amp;_Songs_Technical_017_1</t>
  </si>
  <si>
    <t>Manage_Artists_&amp;_Songs_Technical_017_2</t>
  </si>
  <si>
    <t>Manage_Artists_&amp;_Songs_Technical_018_1</t>
  </si>
  <si>
    <t>Manage_Artists_&amp;_Songs_Technical_022_1</t>
  </si>
  <si>
    <t>Manage_Artists_&amp;_Songs_User_Interface_003</t>
  </si>
  <si>
    <t>Manage_Artists_&amp;_Songs_User_Interface_015_1</t>
  </si>
  <si>
    <t>Manage_Artists_&amp;_Songs_User_Interface_015_2</t>
  </si>
  <si>
    <t>Manage_Artists_&amp;_Songs_User_Interface_018</t>
  </si>
  <si>
    <t>Manage_Artists_&amp;_Songs_User_Interface_019</t>
  </si>
  <si>
    <t>Manage_Artists_&amp;_Songs_User_Interface_020_1</t>
  </si>
  <si>
    <t>Manage_Artists_&amp;_Songs_User_Interface_020_2</t>
  </si>
  <si>
    <t>Manage_Artists_&amp;_Songs_User_Interface_021</t>
  </si>
  <si>
    <t>Manage_Artists_&amp;_Songs_User_Interface_024</t>
  </si>
  <si>
    <t>Manage_Artists_&amp;_Songs_User_Interface_025</t>
  </si>
  <si>
    <t>Manage_Artists_&amp;_Songs_User_Interface_029</t>
  </si>
  <si>
    <t>Add_Switch_Listener_Technical_010_1</t>
  </si>
  <si>
    <t>Add_Switch_Listener_Technical_011_1</t>
  </si>
  <si>
    <t>Add_Switch_Listener_Technical_014_1</t>
  </si>
  <si>
    <t>Add_Switch_Listener_Technical_014_2</t>
  </si>
  <si>
    <t>Add_Switch_Listener_Technical_014_3</t>
  </si>
  <si>
    <t>Add_Switch_Listener_Technical_014_4</t>
  </si>
  <si>
    <t>Add_Switch_Listener_User_interface_001</t>
  </si>
  <si>
    <t>Add_Switch_Listener_User_interface_002</t>
  </si>
  <si>
    <t>Add_Switch_Listener_User_interface_003</t>
  </si>
  <si>
    <t>Add_Switch_Listener_User_interface_009</t>
  </si>
  <si>
    <t>Add_Switch_Listener_User_interface_017_1</t>
  </si>
  <si>
    <t>Add_Switch_Listener_User_interface_017_2</t>
  </si>
  <si>
    <t>Add_Switch_Listener_User_interface_017_3</t>
  </si>
  <si>
    <t>Add_Switch_Listener_User_interface_017_4</t>
  </si>
  <si>
    <t>Add_Switch_Listener_User_interface_017_5</t>
  </si>
  <si>
    <t>Add_Switch_Listener_User_interface_017_6</t>
  </si>
  <si>
    <t>Add_Switch_Listener_User_interface_019_1</t>
  </si>
  <si>
    <t>Add_Switch_Listener_User_interface_019_2</t>
  </si>
  <si>
    <t>Messaging_Notifications_Technical_065_1</t>
  </si>
  <si>
    <t>Messaging_Notifications_Technical_072_1</t>
  </si>
  <si>
    <t>Messaging_Notifications_User_Interface_009_1</t>
  </si>
  <si>
    <t>Messaging_Notifications_User_Interface_009_2</t>
  </si>
  <si>
    <t>Messaging_Notifications_User_Interface_009_3</t>
  </si>
  <si>
    <t>Messaging_Notifications_User_Interface_009_4</t>
  </si>
  <si>
    <t>Messaging_Notifications_User_Interface_009_5</t>
  </si>
  <si>
    <t>Messaging_Notifications_User_Interface_009_6</t>
  </si>
  <si>
    <t>Messaging_Notifications_User_Interface_020_1</t>
  </si>
  <si>
    <t>Messaging_Notifications_User_Interface_028_1</t>
  </si>
  <si>
    <t>Messaging_Notifications_User_Interface_028_2</t>
  </si>
  <si>
    <t>Messaging_Notifications_User_Interface_056_1</t>
  </si>
  <si>
    <t>Messaging_Notifications_User_Interface_056_2</t>
  </si>
  <si>
    <t>Messaging_Notifications_User_Interface_056_3</t>
  </si>
  <si>
    <t>Messaging_Notifications_User_Interface_056_4</t>
  </si>
  <si>
    <t>Messaging_Notifications_User_Interface_056_5</t>
  </si>
  <si>
    <t>Messaging_Notifications_User_Interface_056_6</t>
  </si>
  <si>
    <t>Messaging_Notifications_User_Interface_056_7</t>
  </si>
  <si>
    <t>Messaging_Notifications_User_Interface_056_8</t>
  </si>
  <si>
    <t>Messaging_Notifications_User_Interface_056_9</t>
  </si>
  <si>
    <t>Messaging_Notifications_User_Interface_056_10</t>
  </si>
  <si>
    <t>Messaging_Notifications_User_Interface_056_11</t>
  </si>
  <si>
    <t>Messaging_Notifications_User_Interface_059_1</t>
  </si>
  <si>
    <t>Messaging_Notifications_User_Interface_059_2</t>
  </si>
  <si>
    <t>Messaging_Notifications_User_Interface_059_3</t>
  </si>
  <si>
    <t>Messaging_Notifications_User_Interface_059_4</t>
  </si>
  <si>
    <t>Messaging_Notifications_User_Interface_059_5</t>
  </si>
  <si>
    <t>Messaging_Notifications_User_Interface_059_6</t>
  </si>
  <si>
    <t>Messaging_Notifications_User_Interface_059_7</t>
  </si>
  <si>
    <t>Messaging_Notifications_User_Interface_059_8</t>
  </si>
  <si>
    <t>Messaging_Notifications_User_Interface_059_9</t>
  </si>
  <si>
    <t>Messaging_Notifications_User_Interface_059_10</t>
  </si>
  <si>
    <t>Messaging_Notifications_User_Interface_059_11</t>
  </si>
  <si>
    <t>Messaging_Notifications_Technical_063_6</t>
  </si>
  <si>
    <t>Messaging_Notifications_Technical_063_7</t>
  </si>
  <si>
    <t>Messaging_Notifications_Technical_063_8</t>
  </si>
  <si>
    <t>Messaging_Notifications_Technical_063_9</t>
  </si>
  <si>
    <t>Messaging_Notifications_Technical_063_10</t>
  </si>
  <si>
    <t>Messaging_Notifications_Technical_063_11</t>
  </si>
  <si>
    <t>Messaging_Notifications_User_Interface_031 _1</t>
  </si>
  <si>
    <t>Messaging_Notifications_User_Interface_049_1</t>
  </si>
  <si>
    <t>Messaging_Notifications_User_Interface_049_2</t>
  </si>
  <si>
    <t>Messaging_Notifications_User_Interface_052_1</t>
  </si>
  <si>
    <t>Messaging_Notifications_User_Interface_053_1</t>
  </si>
  <si>
    <t>Messaging_Notifications_User_Interface_053_2</t>
  </si>
  <si>
    <t>Messaging_Notifications_User_Interface_053_3</t>
  </si>
  <si>
    <t>Messaging_Notifications_User_Interface_053_4</t>
  </si>
  <si>
    <t>Messaging_Notifications_User_Interface_053_5</t>
  </si>
  <si>
    <t>Messaging_Notifications_User_Interface_053_6</t>
  </si>
  <si>
    <t>Messaging_Notifications_User_Interface_053_7</t>
  </si>
  <si>
    <t>Messaging_Notifications_User_Interface_053_8</t>
  </si>
  <si>
    <t>Messaging_Notifications_User_Interface_053_9</t>
  </si>
  <si>
    <t>Messaging_Notifications_User_Interface_053_10</t>
  </si>
  <si>
    <t>Messaging_Notifications_User_Interface_053_11</t>
  </si>
  <si>
    <t>Messaging_Notifications_User_Interface_055_1</t>
  </si>
  <si>
    <t>Messaging_Notifications_User_Interface_055_2</t>
  </si>
  <si>
    <t>Messaging_Notifications_User_Interface_055_3</t>
  </si>
  <si>
    <t>Messaging_Notifications_User_Interface_055_4</t>
  </si>
  <si>
    <t>Messaging_Notifications_User_Interface_055_5</t>
  </si>
  <si>
    <t>Messaging_Notifications_User_Interface_055_6</t>
  </si>
  <si>
    <t>Messaging_Notifications_User_Interface_055_7</t>
  </si>
  <si>
    <t>Messaging_Notifications_User_Interface_055_8</t>
  </si>
  <si>
    <t>Messaging_Notifications_User_Interface_055_9</t>
  </si>
  <si>
    <t>Messaging_Notifications_User_Interface_055_10</t>
  </si>
  <si>
    <t>Messaging_Notifications_User_Interface_055_11</t>
  </si>
  <si>
    <t>Messaging_Notifications_User_Interface_057_1</t>
  </si>
  <si>
    <t>Messaging_Notifications_User_Interface_057_2</t>
  </si>
  <si>
    <t>Messaging_Notifications_User_Interface_057_3</t>
  </si>
  <si>
    <t>Messaging_Notifications_User_Interface_057_4</t>
  </si>
  <si>
    <t>Messaging_Notifications_User_Interface_057_5</t>
  </si>
  <si>
    <t>Messaging_Notifications_User_Interface_057_6</t>
  </si>
  <si>
    <t>Messaging_Notifications_User_Interface_057_7</t>
  </si>
  <si>
    <t>Messaging_Notifications_User_Interface_057_8</t>
  </si>
  <si>
    <t>Messaging_Notifications_User_Interface_057_9</t>
  </si>
  <si>
    <t>Messaging_Notifications_User_Interface_057_10</t>
  </si>
  <si>
    <t>Messaging_Notifications_User_Interface_057_11</t>
  </si>
  <si>
    <t>Messaging_Notifications_User_Interface_058_1</t>
  </si>
  <si>
    <t>Messaging_Notifications_User_Interface_058_2</t>
  </si>
  <si>
    <t>Messaging_Notifications_User_Interface_058_3</t>
  </si>
  <si>
    <t>Messaging_Notifications_User_Interface_058_4</t>
  </si>
  <si>
    <t>Messaging_Notifications_User_Interface_058_5</t>
  </si>
  <si>
    <t>Messaging_Notifications_User_Interface_058_6</t>
  </si>
  <si>
    <t>Messaging_Notifications_User_Interface_058_7</t>
  </si>
  <si>
    <t>Messaging_Notifications_User_Interface_058_8</t>
  </si>
  <si>
    <t>Messaging_Notifications_User_Interface_058_9</t>
  </si>
  <si>
    <t>Messaging_Notifications_User_Interface_058_10</t>
  </si>
  <si>
    <t>Messaging_Notifications_User_Interface_058_11</t>
  </si>
  <si>
    <t>Messaging_Notifications_User_Interface_062_1</t>
  </si>
  <si>
    <t>Messaging_Notifications_User_Interface_062_2</t>
  </si>
  <si>
    <t>Messaging_Notifications_User_Interface_062_3</t>
  </si>
  <si>
    <t>Messaging_Notifications_User_Interface_065_1</t>
  </si>
  <si>
    <t>Manage_Teams</t>
  </si>
  <si>
    <t>Messaging_Notifications</t>
  </si>
  <si>
    <t>Listener_Profile</t>
  </si>
  <si>
    <t>Manage_Artists_&amp;_Songs</t>
  </si>
  <si>
    <t>Add_Switch_Listener</t>
  </si>
  <si>
    <t xml:space="preserve"> Messaging_Notifications</t>
  </si>
  <si>
    <t>To verify that the Product wraps the Message text across multiple lines (if required) and the words shall not be cropped, and displayed in next line for 'Sports' message</t>
  </si>
  <si>
    <t>To verify that the Product displays the Primary Button Text dynamically when provided by the SiriusXM Messaging platform for "Trial Welcome" message.</t>
  </si>
  <si>
    <t>To verify that the Product displays the Primary Button Text dynamically when provided by the SiriusXM Messaging platform for "End of Trial" message.</t>
  </si>
  <si>
    <t>To verify that the Product displays the Primary Button Text dynamically when provided by the SiriusXM Messaging platform for "Winback/GAWB" message.</t>
  </si>
  <si>
    <t>To verify that the Product displays the Primary Button Text dynamically when provided by the SiriusXM Messaging platform for "Free-to-Air" message.</t>
  </si>
  <si>
    <t>To verify that the Product displays the Primary Button Text dynamically when provided by the SiriusXM Messaging platform for "Self-Activate Trial" message.</t>
  </si>
  <si>
    <t>To verify that the Product displays the Primary Button Text dynamically when provided by the SiriusXM Messaging platform for "Self-Pay Onboarding" message.</t>
  </si>
  <si>
    <t>To verify that the Product displays the Primary Button Text dynamically when provided by the SiriusXM Messaging platform for "Self-Pay Engagement" message.</t>
  </si>
  <si>
    <t>To verify that the Product displays the Primary Button Text dynamically when provided by the SiriusXM Messaging platform for "Self-Pay Non-Pay" message.</t>
  </si>
  <si>
    <t>To verify that the Product displays the Primary Button Text dynamically when provided by the SiriusXM Messaging platform for "Special Offer" message.</t>
  </si>
  <si>
    <t>To verify that the Product displays the Primary Button Text dynamically when provided by the SiriusXM Messaging platform for "Self-Pay Event" message.</t>
  </si>
  <si>
    <t>To verify that the Product displays the Primary Button Text dynamically when provided by the SiriusXM Messaging platform for "Sports" message.</t>
  </si>
  <si>
    <t>To verify that the Product displays the Primary button text in all capital letters for 'Trial Welcome' message</t>
  </si>
  <si>
    <t>To verify that the Product displays the Primary button text in all capital letters for 'End of Trial' message</t>
  </si>
  <si>
    <t>To verify that the Product displays the Primary button text in all capital letters for 'Winback/GAWB' message</t>
  </si>
  <si>
    <t>To verify that the Product displays the Primary button text in all capital letters for 'Free-to-Air (FTA)' message</t>
  </si>
  <si>
    <t>To verify that the Product displays the Primary button text in all capital letters for 'Self-Activate Trial' message</t>
  </si>
  <si>
    <t>To verify that the Product displays the Primary button text in all capital letters for 'Self-Pay Onboarding' message</t>
  </si>
  <si>
    <t>To verify that the Product displays the Primary button text in all capital letters for 'Self-Pay Engagement' message</t>
  </si>
  <si>
    <t>To verify that the Product displays the Primary button text in all capital letters for 'Self-Pay Non-Pay' message</t>
  </si>
  <si>
    <t>To verify that the Product displays the Primary button text in all capital letters for 'Special Offer' message</t>
  </si>
  <si>
    <t>To verify that the Product displays the Primary button text in all capital letters for 'Self-Pay Event' message</t>
  </si>
  <si>
    <t>To verify that the Product displays the Primary button text in all capital letters for 'Sports' message</t>
  </si>
  <si>
    <t>To verify that the Product displays the Secondary Button Text dynamically when provided by the SiriusXM Messaging platform for "Trial Welcome" message.</t>
  </si>
  <si>
    <t>To verify that the Product displays the Secondary Button Text dynamically when provided by the SiriusXM Messaging platform for "End of Trial" message.</t>
  </si>
  <si>
    <t>To verify that the Product displays the Secondary Button Text dynamically when provided by the SiriusXM Messaging platform for "Winback/GAWB" message.</t>
  </si>
  <si>
    <t>To verify that the Product displays the Secondary Button Text dynamically when provided by the SiriusXM Messaging platform for "Free-to-Air" message.</t>
  </si>
  <si>
    <t>To verify that the Product displays the Secondary Button Text dynamically when provided by the SiriusXM Messaging platform for "Self-Activate Trial" message.</t>
  </si>
  <si>
    <t>To verify that the Product displays the Secondary Button Text dynamically when provided by the SiriusXM Messaging platform for "Self-Pay Onboarding" message.</t>
  </si>
  <si>
    <t>To verify that the Product displays the Secondary Button Text dynamically when provided by the SiriusXM Messaging platform for "Self-Pay Engagement" message.</t>
  </si>
  <si>
    <t>To verify that the Product displays the Secondary Button Text dynamically when provided by the SiriusXM Messaging platform for "Self-Pay Non-Pay" message.</t>
  </si>
  <si>
    <t>To verify that the Product displays the Secondary Button Text dynamically when provided by the SiriusXM Messaging platform for "Special Offer" message.</t>
  </si>
  <si>
    <t>To verify that the Product displays the Secondary Button Text dynamically when provided by the SiriusXM Messaging platform for "Self-Pay Event" message.</t>
  </si>
  <si>
    <t>To verify that the Product displays the Secondary Button Text dynamically when provided by the SiriusXM Messaging platform for "Sports" message.</t>
  </si>
  <si>
    <t>To verify that the Product contains some indications that the message is associated with SiriusXM, either through the SiriusXM branded logo or through the SiriusXM content logos for Artist Notification</t>
  </si>
  <si>
    <t>To verify that the Product contains some indications that the message is associated with SiriusXM, either through the SiriusXM branded logo or through the SiriusXM content logos for Song Notification</t>
  </si>
  <si>
    <t>To verify that the Product contains some indications that the message is associated with SiriusXM, either through the SiriusXM branded logo or through the SiriusXM content logos for Sports Notification</t>
  </si>
  <si>
    <t>To verify that the Product does not present any Content-related messages where the user is unable to tune</t>
  </si>
  <si>
    <t>To verify that the Product defaults to utilizing US English language</t>
  </si>
  <si>
    <t>To verify that the Product determines the user's location based on GPS Coordinates</t>
  </si>
  <si>
    <t>To verify that the Product provides a contact number for SiriusXM Customer Care if for some reason the localization of the radio is incorrect.</t>
  </si>
  <si>
    <t xml:space="preserve">To verify that the Product supports English language for Navigation functions/ buttons / text </t>
  </si>
  <si>
    <t xml:space="preserve">To verify that the Product supports French language for Navigation functions/ buttons / text </t>
  </si>
  <si>
    <t>To verify that the Product supports English language  for Instructional Text &amp; Coach Marks</t>
  </si>
  <si>
    <t>To verify that the Product supports French language for Instructional Text &amp; Coach Marks</t>
  </si>
  <si>
    <t>To verify that the Product supports English language  for Messaging &amp; Notifications</t>
  </si>
  <si>
    <t>To verify that the Product supports French language for Messaging &amp; Notifications</t>
  </si>
  <si>
    <t>To verify that the Product presents no delay in presenting SiriusXM within the Media Stage when the user changes the Media Source to SiriusXM</t>
  </si>
  <si>
    <t>To verify that the Product plays audio and presents the user with the Now Playing Metadata for the last played content</t>
  </si>
  <si>
    <t>To verify that the system does not hard code any Channel Metadata (Super Category, Category, Channel Name or Channel Numbers).</t>
  </si>
  <si>
    <t xml:space="preserve">To verify that the system support Touch method  for controlling the SXM app on Channel Number area </t>
  </si>
  <si>
    <t xml:space="preserve">To verify that the system support Touch method  for controlling the SXM app on Channel Logo area </t>
  </si>
  <si>
    <t xml:space="preserve">To verify that the system support Touch method  for controlling the SXM app on Vehicle Preset tile area </t>
  </si>
  <si>
    <t xml:space="preserve">To verify that the system support Touch method  for controlling the SXM app on Recommended Content button. </t>
  </si>
  <si>
    <t>To verify that the system support Touch method  for controlling the SXM app on Related Content button</t>
  </si>
  <si>
    <t>To verify that the system support Touch method  for controlling the SXM app on Content Tiles, Super Categories, Categories</t>
  </si>
  <si>
    <t>To verify that the system support Touch method  for controlling the SXM app on Interactive Buttons</t>
  </si>
  <si>
    <t>To verify that the system support Touch method  for controlling the SXM app on Interactive Toggles.</t>
  </si>
  <si>
    <t>To verify that the system support Swipe method  for controlling the SXM app on Presets</t>
  </si>
  <si>
    <t>To verify that the system support Swipe method  for controlling the SXM app on Recommended Content.</t>
  </si>
  <si>
    <t>To verify that the system support Swipe method  for controlling the SXM app on Related Content.</t>
  </si>
  <si>
    <t>To verify that the system support Swipe method  for controlling the SXM app on Content Tiles</t>
  </si>
  <si>
    <t>To verify that the system support Swipe method  for controlling the SXM app on Categories.</t>
  </si>
  <si>
    <t>To verify that the system support Drag method  for controlling the SXM app on Favorites Interactive area</t>
  </si>
  <si>
    <t>To verify that the system support Controller for controlling the SXM app.</t>
  </si>
  <si>
    <t>To verify that the system support HU/HW controls for controlling the SXM app.</t>
  </si>
  <si>
    <t>To verify that the system support Steering Wheel for controlling the SXM app on Categories.</t>
  </si>
  <si>
    <t>To verify that the system support Voice Command for controlling the SXM app.</t>
  </si>
  <si>
    <t xml:space="preserve">To verify that the system conforms to the overall OEM system for the application and playback of sound effects.
</t>
  </si>
  <si>
    <t>To verify that the system presents the user with an audible and or visual cue when the user successfully selects any button on the user interface.</t>
  </si>
  <si>
    <t>To verify that the system presents the user with an audible and or visual cue when the user successfully selects any tile on the user interface.</t>
  </si>
  <si>
    <t>To verify that the system presents the user with an audible and or visual cue when the user successfully selects any toggle on the user interface</t>
  </si>
  <si>
    <t>To verify that the system presents the user with an audible and or visual cue when the user successfully selects any logo on the user interface</t>
  </si>
  <si>
    <t>To verify that the system switches enabled toggles to the "Off" state when interacted with while in the "On" state and to the "On" state when interacted with while in the "Off" state.</t>
  </si>
  <si>
    <t>To verify that the system supports the consistent behavior of 'back' button in the breadcrumb across all application screens and the IVI system in general. It shall always navigate a user to the previously page (screen) or to the 'upper' (parent) screen in the screen hierarchy.</t>
  </si>
  <si>
    <t>To verify that the Product displays Channel logo on the Short Tile when displaying channels within Linear Tuner screen</t>
  </si>
  <si>
    <t>To verify that the Product displays Channel logo on the Short Tile when displaying channels within  Channel Listing screen</t>
  </si>
  <si>
    <t>To verify that the Product displays Channel logo on the Short Tile when displaying channels within Listening History screen</t>
  </si>
  <si>
    <t>To verify that the Product displays Channel logo on the Short Tile when displaying channels within Vehicle Favorites screen</t>
  </si>
  <si>
    <t>To verify that the Product displays Channel Name (if the Channel Logo is not available) Primary Text - Channel Short Description on the Short Tile when displaying channels within Browse -&gt; Channel Listing screen</t>
  </si>
  <si>
    <t>To verify that the Product displays Contextual Banner on the Short Tile when displaying channels within Browse-&gt; Channel Listing  screen</t>
  </si>
  <si>
    <t>To verify that the Product displays Contextual Banner on the Short Tile when displaying channels within Linear Tuner</t>
  </si>
  <si>
    <t>To verify that the Product displays Contextual Banner  on the Short Tile when displaying channels within Listening History screen</t>
  </si>
  <si>
    <t xml:space="preserve">To verify that the Product displays Contextual Banner on the Short Tile when displaying channels within Vehicle Favorites </t>
  </si>
  <si>
    <t>To verify that the Product displays Channel Name on the Short Tile when displaying channels within Vehicle Favorites screen</t>
  </si>
  <si>
    <t>To verify that the Product displays Channel Name on the Short Tile when displaying channels within Linear Tuner screen</t>
  </si>
  <si>
    <t>To verify that the Product displays Channel Name on the Short Tile when displaying channels within Listening History screen</t>
  </si>
  <si>
    <t>To verify that the Product displays Artist Name on the Short Tile when displaying channels within Listening History screen</t>
  </si>
  <si>
    <t>To verify that the Product displays Show Name on the Short Tile when displaying channels within Listening History screen</t>
  </si>
  <si>
    <t>To verify that the Product displays Channel Short Description on the Short Tile when displaying channels within Listening History screen</t>
  </si>
  <si>
    <t>To verify the system automatically change the media source from SiriusXM to USB</t>
  </si>
  <si>
    <t>To verify the system allows the user to change the media source manually</t>
  </si>
  <si>
    <t>To verify the system present the SiriusXM as a audio source</t>
  </si>
  <si>
    <t>To verify the system returns to the Now Playing screen for the content that was selected prior to source switch event upon re-entering SiriusXM mode</t>
  </si>
  <si>
    <t>To verify the system allows to induce a source switching event from any SiriusXM screen</t>
  </si>
  <si>
    <t>To verify the system is provided with appropriate event notifications from the audio system to allow SiriusXM to handle the Pause Audio Event</t>
  </si>
  <si>
    <t>To verify the system is provided with appropriate event notifications from the audio system to allow SiriusXM to handle the Resume Audio Event</t>
  </si>
  <si>
    <t>To verify the system is provided with appropriate event notifications from the audio system to allow SiriusXM to handle the Duck Audio Event</t>
  </si>
  <si>
    <t xml:space="preserve">To verify that the system retains all Channel and Track Information when audio is paused </t>
  </si>
  <si>
    <t>To verify that the system remains active in the background after the External Audio Event concludes.</t>
  </si>
  <si>
    <t>To verify that the system allows the user to interact with the SiriusXM application, unless the audio system presents a pop up which prevents interaction with SiriusXM.</t>
  </si>
  <si>
    <t>To verify that the system resumes the audio once the Resume Audio Event is received from the pause point.</t>
  </si>
  <si>
    <t>To verify that the system manages the Non-Audio Interruption Event, the audio system takes control and prevents interaction with the SiriusXM application.</t>
  </si>
  <si>
    <t>To verify that the Product displays the Channel Short Description on the Short Tile when displaying channels within Linear Tuner.</t>
  </si>
  <si>
    <t>To verify that the Product displays Channel Short Description on the Short Tile when displaying channels within Vehicle Favorites screen</t>
  </si>
  <si>
    <t>To verify that the Product displays Artist name on the Short Tile when displaying channels within Vehicle Favorites screen</t>
  </si>
  <si>
    <t>To verify that the Product displays Show name on the Short Tile when displaying channels within Vehicle Favorites screen</t>
  </si>
  <si>
    <t>To verify that  the Product displays the Channel Logo on the Short Tile when displaying channels within Linear Tuner</t>
  </si>
  <si>
    <t>To verify that the Product displays the Channel Logo and  Now Playing Indicator  on the Short Tile when displaying channels within Browse -&gt; Channel Listing</t>
  </si>
  <si>
    <t>To verify that the Product displays the Channel Name on the Short Tile when displaying channels within Browse -&gt; Channel Listing</t>
  </si>
  <si>
    <t>To verify  that the Product displays the Channel Name if the Channel Logo is not available on the Short Tile when displaying channels within Linear Tuner</t>
  </si>
  <si>
    <t>To verify that  the Product displays the Channel Short Description ( Primary Text) on the Short Tile when displaying channels within Linear Tuner</t>
  </si>
  <si>
    <t>To verify  that the Product displays the Channel Logo and Now Playing Indicator on the Short Tile when displaying channels within SiriusXM Favorites</t>
  </si>
  <si>
    <t>To verify  that the Product displays the Channel Name if the Channel Logo is not available on the Short Tile when displaying channels within SiriusXM Favorites</t>
  </si>
  <si>
    <t>To verify that the Product displays the Artist Name for music channel on the Short Tile when displaying channels within SiriusXM Favorites.</t>
  </si>
  <si>
    <t>To verify that the Product displays the Show Name for non-music channel on the Short Tile when displaying channels within SiriusXM Favorites</t>
  </si>
  <si>
    <t>To verify that the Product displays the Channel Short Description if no Artist or Show Name available on the Short Tile when displaying channels within SiriusXM Favorites</t>
  </si>
  <si>
    <t>To verify that the Product displays the  Favorite Indicator on the Short Tile  when displaying channels within Linear Tuner -  the  Favorite Channel is set to Ch#1</t>
  </si>
  <si>
    <t>To verify that the Product displays the Favorite Indicator  on the Short Tile when displaying channels within Browse -&gt; Channel Listing</t>
  </si>
  <si>
    <t>To verify that the Product displays the Channel Logo and  Now Playing Indicator on the Short Tile when displaying channels within Browse -&gt; Channel Listing</t>
  </si>
  <si>
    <t>To verify  that the Product displays the  Channel Logo on the Short Tile when displaying channels within Recents</t>
  </si>
  <si>
    <t>To verify that  the Product displays the Channel Name and Primary Text (Channel Short Description) on the Short Tile when displaying channels within Browse -&gt; Channel Listing</t>
  </si>
  <si>
    <t>To verify that the Product displays the Channel Name and Primary Text (Channel Short Description) on the Short Tile when displaying channels within Recents</t>
  </si>
  <si>
    <t>To verify that the Product displays the Favorite Indicator on the Short Tile when displaying channels within Linear Tuner</t>
  </si>
  <si>
    <t>To verify that the Product displays the  Favorite Indicator on the Short Tile when displaying channels within Browse -&gt; Channel Listing</t>
  </si>
  <si>
    <t>To verify  that the Product displays the Contextual Banner on the Short Tile when displaying channels within Browse -&gt; Channel Listing.</t>
  </si>
  <si>
    <t>To verify that the Product displays the Contextual Banner on the Short Tile when displaying channels within Linear Tuner</t>
  </si>
  <si>
    <t>To verify  that the Product displays the Contextual Banner on the Short Tile when displaying channels within Recents</t>
  </si>
  <si>
    <t>To verify  that the Product displays the Channel Logo on the Short Tile when displaying channels within Favorite</t>
  </si>
  <si>
    <t>To verify  that the Product displays the Channel Name if the Channel Logo is not available on the Short Tile when displaying channels within Favorites</t>
  </si>
  <si>
    <t>To verify  that the Product displays the Primary Text (Channel Short Description) on the Short Tile when displaying channels within Favorites screen</t>
  </si>
  <si>
    <t>To verify that the Product displays the elements on the Short Tile when displaying Play-by-Play Games within Browse -&gt; Live Games</t>
  </si>
  <si>
    <t>To verify that the Product displays the Team Abbreviation on the Short Tile when displaying Play-by-Play Games within Browse -&gt; Live Games</t>
  </si>
  <si>
    <t>To verify that the Product displays the Contextual Banner on the Short Tile when displaying Play-by-Play Games within Browse -&gt; Live Games</t>
  </si>
  <si>
    <t>To verify that the system updates the Channel Metadata for Primary radio display when updated by the broadcast without the need for a power cycle or re-tuned, within 5 seconds of receiving the updated information.</t>
  </si>
  <si>
    <t xml:space="preserve">To verify that the system updates the Channel Metadata for any alternate displays when updated by the broadcast without the need for a power cycle or re-tuned, within 5 seconds of receiving the updated information.
</t>
  </si>
  <si>
    <t xml:space="preserve">To verify that the system updates the Content Metadata for Primary radio display when updated by the broadcast without the need for a power cycle or re-tuned, within 5 seconds of receiving the updated information.
</t>
  </si>
  <si>
    <t>To verify that the system updates the Content Metadata for any alternate displays when updated by the broadcast without the need for a power cycle or re-tuned, within 5 seconds of receiving the updated information.</t>
  </si>
  <si>
    <t>To verify that the system displays Channel Logos which are delivered by SiriusXM.</t>
  </si>
  <si>
    <t>To verify that the system displays all Super Category Logos which are delivered by SiriusXM.</t>
  </si>
  <si>
    <t>To verify that the system supports Category Logos which are delivered by SiriusXM.</t>
  </si>
  <si>
    <t>To verify that the system supports all League Logos which are delivered by SiriusXM.</t>
  </si>
  <si>
    <t>To verify that the system supports all Team Logos which are delivered by SiriusXM.</t>
  </si>
  <si>
    <t>To verify that the system supports all Category Backgrounds which are delivered by SiriusXM.</t>
  </si>
  <si>
    <t>To verify that the system truncates the Channel Name metadata with ellipses (...) if the metadata is longer than the available text field.</t>
  </si>
  <si>
    <t>To verify that the system truncates the Artist Name metadata with ellipses (...) if the metadata is longer than the available text field.</t>
  </si>
  <si>
    <t>To verify that the system truncates the Song Title metadata with ellipses (...) if the metadata is longer than the available text field.</t>
  </si>
  <si>
    <t xml:space="preserve">To verify that the system displays the Channel Number in the following format up to 4 digits: Ch. X (e.g. Ch. 2, or Ch. 57, Ch. 100, or Ch. 1002) in Now Playing Screen </t>
  </si>
  <si>
    <t>To verify that the system displays the Channel Number in the Linear Tuner Screen in the following format up to 4 digits: 'X' (e.g. 1, or 2, etc.).</t>
  </si>
  <si>
    <t>To verify that the system displays the Channel Number in the following format up to 4 digits: Ch. X (e.g. Ch. 2, or Ch. 57, Ch. 100, or Ch. 1002) in the Recommended Content Screen.</t>
  </si>
  <si>
    <t>To verify that the system displays the Channel Number in the following format up to 4 digits: Ch. X (e.g. Ch. 2, or Ch. 57, Ch. 100, or Ch. 1002) in the Direct Tune Screen</t>
  </si>
  <si>
    <t>To verify that the system support the English language within the SiriusXM application.</t>
  </si>
  <si>
    <t xml:space="preserve">To verify that the system support the French language within the SiriusXM application.
</t>
  </si>
  <si>
    <t xml:space="preserve">To verify that the system display the same category in up to 4 super categories.
</t>
  </si>
  <si>
    <t xml:space="preserve">To verify that the system supports Direct Tuning for channels with Channel Numbers ranging from 0 to 9999.
</t>
  </si>
  <si>
    <t xml:space="preserve">To verify that the system supports Linear Tuning for channels with Channel Numbers ranging from 0 to 9999.
</t>
  </si>
  <si>
    <t xml:space="preserve">To verify that the system supports browsing for channels with Channel Numbers ranging from 0 to 9999
</t>
  </si>
  <si>
    <t xml:space="preserve">To verify that the system allows text wrapping where deemed applicable by SiriusXM and the OEM, including Category Name.
</t>
  </si>
  <si>
    <t xml:space="preserve">To verify that the system presents SiriusXM Mode as a Logo or Text and shall be displayed on the Now Playing audio stage any time SiriusXM is the selected audio source
</t>
  </si>
  <si>
    <t xml:space="preserve">To verify that the system support SiriusXM receiver modules (Integrated Head Units, DLPs) identifies the associated Radio ID on the product hardware via a text version label.
</t>
  </si>
  <si>
    <t>To verify that the Product implements a SiriusXM Diagnostic Data Mode, which when enabled, displays SiriusXM required data on the product's primary display per the requirements in this</t>
  </si>
  <si>
    <t>To verify that the Product does not interrupt audio when entering the SiriusXM Diagnostic Data Mode.</t>
  </si>
  <si>
    <t>To verify that the Product remains in Diagnostic Data Mode until the user exits Diagnostic Data Mode.</t>
  </si>
  <si>
    <t>To verify that the Product remains in Diagnostic Data Mode until the Product is powered off.</t>
  </si>
  <si>
    <t>To verify that the Product remains in Diagnostic Data Mode until the Product exits SiriusXM as the audio source</t>
  </si>
  <si>
    <t>To verify that the Product shall restore the previous screen that was used prior to entering Diagnostic Data Mode when Diagnostic Data Mode is exited.</t>
  </si>
  <si>
    <t xml:space="preserve">To verify that the system support the method for accessing the SiriusXM Diagnostic Data Mode
</t>
  </si>
  <si>
    <t xml:space="preserve">To verify that the system not overlays the Check Antenna advisory message while in Diagnostic Data Mode.
</t>
  </si>
  <si>
    <t xml:space="preserve">To verify that the system not overlays the No Signal advisory message while in Diagnostic Data Mode.
</t>
  </si>
  <si>
    <t xml:space="preserve">To verify that the system not overlays the Channel Not Available advisory message while in Diagnostic Data Mode.
</t>
  </si>
  <si>
    <t xml:space="preserve">To verify that the system updates the displayed Diagnostic Data at least every 500 milliseconds (0.5 seconds).
</t>
  </si>
  <si>
    <t xml:space="preserve">To verify that the system implements a means for displaying all the Diagnostic Data Parameters using multiple display pages when unable to display all Diagnostic Data Mode data on a single display screen.
</t>
  </si>
  <si>
    <t xml:space="preserve">To verify that the system displays advisory messages while in Diagnostic Mode as a parameter within the Diagnostic screen
</t>
  </si>
  <si>
    <t xml:space="preserve">To verify that the system displays the No signal Advisory message while in Diagnostic Mode as a parameter within the Diagnostic screen
</t>
  </si>
  <si>
    <t xml:space="preserve">To verify that the system displays the Channel Not Available advisory message while in Diagnostic Mode as a parameter within the Diagnostic screen
</t>
  </si>
  <si>
    <t>To verify that the system provides a method to override the vehicle's location with one of the following methods:
- Utilizing a GPS simulator without the need for additional module information (Wheel sensors)
- Manually enter a Latitude and Longitude co-ordinates in Decimal Degrees.
- Manually specify a map location within the navigation screens</t>
  </si>
  <si>
    <t xml:space="preserve">To verify that the system provides a method to retrieve and display software version information for the main product.
</t>
  </si>
  <si>
    <t xml:space="preserve">To verify that the system provides a method to retrieve and display software version information for the all associated system components applicable to the SiriusXM application.
</t>
  </si>
  <si>
    <t>To verify that the Product provides an end user accessible method to clear ALL the SXM related User Data stored in the product's non-volatile memory to product factory defaults</t>
  </si>
  <si>
    <t>To verify that there is a method to clear last channel tuned stored in the product's non-volatile memory to the product factory defaults</t>
  </si>
  <si>
    <t>To verify that there is a method to restore Vehicle Presets stored in the product's non-volatile memory to the Factory Settings.</t>
  </si>
  <si>
    <t>To verify that there is a method to restore SXM Favorites stored in the product's non-volatile memory to the Factory Settings.</t>
  </si>
  <si>
    <t>To verify that there is a method to clear Artist/Song Alerts Information stored in the product's non-volatile memory to product factory defaults</t>
  </si>
  <si>
    <t>To verify that there is a method to clear Team/Game Alerts Information stored in the product's non-volatile memory to product factory defaults</t>
  </si>
  <si>
    <t>To verify that there is a method to clear the Listener Profiles stored in the product's non-volatile memory to product factory defaults</t>
  </si>
  <si>
    <t>To verify that there is a method to clear the Settings stored in the product's non-volatile memory to product factory defaults</t>
  </si>
  <si>
    <r>
      <t xml:space="preserve">To verify that the system provides a </t>
    </r>
    <r>
      <rPr>
        <sz val="11"/>
        <color rgb="FFFF0000"/>
        <rFont val="Calibri"/>
        <family val="2"/>
      </rPr>
      <t>hidden</t>
    </r>
    <r>
      <rPr>
        <sz val="11"/>
        <color indexed="8"/>
        <rFont val="Calibri"/>
        <family val="2"/>
      </rPr>
      <t xml:space="preserve"> method to clear ALL the SXM related Engineering Data stored in the product's non-volatile memory to the product factory defaults
</t>
    </r>
  </si>
  <si>
    <t>To verify that the system displays Start Time in the following format: HH:MM AM/PM ET(e.g. 10:00 AM ET or 7:30 PM ET etc.).</t>
  </si>
  <si>
    <t xml:space="preserve">To verify that the system keeps the order of categories dynamic such that the order can be updated without the need for an application update.
</t>
  </si>
  <si>
    <t xml:space="preserve">To verify that the system doesn't change the Vehicle Presets if the user switches their SiriusXM Listener Profile
</t>
  </si>
  <si>
    <t>To verify that the Product does not interrupt Audio from the Currently playing content when the user navigates to the Related Content dialog</t>
  </si>
  <si>
    <t>To verify that  the Product display Skip Forward button as inactive (Change color or disabled) or as the "Live" icon variation</t>
  </si>
  <si>
    <t>To verify that when a user's account is in the Inactive state and during a Free-to-Air (FTA) campaign, selecting a FTA Channel tunes to the selected content</t>
  </si>
  <si>
    <t>To verify that at the end of the FTA campaign, when the user next enters into SiriusXM, they are presented with the FTA Campaign End Notification.</t>
  </si>
  <si>
    <t>To verify that the Product is NOT able to add new listener profiles, when a user's account is in the Inactive state</t>
  </si>
  <si>
    <t>To verify that the user is able to browse the full catalogue of Channels, but will not be able to tune - Only the SiriusXM Preview Channel is available</t>
  </si>
  <si>
    <t>To verify that when a user's account is in the Subscribed state, all Listener Profiles that the user has set up in their Trial will persist and the user will be able to continue to set up additional Listener Profiles (max of 5).</t>
  </si>
  <si>
    <t xml:space="preserve">To verify that the system exhibits normal subscribed state behavior and meets the requirements covered in this UXR document.
Note: The SiriusXM experience is fully functional while in the Subscribed state.
</t>
  </si>
  <si>
    <t>To verify that the system is returned to the inactive state when the Trial has expired.</t>
  </si>
  <si>
    <t xml:space="preserve">To verify that the system displays the "No Favorites" modal if the user selects SiriusXM favorites in the Listener Items and has yet to save content as a SiriusXM favorite while in the Trial state.
</t>
  </si>
  <si>
    <t xml:space="preserve">To verify that the system displays in PDT Line 1: Channel Not Available and PDT Line 2: N/A when displaying the "Channel Not Available" In Line Message. 
note: If for some reason the audio from the Live Channel is not available (i.e. Channel is not in Channel Master) then the Audio Unavailable Fallback States shall be displayed.
</t>
  </si>
  <si>
    <t xml:space="preserve">To verify that the system displays the Playhead Controls as unavailable and inactive while displaying In-Line Error messages.
</t>
  </si>
  <si>
    <t>To verify that the system displays the following when displaying the Channel Blocked error modal:
- Icon
- Title text: 'Channel Blocked'
- Body text: 'The content you are attempting to tune to is blocked by parental control settings for this listener.'
- Primary Contextual Control Button 1 + Text (e.g. OK)
- Secondary Contextual Control Button 1 + Text (e.g. Go To Settings)
- Close (X) button</t>
  </si>
  <si>
    <t>To verify that the system invoke the Subscribe Modal anywhere a 'Subscribe' button appears in the experience.
note: If a user short presses a tile with the 'Subscribe to Listen' banner, they will be presented the Subscribe Modal.</t>
  </si>
  <si>
    <t>To verify that the Product includes the following elements on the "Artist / Song Notifications NOT available" modal:
- Message icon
- Title text - "Cannot Set Notifications"
- Body text - "Artist and song notifications are not available for this content."
- Primary Contextual Control Button 1 + Text (e.g. DONE)
- Secondary Contextual Control Button 1 + Text (e.g. MANAGE)
- Close (X) button</t>
  </si>
  <si>
    <t>To verify that the Product allows the user to continue listening to Buffered Content until exhausted, upon a signal loss while back in the buffer</t>
  </si>
  <si>
    <t>To verify that the Product displays the Signal Indicator to a "Gray" state to indicate a sustained signal loss</t>
  </si>
  <si>
    <t>To verify that the Product displays the "Unavailable" banner on Satellite Only channel tiles within the channel lineup that are unavailable due to no Satellite connection. And when attempting to tune, then they shall be allowed to tune to the Now Playing screen, and signal re-connection shall be attempted</t>
  </si>
  <si>
    <t>To verify that the Product only displays one error message at a time, with the highest priority ranking first as the others queue up if more than one error condition occurs in a scenario</t>
  </si>
  <si>
    <t>To verify that the Product displays the error message that was triggered first if there are multiple errors with the same ranking</t>
  </si>
  <si>
    <t>To verify that the Product continues to play Audio for the content which the user is currently listening to if the user attempts to tune to content which is unavailable</t>
  </si>
  <si>
    <t>To verify that the system displays the Channel Logo while in the Audio Loading state.</t>
  </si>
  <si>
    <t>To verify that the Product displays the Favorite Indicator on the Short Tile when displaying channels within Recents</t>
  </si>
  <si>
    <t>To verify that  the Product displays the Channel Name if the Channel Logo is not available on the Short Tile when displaying channels within Vehicle Favorites</t>
  </si>
  <si>
    <t>To verify that the Product is required to display "Unavailable" instead of the Channel Short Description on the Short Tile when displaying channels within Linear Tuner</t>
  </si>
  <si>
    <t>To verify that the Product is required to display "Subscribe to Listen" instead of the Channel Short Description on the Short Tile when displaying channels within Linear Tuner.</t>
  </si>
  <si>
    <t>To verify that  the Product is required to display "Upgrade to Listen" instead of the Channel Short Description on the Short Tile when displaying channels within Linear Tuner.</t>
  </si>
  <si>
    <t>To verify that the Product is required to display "Unavailable" instead of the Channel Short Description on the Short Tile when displaying channels within Browse -&gt; Channel Listing.</t>
  </si>
  <si>
    <t>To verify that the Product is required to display "Subscribe to Listen" instead of the Channel Short Description on the Short Tile when displaying channels within Browse -&gt; Channel Listing.</t>
  </si>
  <si>
    <t>To verify that the Product is required to display "Upgrade to Listen" instead of the Channel Short Description on the Short Tile when displaying channels within Browse -&gt; Channel Listing</t>
  </si>
  <si>
    <t>To verify that  the Product is required to display "Unavailable" instead of the Channel Short Description on the Short Tile when displaying channels within Listening History</t>
  </si>
  <si>
    <t>To verify that  the Product is required to display "Upgrade to Listen" instead of the Channel Short Description on the Short Tile when displaying channels within Listening History.</t>
  </si>
  <si>
    <t>To verify that   the Product is required to display "Unavailable" instead of the Channel Short Description on the Short Tile when displaying channels within SiriusXM Favorites</t>
  </si>
  <si>
    <t>To verify that the Product is required to display "Upgrade to Listen" instead of the Channel Short Description on the Short Tile when displaying channels within SiriusXM Favorites.</t>
  </si>
  <si>
    <t xml:space="preserve">To verify that   the Product is required to display "Unavailable" instead of the Channel Short Description on the Short Tile when displaying channels within Vehicle Favorites.
</t>
  </si>
  <si>
    <t>To verify that the Product is required to display "Subscribe to Listen" instead of the Channel Short Description on the Short Tile when displaying channels within Vehicle Favorites.</t>
  </si>
  <si>
    <t>To verify that  the Product is required to display "Upgrade to Listen" instead of the Channel Short Description on the Short Tile when displaying channels within Vehicle Favorite</t>
  </si>
  <si>
    <t>To verify that the system displays Contextual Control Button on the Now Playing Screen when listening to Sports PxP Content</t>
  </si>
  <si>
    <t>To verify that the system displays Sat Signal loss state message on the Now Playing Screen when listening to Sports PxP Content</t>
  </si>
  <si>
    <t>To verify that the system displays Away Team Logo and Home Team Logo on the Now Playing Screen when listening to Sports PxP Content</t>
  </si>
  <si>
    <t>To verify that the system displays Favorite Indicator (Filled/Empty) on the Now Playing Screen when listening to Sports PxP Content</t>
  </si>
  <si>
    <t>To verify that the system displays Audio Feed Indicator on the Now Playing Screen when listening to Sports PxP Content</t>
  </si>
  <si>
    <t>To verify that the system displays Top Bottom indicator (MLB Games only) on the Now Playing Screen when listening to Sports PxP Content</t>
  </si>
  <si>
    <t>To verify that the system displays the following elements on the Now Playing Screen when listening to Sports PxP Content including:
- League Logo
- Channel Number
- Away Team Logo
- Away Team Name (Optional)
- Home Team Logo
- Home Team Name (Optional)
- Top/Bottom Indicator (MLB Games only)</t>
  </si>
  <si>
    <t>To verify that the system displays Skip Back Playhead Control - Skip back long press on the Now Playing Screen when listening to Sports PxP Content.</t>
  </si>
  <si>
    <t xml:space="preserve">To verify that the system displays Play / Pause Playhead Control on the Now Playing Screen when listening to Sports PxP Content.
</t>
  </si>
  <si>
    <t>To verify that the system displays Skip Forward Playhead Control on the Now Playing Screen when listening to Sports PxP Content.</t>
  </si>
  <si>
    <t>To verify that the system displays Skip Forward Playhead Control - Skip forward long press on the Now Playing Screen when listening to Sports PxP Content.</t>
  </si>
  <si>
    <t>To verify that the system displays Category / Channel Background Image (optional) on the Now Playing Screen when listening to Sports PxP Content.</t>
  </si>
  <si>
    <t>To verify that  the Product displays the Game Time 'Quarter' as an indication of the current game time.</t>
  </si>
  <si>
    <t>To verify that  the Product displays the Game Time 'Half' as an indication of the current game time</t>
  </si>
  <si>
    <t>To verify that  the Product displays the Game Time 'Period' as an indication of the current game time</t>
  </si>
  <si>
    <t>To verify that  the Product displays the Game Time 'Inning' as an indication of the current game time</t>
  </si>
  <si>
    <t>To verify that  the Product displays the Game Time as an indication of the current game time in the following manner: If at Half Time, the text 'Half Time'</t>
  </si>
  <si>
    <t>To verify that the Product displays the Game Time as an indication of the current game time in the following manner: If the Game has not yet started, the text 'Coming up at (gameTime) (AM/PM) ET'</t>
  </si>
  <si>
    <t>To verify that  the Product displays the Game Time as an indication of the current game time in the following manner: If the Game has ended, the text 'Final Score'</t>
  </si>
  <si>
    <t>To verify that the Product displays the Game Time as an indication of the current game time in the following manner: If the Game is in Overtime, display "Overtime"</t>
  </si>
  <si>
    <t>To verify that  the Product displays the Game Time as an indication of the current game time in the following manner: If the Game has ended in Overtime, display "Final Score - Overtime"</t>
  </si>
  <si>
    <t>To verify that  the Product displays the Game Time as an indication of the current game time in the following manner: If the Game is in a Shootout display "Shoot-out".</t>
  </si>
  <si>
    <t>To verify that  the Product displays the Game Time as an indication of the current game time in the following manner: If the Game has ended in an Overtime Shoot-out display "Final Score - Shoot-out"</t>
  </si>
  <si>
    <t>To verify that  the Product displays the Game Time as an indication of the current game time in the following manner: If the Game is in Intermission display "Intermission" (e.g. 1st Intermission, 2nd Intermission).</t>
  </si>
  <si>
    <t>To verify that  the Product dynamically updates the 'Top/Bottom Indicator' (MLB) as the game progresses.</t>
  </si>
  <si>
    <t>To verify that  the Product does not display the 'Top/Bottom Indicator' (MLB) when the game state is final</t>
  </si>
  <si>
    <t>To verify that  the Product does not display the inning indicator if is not available</t>
  </si>
  <si>
    <t>To verify that the system displays Start Time in the following format: HH:MM AM/PM ET</t>
  </si>
  <si>
    <t>To verify that the system displays the elements on "No Games Scheduled" Modal:
- Team Logo,
- Title text "No upcoming games",
- Body text,
- Contextual Control Button 1 + Text (e.g. OK).
- Close Button.</t>
  </si>
  <si>
    <t>To verify that the system displays the elements on "No Games Scheduled" Modal:
- Team Abbreviation in case Team Logo is not available,
- Title text "No upcoming games",
- Body text,
- Contextual Control Button 1 + Text (e.g. OK).
- Close Button.</t>
  </si>
  <si>
    <t>To verify that the system displays the elements on "Rescheduled Game" Modal:
- Away Team Logo,
- Home Team Logo,
- Title text,
- Body text,
- Contextual Control Button 1 + Text (e.g. OK),
- Close Button.</t>
  </si>
  <si>
    <t>To verify that the system displays the elements on "Rescheduled Game" Modal:
- Away Team Abbreviation if Away Team Logo is not available,
- Home Team Abbreviation if Home Team Logo is not available,
- Title text,
- Body text,
- Contextual Control Button 1 + Text (e.g. OK),
- Close Button.</t>
  </si>
  <si>
    <t>To verify that the system displays the elements on "Set Team Notifications Modal":
- Away Team Tile,
- Away Team Notification Icon,
- Away Team Logo,
- Away Team Name,
- Home Team,
- Home Team Notification Icon,
- Home Team Logo,
- Home Team Name,
- Title text,
- Body text,
- Primary Contextual Control Button 1 + Text,
- Secondary Contextual Control Button 1 + Text,
- Close Button.</t>
  </si>
  <si>
    <t>To verify that the system allows the user to select the Team Logo displayed on the Now Playing Audio Stage to switch the audio feed associated with the particular broadcast.</t>
  </si>
  <si>
    <t>To verify that the system shall automatically transition to the next queued game within the same channel upon the completion of any Now Playing Sports Play-by-Play Live Broadcast Game.
Note: If the current game exits the FINAL state and there is not another game broadcast on that channel, the Now Playing screen should fall back to the normal Live Now Playing screen.</t>
  </si>
  <si>
    <t>To verify that the system displays "Unavailable" instead of the Channel Short Description on the Recommended Screen.</t>
  </si>
  <si>
    <t>To verify that the system displays "Subscribe to Listen" instead of the Channel Short Description on the Recommended Screen</t>
  </si>
  <si>
    <t xml:space="preserve">To verify that the system displays "Upgrade to Listen" instead of the Channel Short Description on the Recommended Screen.
</t>
  </si>
  <si>
    <t xml:space="preserve">To verify that the system displays Contextual Control Button on the Now Playing Screen. 
</t>
  </si>
  <si>
    <t xml:space="preserve">To verify that the system displays Sat Broadcast Indicator on the Now Playing Screen when displaying Live channel content.
</t>
  </si>
  <si>
    <t xml:space="preserve">To verify that the system supports at least 36 Characters for the Show Name Metadata Field on the Now Playing Audio Stage. 
Note: Text extending beyond the viewable area shall be truncated with ellipses (...).
</t>
  </si>
  <si>
    <t xml:space="preserve">To verify that the system displays the Show Name above PDT line 1 on the Now Playing Audio Stage.
</t>
  </si>
  <si>
    <t>To verify that the system displays League Logo to replace Channel Logo if National Broadcast on the Now Playing Screen when listening to Sports PxP Content.</t>
  </si>
  <si>
    <t>To verify that the system displays League Name to replace Channel Name if National Broadcast on the Now Playing Screen when listening to Sports PxP Content.</t>
  </si>
  <si>
    <t>To verify that the system displays Skip Back Playhead Control - Skip back inactive state on the Now Playing Screen when listening to Sports PxP Content.</t>
  </si>
  <si>
    <t>To verify that the system displays Skip Forward Playhead Control on the Now Playing Screen when listening to Sports PxP Content including:
- Skip Forward is replaced by the Live when listening to live
- Skip Forward button inactive state</t>
  </si>
  <si>
    <t>To verify that the system displays Contextual Control Button on the Now Playing Screen when listening to Sports PxP Content:
- Subscribe Button - Inactive radios only</t>
  </si>
  <si>
    <t>To verify that the system displays the following elements on the Now Playing Screen when listening to Sports PxP Content including:
- League Name Presented if league logo is not Available
- Away Team Abbreviation (displayed if Logo not available)
- Home Team Abbreviation (displayed if Logo not available)
- Possession Indicator (NFL games only)
- Game Name</t>
  </si>
  <si>
    <t>To verify that the system displays nothing in the place of Game Name if it's not available when listening to Sports PxP Content.</t>
  </si>
  <si>
    <t>To verify that the system displays the following elements on the Now Playing Screen when listening to Sports PxP Content including:
- Audio Feed Indicator
- Tap team logo to switch audio feeds</t>
  </si>
  <si>
    <t>To verify that the system displays Next Channel button on the Now Playing Screen when listening to Sports PxP Content.</t>
  </si>
  <si>
    <t>To verify that the system displays Previous Channel button on the Now Playing Screen when listening to Sports PxP Content.</t>
  </si>
  <si>
    <t>To verify that the system displays Related button on the Now Playing Screen when listening to Sports PxP Content.</t>
  </si>
  <si>
    <t>To verify that the system displays Set Notifications control/icon on the Now Playing Screen when listening to Sports PxP Content.</t>
  </si>
  <si>
    <t>To verify that the system displays PDT Line 1 (e.g. Score)  on the Now Playing Screen when listening to Sports PxP Content.</t>
  </si>
  <si>
    <t>To verify that the system displays PDT Line 2 (e.g. Game Time) on the Now Playing Screen when listening to Sports PxP Content.</t>
  </si>
  <si>
    <t>To verify that the system displays Skip Back Playhead Control on the Now Playing Screen when listening to Sports PxP Content.</t>
  </si>
  <si>
    <t>To verify that the system does not display the Indicator of MBL Game:
- in the middle of innings
- at the end of innings</t>
  </si>
  <si>
    <t>To verify that the system displays the Away team information to the left of the Home Team information when displaying Sports PxP on the Now Playing Audio Stage.</t>
  </si>
  <si>
    <t>To verify that the Score is displayed in PDT Line 1</t>
  </si>
  <si>
    <t>To verify that the system displays the Game Time/Status in PDT Line 2.</t>
  </si>
  <si>
    <t>To verify that the system displays the audio feed indicator agreed upon by SiriusXM and the OEM for Sports Play-by-Play games under the Away or Home team logo indicating which team's audio feed is currently playing.</t>
  </si>
  <si>
    <t xml:space="preserve">To verify that the system does not display the audio feed indicator when listening to a National Unbiased Broadcast of the game.
</t>
  </si>
  <si>
    <t xml:space="preserve">To verify that the system dynamically updates the 'Possession Indicator' agreed upon by SiriusXM and the OEM for NFL play-by play Games as the game progresses indicating which team is currently in possession of the ball
</t>
  </si>
  <si>
    <t xml:space="preserve">To verify that the system dynamically updates the "Inning Indicator" icon agreed upon by SiriusXM and the OEM for MLB Play-by-Play Games only.
</t>
  </si>
  <si>
    <t>To verify that the Product displays the following elements on "No Games Scheduled" Modal:
Team Logo
Title text "No upcoming game"
Body text
Contextual Control Button 1 + Text (e.g. OK).</t>
  </si>
  <si>
    <t>To verify that the Product displays the following elements on "Scheduled Game" Modal:
- Away Team Logo
- Home Team Logo
- Title text (e.g. Date, Time)
- Body text
- Contextual Control Button 1 + Text (e.g. OK)
- Close Button</t>
  </si>
  <si>
    <t>To verify that The Product displays the following elements on "Scheduled Game" Modal:
- Away Team Logo
- Home Team Logo
- Title text (e.g. Date, Time)
- Body text
- Contextual Control Button 1 + Text (e.g. OK)
- Close Button
if the game is flagged as being 'Delayed', when attempting to tune to the game.Once the user has dismissed the modal, then they shall be returned to the screen they were attempting to navigate from</t>
  </si>
  <si>
    <t>To verify that The Product displays the following elements on "Scheduled Game" Modal:
- Away Team Logo
- Home Team Logo
- Title text (e.g. Date, Time)
- Body text
- Contextual Control Button 1 + Text (e.g. OK)
- Close Button
if the game is flagged as being 'Abandoned for the Day', when attempting to tune to the game. Once the user has dismissed the modal, then they shall be returned to the screen they were attempting to navigate from</t>
  </si>
  <si>
    <t>To verify that The Product displays the following elements on "Scheduled Game" Modal:
- Away Team Logo
- Home Team Logo
- Title text (e.g. Date, Time)
- Body text
- Contextual Control Button 1 + Text (e.g. OK)
- Close Button
if the game is flagged as being 'Currently Suspended', when attempting to tune to the game. Once the user has dismissed the modal, then they shall be returned to the screen they were attempting to navigate from.</t>
  </si>
  <si>
    <t xml:space="preserve">To verify that The Product displays the following elements on "Scheduled Game" Modal:
- Away Team Abbreviation if Away Team Logo is not available
- Home Team Abbreviation if Home Team Logo is not available
- Title text (e.g. Date, Time)
- Body text
- Contextual Control Button 1 + Text (e.g. OK)
- Close Button
</t>
  </si>
  <si>
    <t>To verify that the Product displays the following elements on "Scheduled Game" Modal:
- Away Team Abbreviation if Away Team Logo is not available
- Home Team Abbreviation if Home Team Logo is not available
- Title text (e.g. Date, Time)
- Body text
- Contextual Control Button 1 + Text (e.g. OK)
- Close Button
if the game is flagged as being 'Delayed', when attempting to tune to the game. Once the user has dismissed the modal, then they shall be returned to the screen they were attempting to navigate from.</t>
  </si>
  <si>
    <t xml:space="preserve">To verify that the Product displays the following elements on "Scheduled Game" Modal:
- Away Team Abbreviation if Away Team Logo is not available
- Home Team Abbreviation if Home Team Logo is not available
- Title text (e.g. Date, Time)
- Body text
- Contextual Control Button 1 + Text (e.g. OK)
- Close Button
if the game is flagged as being 'Abandoned for the Day', when attempting to tune to the game. Once the user has dismissed the modal, then they shall be returned to the screen they were attempting to navigate from.
</t>
  </si>
  <si>
    <t>To verify that the Product displays the following elements on "Scheduled Game" Modal:
- Away Team Abbreviation if Away Team Logo is not available
- Home Team Abbreviation if Home Team Logo is not available
- Title text (e.g. Date, Time)
- Body text
- Contextual Control Button 1 + Text (e.g. OK)
- Close Button
if the game is flagged as being 'Currently Suspended', when attempting to tune to the game. Once the user has dismissed the modal, then they shall be returned to the screen they were attempting to navigate from.</t>
  </si>
  <si>
    <t>To verify that the Product skips back 5 channels every 500ms if a user long presses the Previous Channel Button in the linear tuner</t>
  </si>
  <si>
    <t>To verify that  the Product skips forward 5 channels every 500ms if a user long presses the Next Channel Button in the linear tuner.</t>
  </si>
  <si>
    <t>To verify that the Product is required to display the filled Favorite Indicator on the Linear Tuner Screen If content is a favorite</t>
  </si>
  <si>
    <t>To verify that the Product displays the following elements on the channel tile In Focus and Not In Focus position on the Linear Tuner Screen:
- Channel Logo
- Channel Short Description</t>
  </si>
  <si>
    <t>To verify that the Product displays Channel Name on the channel tile In Focus and Not In Focus position on the Linear Tuner Screen</t>
  </si>
  <si>
    <t>To verify that the Product displays the following elements on the channel tile In Focus and Not In Focus position on the Linear Tuner Screen:
- Currently Playing Artist / PDT Line 1 (optional)
- Currently Playing Track / PDT Line 2 (optional)</t>
  </si>
  <si>
    <t>To verify that the Product displays Contextual Banner on the channel tile In Focus and Not In Focus position on the Linear Tuner Screen</t>
  </si>
  <si>
    <t>To verify that the Product displays Content as Available / Unavailable on the Linear Tuner Screen</t>
  </si>
  <si>
    <t>To verify that the Product displays the following elements on the Linear Tuner Screen:
- Next Channel Button
- Previous Channel Button</t>
  </si>
  <si>
    <t xml:space="preserve">To verify that the Product displays Direct Tune button on the Linear Tuner Screen. </t>
  </si>
  <si>
    <t xml:space="preserve">To verify that the Product displays Close Button on the Linear Tuner Screen. </t>
  </si>
  <si>
    <t>To verify that the Product displays Channel Number on the channel tile In Focus and Not In Focus position on the Linear Tuner Screen.</t>
  </si>
  <si>
    <t>To verify that  the Product is required to display the empty Favorite Indicator If content is not a favorite and filled Favorite Indicator If content is a favorite  on the Linear Tuner Screen</t>
  </si>
  <si>
    <t>To verify that the Product activates the Linear Tuner and tunes to the previous channel in the channel lineup when the previous channel icon is selected from the Now Playing Screen.</t>
  </si>
  <si>
    <t>To verify that the Product activates the Linear Tuner and tunes to the next channel in the channel lineup when the next channel icon is short pressed from the Now Playing screen.</t>
  </si>
  <si>
    <t>To verify that the Product displays the preview channel on the channel 1 tile in the Linear Tuner.</t>
  </si>
  <si>
    <t>To verify that the Product invokes the Linear Tuner when Swiping left or right on the Now Playing Audio Stage</t>
  </si>
  <si>
    <t>To verify that the Product invokes the Linear Tuner when the user is on the Now Playing Page by Hardware Controls: Rotary Knob</t>
  </si>
  <si>
    <t>To verify that the Product invokes the Linear Tuner when the user is on the Now Playing Page by Tapping the next/previous channel indicators.</t>
  </si>
  <si>
    <t>To verify that the Product presents the channels within the linear tuner in a numerical circular order.</t>
  </si>
  <si>
    <t>To verify that the Product returns the user to the Now Playing screen upon short pressing the close button on the Linear Tuner Modal</t>
  </si>
  <si>
    <t>To verify that the Product displays the icon to tune to the next channel as agreed upon by SiriusXM and the OEM</t>
  </si>
  <si>
    <t>To verify that  the Product displays the icon to tune to the previous channel as agreed upon by SiriusXM and the OEM.</t>
  </si>
  <si>
    <t>To verify that the Product leaves a space between the last channel and the first channel in the linear tuner carousel to visually indicate the end of the lineup</t>
  </si>
  <si>
    <t>To verify that  the Product displays 5 channel tiles when the Linear Tuner is displayed.
Note: The Center Tile should be centered in the focus position with 2 channel tiles on either side</t>
  </si>
  <si>
    <t>To verify that the Product dismisses the Linear Tuner, and starts playing audio from the selected channel on the now playing screen when the user selects a Channel Tile that is not in the focus position</t>
  </si>
  <si>
    <t>To verify that  the Product continues uninterrupted Audio and the user should return to the Now Playing screen (audio should not re-tune) if the currently playing channel is selected within the Linear Tuner.</t>
  </si>
  <si>
    <t>To verify that the Product keeps the audio playback uninterrupted when a user presses Next button in Linear Tuner screen until the user selects a Channel Tile to tune to.</t>
  </si>
  <si>
    <t>To verify that the Product keeps the audio playback uninterrupted when a user swipes right once in Linear Tuner screen until the user selects a Channel Tile to tune to.</t>
  </si>
  <si>
    <t>To verify that the Product keeps the audio playback uninterrupted when a user presses Previous button in Linear Tuner screen until the user selects a Channel Tile to tune to.</t>
  </si>
  <si>
    <t>To verify that the Product keeps the audio playback uninterrupted when a user swipes left once in Linear Tuner screen until the user selects a Channel Tile to tune to.</t>
  </si>
  <si>
    <t>To verify that the Product displays the full Channel Lineup regardless of the active subscription package including unsubscribed Channels displayed in the Unsubscribed state.</t>
  </si>
  <si>
    <t>To verify that only active content is available for consumption when the Product displays the full Channel Lineup regardless of the active subscription package including unsubscribed Channels displayed in the Unsubscribed state.</t>
  </si>
  <si>
    <t>To verify that if the user has Block Explicit Channels turned on, those XL channels will be suppressed from the Linear Tuner.</t>
  </si>
  <si>
    <t>To verify that the "Upgrade to Listen" contextual banner shall be displayed on all content that is not available due to the users current subscription package.</t>
  </si>
  <si>
    <t xml:space="preserve">To verify that the Product displays a method agreed upon by SiriusXM and the OEM to access direct tune
note: This should be included as part of the button, and presented as an icon
</t>
  </si>
  <si>
    <t xml:space="preserve">To verify that the Product accesses the Direct Tune keypad when the method to access the Direct Tune Modal is selected
</t>
  </si>
  <si>
    <t xml:space="preserve">To verify that the Product displays the Direct Tune modal when the channel number is short pressed from the now playing screen
</t>
  </si>
  <si>
    <t xml:space="preserve">To verify that the Product disables any digit in the keypad based on the combination digit(s) entered by the user, that do not form a valid channel number so that the user is not able to enter an invalid combination.
</t>
  </si>
  <si>
    <t xml:space="preserve">To verify that the Product deletes the channel number entered by deleting one digit at a time, upon tapping the delete key. As the user attempts to delete a number, the Direct Tune channel tile should update and display the channel number and the respective channel tile.
</t>
  </si>
  <si>
    <t xml:space="preserve">To verify that the Product tunes to the Channel selected by Tapping Go button from the direct tune screen
- 
</t>
  </si>
  <si>
    <t xml:space="preserve">To verify that the Product tunes to the Channel selected by short pressing Channel metadata from the direct tune screen
</t>
  </si>
  <si>
    <t>To verify that the Product tunes to the Channel selected by Short pressing Channel logo from the direct tune screen</t>
  </si>
  <si>
    <t>To verify that the Product presents the channels within the linear tuner in a numerical circular order, where the user can tune from the last available channel to the first available channel in the lineup</t>
  </si>
  <si>
    <t>To verify that the Product presents the channels within the linear tuner in a numerical circular order, where the user can tune from the first available channel to the last available channel in the lineup</t>
  </si>
  <si>
    <t>To verify that the Product dismisses the Linear Tuner Modal after selecting the channel in focus and starts playing the audio from the selected channel on the now playing screen</t>
  </si>
  <si>
    <t>To verify that the Product tunes to a Channel after the carousel stops moving once the time designated by SiriusXM has elapsed and
the tile remains in the focus position while in the Linear Tuner view.
note: The current time limit is documented at 10 seconds
note: Until such time as the audio is attempted to be tuned, the audio from the previous channel selected shall continue playing.</t>
  </si>
  <si>
    <t>To verify that the Product is required to display the channel logo and channel number on the Direct Tuner Screen</t>
  </si>
  <si>
    <t xml:space="preserve">To verify that the Product is required to display the Channel Name on the Direct Tuner Screen.
</t>
  </si>
  <si>
    <t>To verify that the Product is required to display the Contextual Banner on the Direct Tuner Screen</t>
  </si>
  <si>
    <t>To verify that the Product displays the Content displayed as Available / Unavailable on the Direct Tuner Screen</t>
  </si>
  <si>
    <t>To verify that the Product is required to display the Next Channel and Previous Channel button on the Direct Tuner Screen</t>
  </si>
  <si>
    <t>To verify that the Product displays the Touch Keypad (Numbers 0-9) on the Direct Tuner Screen</t>
  </si>
  <si>
    <t>To verify that the Product is required to display the following elements on the Direct Tuner Screen, including:
- Currently Playing Artist / PDT Line 1 - Optional
- Currently Playing Track / PDT Line 2 - Optional</t>
  </si>
  <si>
    <t>To verify that  the Product displays Now Playing indicator on the Direct Tuner Screen</t>
  </si>
  <si>
    <t>To verify that the Product displays Predictive Keypad Entry Supported  on the Direct Tuner Screen</t>
  </si>
  <si>
    <t>To verify that  the Product displays Method to tune to a channel (Enter / Go key) on the Direct Tuner Screen</t>
  </si>
  <si>
    <t>To verify that the Product displays Delete button on the Direct Tuner Screen</t>
  </si>
  <si>
    <t xml:space="preserve">To verify that the Product displays the Favorite Indicator (If content is a favorite) on the Direct Tuner Screen.
- 
</t>
  </si>
  <si>
    <t>To verify that the Product limits the number of characters entered by the user, to the number of digits in the highest available channel number</t>
  </si>
  <si>
    <t>To verify that the Product updates and displays the channel number entered and the respective channel tile, as the user taps to enter each digit on the direct tune screen</t>
  </si>
  <si>
    <t>To verify that the Product dynamically updates the channel and song information with each digit entered on the direct tune key pad.</t>
  </si>
  <si>
    <t xml:space="preserve">To verify that the Product keeps the audio playback uninterrupted when a user opens the Direct Tune screen.
</t>
  </si>
  <si>
    <t>To verify that the Product keeps the audio playback uninterrupted when a user closes the Direct Tune screen.</t>
  </si>
  <si>
    <t>To verify that the Product keeps the audio playback uninterrupted when a user taps the Previous button on the Direct Tune screen</t>
  </si>
  <si>
    <t>To verify that the Product keeps the audio playback uninterrupted when a user taps the Next button on the Direct Tune screen</t>
  </si>
  <si>
    <t>To verify that the Product keeps the audio playback uninterrupted when a user enters channel number on the Direct Tune screen.</t>
  </si>
  <si>
    <t>To verify that the Product interrupts the audio playback and starts playing the audio from the selected channel when the user selects a channel to tune to on the Direct Tune screen.</t>
  </si>
  <si>
    <t>To verify that the Product closes the Direct Tune screen and returns the user to the Now Playing screen upon short pressing the close button</t>
  </si>
  <si>
    <t>To verify that the Product does not limit the user's ability to enter channel numbers for any channel, including channel outside the current active subscription</t>
  </si>
  <si>
    <t>To verify that the Product does not limit the user's ability to enter channel numbers for any channel, including explicit channels blocked by the Block Explicit feature</t>
  </si>
  <si>
    <t>To verify that the Product displays the currently playing channel in the channel tile position upon first entering the Direct Tune screen</t>
  </si>
  <si>
    <t>To verify that the Product displays "Not Available" as text in the Channel Logo position If the user attempts to tune to an invalid SiriusXM channel number.
note: Artist Name / PDT Line 1 and Track Name / PDT Line 2 shall not be presented.</t>
  </si>
  <si>
    <t xml:space="preserve">To verify that the Product displays the "Unavailable" contextual banner on XL channels within the Direct tuner if 'Block Explicit' is enabled and the user enters a XL channel number.
- 
</t>
  </si>
  <si>
    <t>To verify that the Product displays the "Channel Blocked" modal if the user attempts to tune to the blocked channel</t>
  </si>
  <si>
    <t xml:space="preserve">To verify that the Product keeps the List of Super-Categories dynamic such that Super Categories can be removed based on SiriusXM Channel Change without the need for an application update.
</t>
  </si>
  <si>
    <t xml:space="preserve">To verify that the Product keeps the List of Super-Categories dynamic such that Super Categories can be added based on SiriusXM Channel Change without the need for an application update.
</t>
  </si>
  <si>
    <t xml:space="preserve">To verify that the Product keeps the List of Super-Categories dynamic such that Super Categories can be updated and/or reordered based on SiriusXM Channel Change without the need for an application update.
</t>
  </si>
  <si>
    <t xml:space="preserve">To verify that the Product keeps the List of Categories within each Super Category dynamic such that Categories can be removed based on SiriusXM Channel Change without the need to an application update.
</t>
  </si>
  <si>
    <t xml:space="preserve">To verify that the Product keeps the List of Categories within each Super Category dynamic such that Categories can be added based on SiriusXM Channel Change without the need to an application update.
</t>
  </si>
  <si>
    <t>To verify that the Product keeps the List of Categories within each Super Category dynamic such that Categories can be updated, and/or reordered based on SiriusXM Channel Change without the need to an application update.</t>
  </si>
  <si>
    <t xml:space="preserve">To verify that  the Product keeps the audio playback uninterrupted when a user is interacting with any menu, or element displayed, unless the element triggers a tuning event.
</t>
  </si>
  <si>
    <t>To verify that the Product has dynamic category for 'Live Sports' within the Sports Super-Category</t>
  </si>
  <si>
    <t>To verify that  the Product keeps the Name of each Category listed dynamic such that it can be changed without needing an application update</t>
  </si>
  <si>
    <t>To verify that the Product keeps the icon for each Category listed dynamic such that it can be changed without needing an application update</t>
  </si>
  <si>
    <t>To verify that the Product displays a maximum of 48 defined Categories at one time</t>
  </si>
  <si>
    <t>To verify that the Product is capable of displaying 48 Categories in a Super Category</t>
  </si>
  <si>
    <t>To verify that  the Product displays Super Category Name when displaying a Super Category</t>
  </si>
  <si>
    <t>To verify that the Product displays the Category Name and  Category Icon when displaying a Category.</t>
  </si>
  <si>
    <t>To verify that the Product displays Favorite indicator when displaying a Live Channel Tile.</t>
  </si>
  <si>
    <t>To verify that  the Product is required to display the Channel Logo when displaying a Live Channel Tile</t>
  </si>
  <si>
    <t>To verify that the Product is required to display Channel Name (if logo is not available) and  Channel Short Description when displaying a Live Channel Tile</t>
  </si>
  <si>
    <t>To verify that the Product is required to display the Now Playing indicator when displaying a Live Channel Tile</t>
  </si>
  <si>
    <t>To verify that  the Product displays the Contextual Banner (when provided) when displaying a Live Channel Tile</t>
  </si>
  <si>
    <t>To verify that  the Product is required to display Content that can be shown as Unavailable / Not Selectable when displaying a Live Channel Tile</t>
  </si>
  <si>
    <t xml:space="preserve">To verify that the Product displays the Now Playing Indicator on a Live Channel tile.
</t>
  </si>
  <si>
    <t xml:space="preserve">To verify that the Product displays the Now Playing Indicator on a Live Game Content tile.
</t>
  </si>
  <si>
    <t xml:space="preserve">To verify that the Product displays the Now Playing Indicator on a Favorites Content tile.
</t>
  </si>
  <si>
    <t xml:space="preserve">To verify that the Product displays the following elements when displaying the "Live Sports" category tile:
- Category Name
- Category Icon
- Live Games Active State
- Live Sports Game Count
</t>
  </si>
  <si>
    <t xml:space="preserve">To verify that the Product displays Live Games Inactive State when displaying the "Live Sports" category tile
</t>
  </si>
  <si>
    <t>To verify that the Product populates a Super Category with Categories</t>
  </si>
  <si>
    <t xml:space="preserve">To verify that  the Product hides a Super Category if it does not contain a Category and hides a Category if it does not contain a Channel.
</t>
  </si>
  <si>
    <t>To verify that the Product populates a Category with Channels.</t>
  </si>
  <si>
    <t>To verify that  the Product is capable of displaying 1020 Channels in a single category
Note: Gen7 modules shall be capable of displaying 383 Channels in a single category</t>
  </si>
  <si>
    <t>To verify that the Product is capable of displaying the same channel in up to 6 distinct categories.</t>
  </si>
  <si>
    <t>To verify that the Product keeps the icon for each Super Category listed dynamic such that it can be changed without needing an application update.</t>
  </si>
  <si>
    <t xml:space="preserve">To verify that the Product displays Live Sports Category when there are sports play-by-play games which are Pre-Game based on the game state flag.
</t>
  </si>
  <si>
    <t xml:space="preserve">To verify that the Product displays Live Sports Category when there are sports play-by-play games which are In Progress based on the game state flag.
</t>
  </si>
  <si>
    <t xml:space="preserve">To verify that the Product displays Live Sports Category when there are sports play-by-play games which are Final based on the game state flag.
</t>
  </si>
  <si>
    <t>To verify that the Product displays Live Sports Tile as unavailable for Play-by-Play games with the Game State Flag "Scheduled".</t>
  </si>
  <si>
    <t>To verify that the Product displays Live Sports Tile as unavailable for Play-by-Play games with the Game State Flag "Rescheduled".</t>
  </si>
  <si>
    <t>To verify that the Product displays Live Sports Tile as unavailable for Play-by-Play games with the Game State Flag "Delayed".</t>
  </si>
  <si>
    <t>To verify that the Product displays Live Sports Tile as unavailable for Play-by-Play games with the Game State Flag "Abandoned".</t>
  </si>
  <si>
    <t>To verify that the Product displays Live Sports Tile as unavailable for Play-by-Play games with the Game State Flag "Currently Suspended".</t>
  </si>
  <si>
    <t>To verify that the Product follows ordering of PxP Games within Live Sports as:
- PxP Games where the Game State Flag is 'In Progress'
- PxP Games where the Game State Flag is 'Pre-Game'
- PxP Games where the Game State Flag is 'Final'</t>
  </si>
  <si>
    <t xml:space="preserve">To verify that the Product displays the Channel Information all Channels currently playing live sports, including the following information when the Live Sports Category is selected.
- Away Team Logo
- Home Team Logo
- Contextual Banner Indicator + Text
- Now Playing Indicator
</t>
  </si>
  <si>
    <t xml:space="preserve">To verify that the Product displays the Channel Information all Channels currently playing live sports, including the following information when the Live Sports Category is selected.
- Away Team Abbreviation if logo is not available (supports 6 letters)
- Home Team Abbreviation if logo is not available (supports 6 letters)
- Score / PDT Line 1
</t>
  </si>
  <si>
    <t>To verify that the Product displays by default selects the "Music" Super Category upon selecting the categories for the first time during a Key Cycle.</t>
  </si>
  <si>
    <t>To verify that the Product selects the last known Super Category selected by the user prior to navigating away from the Super Categories Screen.</t>
  </si>
  <si>
    <t>To verify that the Product presents the Categories in the Channel Browse feature in the order defined by SiriusXM</t>
  </si>
  <si>
    <t>To verify that  the Product caches all Channel logos and Channel Short Descriptions in Non-volatile memory and continues to display Channel logos and Channel Short Descriptions under no signal conditions</t>
  </si>
  <si>
    <t>To verify that the Product displays Super Category Names on 1 line.</t>
  </si>
  <si>
    <t>To verify that the Product displays the method agreed upon by SiriusXM and the OEM to access the Category List where the Product shall display the complete listing of SiriusXM Content</t>
  </si>
  <si>
    <t>To verify that the Product returns the user to the Super Categories/Categories screen upon selecting the back button in the breadcrumb bar while in a Category and displaying Channels.</t>
  </si>
  <si>
    <t>To verify that the Product returns the user to the Now Playing screen when the user selects the close button (X) from the Channel Browse screen.</t>
  </si>
  <si>
    <t xml:space="preserve">To verify that the Product displays 2 levels of categories and content.
1st level - Super Categories &amp; Categories - Displayed once the method to browse is selected.
2nd level - Channel Listings - Displayed once a Category is selected.
</t>
  </si>
  <si>
    <t xml:space="preserve">To verify that the Product displays Channel Tile within Channel listing shown in the 2nd level of the Categories menu.
</t>
  </si>
  <si>
    <t xml:space="preserve">To verify that the Product displays Live Game Tile within Channel listing shown in the 2nd level of the Categories menu.
</t>
  </si>
  <si>
    <t>To verify that the Product displays at least one Channel in all assigned Categories.</t>
  </si>
  <si>
    <t>To verify that the Product displays all channels assigned to a specific category within the assigned category</t>
  </si>
  <si>
    <t>To verify that the Product supports 16 Super Categories and displays up to 5 Super Categories on one screen.
Note: The user shall be able to swipe the Super Category toggle area to see additional Super Categories.</t>
  </si>
  <si>
    <t>To verify that the Product displays the Channel Browse information in the form of Super Categories when the Channel Browse Modal is opened</t>
  </si>
  <si>
    <t>To verify that  the Product displays the Channel Browse information in the form of Categories when the Channel Browse Modal is opened</t>
  </si>
  <si>
    <t>To verify that the Product displays the Channel Browse information in the form of Channels when the Channel Browse Modal is opened</t>
  </si>
  <si>
    <t>To verify that the Product displays the super categories as provided by SiriusXM</t>
  </si>
  <si>
    <t>To verify that  the Product displays all the channels within a category when a category is selected</t>
  </si>
  <si>
    <t>To verify that the Product dismisses the Channel Browse modal, upon selecting a channel or content tile and start playing the audio from the selected content on the now playing screen</t>
  </si>
  <si>
    <t>To verify that the Product continues to play audio uninterrupted when a user is interacting with any Channel Browse screen.</t>
  </si>
  <si>
    <t>To verify that the Product allows the user to save the Channel as a favorite</t>
  </si>
  <si>
    <t>To verify that  the Product allows the user to save the Sports team as a favorite.</t>
  </si>
  <si>
    <t>To verify that the Product allows a 'Long Press' of the Team Logo to set the Team as a Favorite team.</t>
  </si>
  <si>
    <t xml:space="preserve">To verify that  the Product allows a 'Long Press' of the Team Logo on the Now Playing Sports Play-by-Play screen to remove the Team as a Favorite team.
</t>
  </si>
  <si>
    <t>To verify that the Product allows a 'Long Press' of the Channel Logo to set a channel as a Favorite.</t>
  </si>
  <si>
    <t>To verify that the Product allows a 'Long Press' of the Channel Logo to remove a channel as a Favorite.</t>
  </si>
  <si>
    <t>To verify that the Product allows a 'Long Press' of the Channel Name to set a channel as a Favorite.</t>
  </si>
  <si>
    <t>To verify that  the Product allows a 'Long Press' of the Channel Name to remove a channel as a Favorite</t>
  </si>
  <si>
    <t>To verify that the Product allows a 'Long Press' of the Channel Number to set a channel as a Favorite.</t>
  </si>
  <si>
    <t>To verify that the Product allows a 'Long Press' of the Channel Number to remove a channel as a Favorite.</t>
  </si>
  <si>
    <t xml:space="preserve">To verify that the Product displays the set Favorite Team Modal when the user long presses a sports Play-by-Play Game tile from Channel Browse screen </t>
  </si>
  <si>
    <t>To verify that the Product displays the set Favorite Team Modal when the user long presses the league logo on the Sports Now Playing screen</t>
  </si>
  <si>
    <t xml:space="preserve">To verify that the Product displays the set Favorite Team Modal when the user long presses a sports Play-by-Play Game tile from Related screen </t>
  </si>
  <si>
    <t xml:space="preserve">To verify that the Product displays the set Favorite Team Modal when the user long presses a sports Play-by-Play Game tile from Search Results screen </t>
  </si>
  <si>
    <t>To verify that the Product allows a 'Long Press' of the Channel Number to set a channel as a Favorite for sports Play-by-play content</t>
  </si>
  <si>
    <t xml:space="preserve">To verify that the Product allows a 'Long Press' of the Channel Number to remove a channel as a Favorite for sports Play-by-play content.
</t>
  </si>
  <si>
    <t>To verify that the Product allows a 'Long Press' of the content tile from the linear tuner to add a channel as a Favorite.</t>
  </si>
  <si>
    <t xml:space="preserve">To verify that the Product allows a 'Long Press' of the content tile from the linear tuner to remove a channel as a Favorite.
</t>
  </si>
  <si>
    <t xml:space="preserve">To verify that the Product allows a 'Long Press' of the content tile from the returned Related Content to add content as a Favorite.
</t>
  </si>
  <si>
    <t xml:space="preserve">To verify that the Product allows a 'Long Press' of the content tile from the returned Related Content to remove content as a Favorite.
</t>
  </si>
  <si>
    <t>To verify that the Product allows a 'Long Press' of the content tile from "Recommended For You" to add content as a favorite</t>
  </si>
  <si>
    <t>To verify that the Product allows a 'Long Press' of the content tile from "Recommended For You" to remove content as a favorite.</t>
  </si>
  <si>
    <t>To verify that the Product allows a 'Long Press' of the channel tile to add a Channel as a Favorite from a Live Channel Listing.</t>
  </si>
  <si>
    <t>To verify that the Product allows a 'Long Press' of the channel tile to remove a Channel as a Favorite from a Live Channel Listing</t>
  </si>
  <si>
    <t>To verify that the Product allows the user to add a maximum of 100 favorites to their Listener Profile.</t>
  </si>
  <si>
    <t>To verify that the Product displays the SiriusXM favorites list as empty by default.</t>
  </si>
  <si>
    <t>To verify that the Product manages multiple listener profiles and allow each profile to establish their own set of favorites.</t>
  </si>
  <si>
    <t>To verify that  the Product allows a 'Long Press' of the Channel logo to add content as a Favorite from the Direct Tuner.</t>
  </si>
  <si>
    <t>To verify that the Product allows a 'Long Press' of the Channel logo to remove content as a Favorite from the Direct Tuner</t>
  </si>
  <si>
    <t>To verify that the Product displays all Favorited content in the SiriusXM favorites menu</t>
  </si>
  <si>
    <t>To verify that the Product presents audible and/or visual confirmation to the user when the Channel is added to SiriusXM Favorites</t>
  </si>
  <si>
    <r>
      <t xml:space="preserve">To verify that the Product presents audible and/or visual confirmation to the user when the Channel is removed </t>
    </r>
    <r>
      <rPr>
        <sz val="12"/>
        <color rgb="FFFF0000"/>
        <rFont val="Calibri"/>
        <family val="2"/>
      </rPr>
      <t>from</t>
    </r>
    <r>
      <rPr>
        <sz val="12"/>
        <color indexed="8"/>
        <rFont val="Calibri"/>
        <family val="2"/>
        <scheme val="minor"/>
      </rPr>
      <t xml:space="preserve"> SiriusXM Favorites</t>
    </r>
  </si>
  <si>
    <t>To verify that the Product by default places newly added content to the last position within the favorite list</t>
  </si>
  <si>
    <t>To verify that the Product displays active and inactive channels in any state when displaying favorites.</t>
  </si>
  <si>
    <t>To verify that the Product allows the user to delete favorite from the list by selecting and holding a list item.
note: While parked, long pressing a Favorite will enter the edit mode which will allow the user to delete the Favorite from the list.</t>
  </si>
  <si>
    <t>To verify that the Product allows the user to modify the ordering of favorites within the list by selecting and holding a list item.
Note: While parked, long pressing a Favorite will enter the edit mode which will allow the user to reorder the Favorites within the list.</t>
  </si>
  <si>
    <t>To verify that the Product does not display the "Add Current Button" if the content that the user is listening to has already been added to SiriusXM Favorites.</t>
  </si>
  <si>
    <t>To verify that the Product displays the No Favorites message by default as the Favorites List starts off as an empty cache.
Note: Example text - No Favorites yet. SiriusXM Favorites are synced with your phone, desktop, and tablet.</t>
  </si>
  <si>
    <t xml:space="preserve">To verify that the Product takes the user out of edit mode by clicking the active tile or any space outside of it when managing SiriusXM Favorites.
</t>
  </si>
  <si>
    <t>To verify that the Product shows the Remove Confirmation whenever a user attempts to remove a Favorite from the SiriusXM Favorites Screen by selecting the Remove icon when editing a favorite.</t>
  </si>
  <si>
    <t>To verify that the Product allows the user to rearrange content once the item has been selected and for as long the as the user maintains their hold on the item</t>
  </si>
  <si>
    <t>To verify that the Product allows the selected content to be rearranged to any position within the list.</t>
  </si>
  <si>
    <t>To verify that  the Product preserves the order of item within the list of favorites, across devices and vehicles</t>
  </si>
  <si>
    <t>To verify that  the Product navigates the user to the Now Playing screen for the selected channel/content after selecting content from the favorite list</t>
  </si>
  <si>
    <t>To verify that the Product presents Now playing icon in place of PDT line 1 when content is actively playing.</t>
  </si>
  <si>
    <t>To verify that the Product navigates the user to the selected favorite sports team content if the game state flag associated with the Favorited Sports Team is 'Pre-Game'.</t>
  </si>
  <si>
    <t>To verify that the Product navigates the user to the selected favorite sports team content if the game state flag associated with the Favorited Sports Team is 'In-Progress'.</t>
  </si>
  <si>
    <t>To verify that  the Product navigates the user to the selected favorite sports team content if the game state flag associated with the Favorited Sports Team is 'Final'.</t>
  </si>
  <si>
    <t>To verify that the Product displays the Scheduled Game Sports Tuning Modal, if the user selects a favorite team tile and the game state flag associated with the Favorited Sports Team is 'Scheduled'.</t>
  </si>
  <si>
    <t>To verify that the Product displays the Scheduled Game Sports Tuning Modal, if the user selects a favorite team tile and the game state flag associated with the Favorited Sports Team is 'Delayed'.</t>
  </si>
  <si>
    <t>To verify that the Product displays the Scheduled Game Sports Tuning Modal, if the user selects a favorite team tile and the game state flag associated with the Favorited Sports Team is 'Currently Suspended'.</t>
  </si>
  <si>
    <t>To verify that  the Product displays the Scheduled Game Sports Tuning Modal, if the user selects a favorite team tile and the game state flag associated with the Favorited Sports Team is 'Abandoned for the day'.</t>
  </si>
  <si>
    <t>To verify that the Product displays the No Game Available Sports Tuning Modal if user selects a favorite team tile and there is no game state flag associated with the Favorited Sports Team</t>
  </si>
  <si>
    <t>To verify that the Product displays the Favorite icon on Now Playing screen.</t>
  </si>
  <si>
    <t>To verify that the Product displays the Favorite icon on Browse/Categories menu.</t>
  </si>
  <si>
    <t>To verify that the Product displays the Favorite icon on Linear Tuner screen.</t>
  </si>
  <si>
    <t>To verify that the Product displays the Favorite icon on Direct Tuner screen.</t>
  </si>
  <si>
    <t>To verify that the Product does NOT display the Favorite icon on the Vehicle Presets bar.</t>
  </si>
  <si>
    <t>To verify that the Product displays the Favorites indicator icon agreed upon by SiriusXM and the OEM on Channel that has been saved as a SiriusXM Favorite.</t>
  </si>
  <si>
    <t>To verify that the Product displays the Favorites indicator icon agreed upon by SiriusXM and the OEM on Sports team that has been saved as a SiriusXM Favorite.</t>
  </si>
  <si>
    <t xml:space="preserve">To verify that the Product displays the method to access SiriusXM Favorites when viewing the Listener Items within the Profile &amp; Settings Menu.
</t>
  </si>
  <si>
    <t>To verify that Product navigates user to the Now Playing screen and tune to the start of the track/ song for the selected channel after selecting content from the favorite list (Turn Start ON)</t>
  </si>
  <si>
    <t>To verify that Product navigates user to the Now Playing screen for the selected channel after selecting content from the favorite list (Turn Start OFF)</t>
  </si>
  <si>
    <t>To verify that the Product removes the Favorites indicator if the Content is removed from the User's Favorites regardless of the method used (Select + Hold Channel Logo)</t>
  </si>
  <si>
    <t>To verify that the Product removes the Favorites indicator if the Content is removed from the User's Favorites regardless of the method used (removed via Favorites)</t>
  </si>
  <si>
    <t>To verify that the Product displays the following elements on the 'Set Favorite Team' modal (Home and Away teams already added to Favorites): 
- Channel Tile (Only displayed when a National feed is available)
+ Channel Logo
+ Channel Number
- Away Team Tile
+ Favorite Icon
+ Away Team Logo
+ Away Team Name
- Home Team Tile
+ Favorite Icon
+ Home Team Logo
+ Home Team Name
- Title text
- Body text
- Primary button (Done)</t>
  </si>
  <si>
    <t>To verify that the Product displays the following elements on the 'Set Favorite Team' modal (Home and Away teams already added to Favorites): 
- Channel Tile (Only displayed when a National feed is available)
+ Channel Name (if Channel Logo is NOT available)
+ Channel Number
- Away Team Tile
+ Favorite Icon
+ Away Team Logo
+ Away Team Name
- Home Team Tile
+ Favorite Icon
+ Home Team Logo
+ Home Team Name
- Title text
- Body text
- Primary button (Done)</t>
  </si>
  <si>
    <t>To verify that the Product displays the following elements on the 'Set Favorite Team' modal (Home and Away teams already added to Favorites): 
- Away Team Tile
+ Favorite Icon
+ Away Team Abbreviation (if Away Team Logo is NOT available)
+ Away Team Name
- Home Team Tile
+ Favorite Icon
+ Home Team Abbreviation (if Home Team Logo is NOT available)
+ Home Team Name
- Title text
- Body text
- Primary button (Done)</t>
  </si>
  <si>
    <t>To verify that the Product displays the following elements on the 'Set Favorite Team' modal: 
- Away Team Tile
+ Away Team Abbreviation (if Away Team Logo is NOT available)
+ Away Team Name
- Home Team Tile
+ Home Team Abbreviation (if Home Team Logo is NOT available)
+ Home Team Name
- Title text
- Body text
- Primary button (Done)</t>
  </si>
  <si>
    <t>To verify that the Product displays the following elements on the Delete Favorites Confirmation Modal:
- Channel Logo
- Short Description text - Optional
- Title text
- Body text
- Delete button
- Cancel /Dismiss Button
- Close "X" button</t>
  </si>
  <si>
    <t>To verify that the Product displays the following elements on the Delete Favorites Confirmation Modal:
- Channel Name
- Short Description text - Optional
- Title text
- Body text
- Delete button
- Cancel /Dismiss Button
- Close "X" button</t>
  </si>
  <si>
    <t>To verify that the Product displays the following elements on the Delete Favorites Confirmation Modal:
- Sports Team Logo
- Title text
- Body text
- Delete button
- Cancel /Dismiss Button
- Close "X" button</t>
  </si>
  <si>
    <t>To verify that the Product displays the following elements on the Delete Favorites Confirmation Modal:
- Team Abbreviation if logo is not available (supports 6 letters)
- Title text
- Body text
- Delete button
- Cancel /Dismiss Button
- Close "X" button</t>
  </si>
  <si>
    <t>To verify that the Product displays the following elements on the Delete Favorites Confirmation Modal:
- Show Logo
- Title text
- Body text
- Delete button
- Cancel /Dismiss Button
- Close "X" button</t>
  </si>
  <si>
    <t>To verify that the Product displays the following elements on the Delete Favorites Confirmation Modal:
- Show Name
- Title text
- Body text
- Delete button
- Cancel /Dismiss Button
- Close "X" button</t>
  </si>
  <si>
    <t>To verify that the Product displays the following elements on the Delete Favorites Confirmation Modal:
- Artist Image
- Title text
- Body text
- Delete button
- Cancel /Dismiss Button
- Close "X" button</t>
  </si>
  <si>
    <t>To verify that the Product displays the following elements on the Delete Favorites Confirmation Modal:
- Default Pandora Station Logo
- Title text
- Body text
- Delete button
- Cancel /Dismiss Button
- Close "X" button</t>
  </si>
  <si>
    <t>To verify that the Product adds the currently playing Channel to the Favorites menu, upon short pressing 'Add Current' button</t>
  </si>
  <si>
    <r>
      <t xml:space="preserve">To verify that the Product adds the currently playing On Demand </t>
    </r>
    <r>
      <rPr>
        <sz val="12"/>
        <color rgb="FFFF0000"/>
        <rFont val="Calibri"/>
        <family val="2"/>
        <scheme val="minor"/>
      </rPr>
      <t>show</t>
    </r>
    <r>
      <rPr>
        <sz val="12"/>
        <color theme="1"/>
        <rFont val="Calibri"/>
        <family val="2"/>
        <scheme val="minor"/>
      </rPr>
      <t xml:space="preserve"> to the Favorites menu, upon short pressing 'Add Current' button</t>
    </r>
  </si>
  <si>
    <t>To verify that the Product adds the currently playing audio feed Team to the Favorites menu, upon short pressing 'Add Current' button</t>
  </si>
  <si>
    <t>To verify that the Product displays the below elements when displaying the method to add the currently playing channel as a favorite:
- Add Current button - within SiriusXM Favorites
- Added State (when content already exists in favorites)</t>
  </si>
  <si>
    <r>
      <t xml:space="preserve">To verify that the Product displays the below elements when displaying the method to add the currently playing On Demand </t>
    </r>
    <r>
      <rPr>
        <sz val="12"/>
        <color rgb="FFFF0000"/>
        <rFont val="Calibri"/>
        <family val="2"/>
      </rPr>
      <t>show</t>
    </r>
    <r>
      <rPr>
        <sz val="12"/>
        <color indexed="8"/>
        <rFont val="Calibri"/>
        <family val="2"/>
      </rPr>
      <t xml:space="preserve"> as a favorite:
- Add Current button - within SiriusXM Favorites
- Added State (when content already exists in favorites)</t>
    </r>
  </si>
  <si>
    <t>To verify that the Product displays the below elements when displaying the method to add the currently playing sports play-by-play team as a favorite:
- Add Current button - within SiriusXM Favorites
- Added State (when content already exists in favorites)</t>
  </si>
  <si>
    <t>To verify that the Product displays the below elements when displaying the method to add the currently playing Xtra Channels as a favorite:
- Add Current button - within SiriusXM Favorites
- Added State (when content already exists in favorites)</t>
  </si>
  <si>
    <t>To verify that the Product displays the below elements when displaying the method to add the currently playing Pandora Station as a favorite:
- Add Current button - within SiriusXM Favorites
- Added State (when content already exists in favorites)</t>
  </si>
  <si>
    <t>To verify that the Product displays the vehicle presets as Co-Mingled</t>
  </si>
  <si>
    <t>To verify that the Product displays the vehicle presets as SXM Source specific.</t>
  </si>
  <si>
    <t xml:space="preserve">To verify that the Product provides a method which allows the user to add content to the vehicle presets.
note: Content can be added via touch/soft buttons, hardware controls or a combination of both
</t>
  </si>
  <si>
    <t xml:space="preserve">To verify that the Product provides a method which allows the user to overwrite their vehicle presets.
</t>
  </si>
  <si>
    <t>To verify that  the Product allows the same Content to be assigned to multiple vehicle presets in multiple vehicle preset banks.
Note: Channel "X" can be saved multiple times and will be displayed in the vehicle preset bank for which it was select</t>
  </si>
  <si>
    <t xml:space="preserve">To verify that the Product displays/supports the maximum number of vehicle presets specified by the OEM implementation.
Note: The maximum number of Vehicle Favorites will be OEM dependent.
</t>
  </si>
  <si>
    <t>To verify that the Product tunes the user to the live point of the Live Game Channel for the game which has the game state associated is 'Pre-Game'</t>
  </si>
  <si>
    <t>To verify that the Product tunes the user to the live point of the Live Game Channel for the game which has the game state associated is 'In Progress'</t>
  </si>
  <si>
    <t>To verify that the Product tunes the user to the live point of the Live Game Channel for the game which has the game state associated is 'Final'</t>
  </si>
  <si>
    <t>To verify that the Product tunes the user to the game with the game state flag associated is 'Pre-Game', then tune to Live Channel based on the following criteria:
Tuning decision follows the following priority order based on availability:
1. National Broadcast,
2. Home Team Broadcast,
3. Away Team Broadcast.</t>
  </si>
  <si>
    <t>To verify that the Product tunes the user to the game with the game state flag associated is 'In Progress', then tune to Live Channel based on the following criteria:
Tuning decision follows the following priority order based on availability:
1. National Broadcast,
2. Home Team Broadcast,
3. Away Team Broadcast.</t>
  </si>
  <si>
    <t>To verify that the Product tunes the user to the game if the game state flag associated is 'Final', then tune to Live Channel based on the following criteria:
Tuning decision follows the following priority order based on availability:
1. National Broadcast,
2. Home Team Broadcast,
3. Away Team Broadcast.</t>
  </si>
  <si>
    <t>To verify that the Product tunes the user to the game if the game state flag associated is 'Pre-Game/ In Progress/ Final', then tune to Live Channel based on the following criteria:
Tuning decision follows the following priority order based on availability:
1. National Broadcast,
2. Home Team Broadcast,
3. Away Team Broadcast.</t>
  </si>
  <si>
    <t>To verify that the Product displays the "No Game Scheduled Modal" if a preset containing a sports team is selected and there is no game state flag</t>
  </si>
  <si>
    <t xml:space="preserve">To verify that the Product displays the "Scheduled Game Modal" after selecting a preset containing a sports team which has "Scheduled" state flag. 
</t>
  </si>
  <si>
    <t xml:space="preserve">To verify that the Product displays the "Scheduled Game Modal" after selecting a preset containing a sports team which has "Delayed" state flag. 
</t>
  </si>
  <si>
    <t xml:space="preserve">To verify that the Product displays the "Scheduled Game Modal" after selecting a preset containing a sports team which has "Abandoned for the day" state flag. 
</t>
  </si>
  <si>
    <t xml:space="preserve">To verify that the Product displays the "Scheduled Game Modal" after selecting a preset containing a sports team which has "Currently Suspended" state flag. 
</t>
  </si>
  <si>
    <t xml:space="preserve">To verify that the Product displays the "Re-Scheduled Game Modal" after selecting a preset containing a sports team which has "Rescheduled" state flag. 
</t>
  </si>
  <si>
    <t xml:space="preserve">To verify that the Product displays the Vehicle Presets on the Now Playing Screen.
</t>
  </si>
  <si>
    <t>To verify that the Product supports Live Broadcast Channel within Vehicle Presets.</t>
  </si>
  <si>
    <t>To verify that the Product supports Sports Teams within Vehicle Presets.</t>
  </si>
  <si>
    <t xml:space="preserve">To verify that the Product displays the Live Satellite Channel within the Vehicle Presets.
</t>
  </si>
  <si>
    <t>To verify that the Product displays Sports Teams within Vehicle Presets.</t>
  </si>
  <si>
    <t>To verify that the Product displays Live Broadcast Channel (SAT) within Vehicle Presets.</t>
  </si>
  <si>
    <t>To verify that the Product displays Xtra Channels
 within Vehicle Presets.</t>
  </si>
  <si>
    <t>To verify that the Product displays On Demand Shows
 within Vehicle Presets.</t>
  </si>
  <si>
    <t>To verify that the Product displays Pandora Station
within Vehicle Presets.</t>
  </si>
  <si>
    <t xml:space="preserve">To verify that the Product continues to play audio uninterrupted of the currently tuned channel when the content is saved as a preset.
</t>
  </si>
  <si>
    <t>To verify that the Product presents a visual and/or audible cue indicating that preset has been set successfully.</t>
  </si>
  <si>
    <t>To verify that the Product shall take no action when the user tries to tune to an inactive preset.</t>
  </si>
  <si>
    <r>
      <t>To verify that the product display the '</t>
    </r>
    <r>
      <rPr>
        <b/>
        <sz val="12"/>
        <color indexed="8"/>
        <rFont val="Calibri"/>
        <family val="2"/>
        <scheme val="minor"/>
      </rPr>
      <t xml:space="preserve">blocked </t>
    </r>
    <r>
      <rPr>
        <sz val="12"/>
        <color theme="1"/>
        <rFont val="Calibri"/>
        <family val="2"/>
        <scheme val="minor"/>
      </rPr>
      <t>content' when  the user tries to tune to a Block Explicit preset.</t>
    </r>
  </si>
  <si>
    <t xml:space="preserve">To verify that  the Product displays the Channels as unavailable if the channel/content is no longer available.
</t>
  </si>
  <si>
    <t>To verify that  the Product displays the Channels as unavailable if the channel is no longer subscribed  (due to a subscription change or broadcast change event)</t>
  </si>
  <si>
    <t xml:space="preserve">To verify that  the Product displays the Channels as unavailable if the channel is rated Mature and Block Explicit is enabled.
</t>
  </si>
  <si>
    <t>To verify that the Product displays the Channels as unavailable if an Antenna Error has been detected</t>
  </si>
  <si>
    <t>To verify that the Product displays Sport Teams as unavailable within the vehicle preset if the Game State Flag for the channel is reflected as Scheduled.</t>
  </si>
  <si>
    <t>To verify that the Product displays Sport Teams as unavailable within the vehicle preset if the Game State Flag for the channel is reflected as Rescheduled.</t>
  </si>
  <si>
    <t>To verify that  the Product displays Sport Teams as unavailable within the vehicle preset if the Game State Flag for the channel is reflected as Delayed</t>
  </si>
  <si>
    <t>To verify that the Product displays Sport Teams as unavailable within the vehicle preset if the Game State Flag for the channel is reflected as Abandoned for the day.</t>
  </si>
  <si>
    <t>To verify that the Product displays Sport Teams as unavailable within the vehicle preset if the Game State Flag for the channel is reflected as Currently Suspended.</t>
  </si>
  <si>
    <t>To verify that the Product displays Sport Teams as unavailable within the vehicle preset if the Game State Flag for the channel is reflected as "No Game State Flag" (i.e. Offseason, or no games currently scheduled ).</t>
  </si>
  <si>
    <t>To verify that the Product displays Sport Teams as unavailable within the vehicle preset if the feed is not available to tune to game.</t>
  </si>
  <si>
    <t>To verify that when Tune Start set to On the Product tunes the user to the Play point of the broadcast after selecting a music channel preset.</t>
  </si>
  <si>
    <t>To verify that when Tune Start set to OFF the Product tunes the user to the Live point of the broadcast after selecting a music channel preset.</t>
  </si>
  <si>
    <t xml:space="preserve">To verify that the Product displays the current game score in PDT Line 1 for Preset Teams where there is a In Progress game available.
</t>
  </si>
  <si>
    <t xml:space="preserve">To verify that the Product displays the final game score in PDT Line 1 for Preset Teams where there is a Final game available.
</t>
  </si>
  <si>
    <t xml:space="preserve">To verify that the Product displays the game score as '0-0' in PDT Line 1 for Preset Teams where there is a Pre-Game game available.
</t>
  </si>
  <si>
    <t xml:space="preserve">To verify that the Product uses a pagination indicator to indicate to the user which page/bank they are currently viewing, when there are multiple pages/banks of presets.
</t>
  </si>
  <si>
    <t>To verify that the Product displays currently playing Artist Name in the preset tile in PDT Line 1 for all presets that are not currently selected</t>
  </si>
  <si>
    <t>To verify that the Product stores the WSIDs for preset channels in non-volatile memory</t>
  </si>
  <si>
    <t xml:space="preserve">To verify that the Product clears user presets and preload the Vehicle Preset Bar from the factory with the Channels provided in Arena item SX-9845-0414.
</t>
  </si>
  <si>
    <t>To verify that  the Product refreshes to display the content information and begin playback of the selected content on the Now Playing screen when content is selected from the Vehicle Presets.</t>
  </si>
  <si>
    <t>To verify that  the Product shall not re-tune when select the Vehicle Preset which already listening</t>
  </si>
  <si>
    <t>To verify that  the Product stores and recalls (tune) to presets via the WSID, not the channel numbers.</t>
  </si>
  <si>
    <t>To verify that the Product does NOT automatically delete Presets channels that are reported as unsubscribed.</t>
  </si>
  <si>
    <t xml:space="preserve">To verify that  the Product does NOT automatically delete Presets channels that are reported as unavailable.
</t>
  </si>
  <si>
    <t>To verify that  the Product displays the coaching text "Hold to Set" within empty vehicle presets.</t>
  </si>
  <si>
    <t>To verify that  the Product displays the Set Vehicle Preset Modal when the user tries to set a vehicle preset from the sports play-by-play Now playing screen by long pressing the vehicle preset.</t>
  </si>
  <si>
    <t>To verify that  the Product is required to display the following elements on the "Set Vehicle Preset" Modal.
- National Broadcast Tile
* Channel Logo
* Channel Number
- Away Team Tile
* Away Team Logo
* Away Team Name
- Home Team Tile
* Home Team Logo
* Home Team Name
- Title text
- Primary button (Cancel)</t>
  </si>
  <si>
    <t>To verify that the Product is required to display the following elements on the "Set Vehicle Preset" Modal:
- National Broadcast Tile
* Channel Name if channel logo is not available
* Channel Number
- Away Team Tile
* Away Team Abbreviation if logo is not available (supports 6 letters)
* Away Team Name
- Home Team Tile
* Home Team Abbreviation if logo is not available (supports 6 letters)
* Home Team Name
- Title text
- Primary button (Cancel)</t>
  </si>
  <si>
    <t xml:space="preserve">To verify that the Product is capable of returning the Live Channels as related content.
</t>
  </si>
  <si>
    <t xml:space="preserve">To verify that the Product is capable of returning the Sports Games as related content.
</t>
  </si>
  <si>
    <t xml:space="preserve">To verify that the Product is capable of returning the Xtra Channels as related content.
</t>
  </si>
  <si>
    <t xml:space="preserve">To verify that the Product is capable of returning the On Demand Shows as related content.
</t>
  </si>
  <si>
    <t xml:space="preserve">To verify that the Product is capable of returning the Pandora Stations as related content.
</t>
  </si>
  <si>
    <t xml:space="preserve">To verify that the Product displays the Related Content screen after selecting the "Related" button from the now playing screen.
</t>
  </si>
  <si>
    <t xml:space="preserve">To verify that the Product shall localize text for the Related Content based on the language selected ( in case when English language is selected and the current region of the vehicle is US)
</t>
  </si>
  <si>
    <t>To verify that the Product shall localize text for the Related Content based on the language selected (in case when French language is selected and the current region of the vehicle is Canada)</t>
  </si>
  <si>
    <t>To verify that the Product displays the following elements on the Now Playing Bar - Currently Playing Content of Related
- Currently Playing Artist
- Currently Playing Song</t>
  </si>
  <si>
    <t>To verify that Product takes the user to the Now Playing screen where the audio will automatically be played when related content is selected</t>
  </si>
  <si>
    <t>To verify that the Now Playing Indicator is Not applicable on the Short Tile when displaying channels within Linear Tuner</t>
  </si>
  <si>
    <t>To verify that the Now Playing Indicator is Not applicable on the Short Tile when displaying channels within Listening History</t>
  </si>
  <si>
    <t xml:space="preserve"> To verify that the Product displays the Team Abbreviation shall be no more than 6 characters on the Short Tile when displaying Play-by-Play Games of college sports within Browse -&gt; Live Games</t>
  </si>
  <si>
    <t>To verify that  the Product is able to play Music Content from " Unrestricted" groups (All content broadcast over satellite) based on time shifting rights/regulations
Note:
Unrestricted: This is content where there are no legal or contractual restrictions that govern time-shifting.</t>
  </si>
  <si>
    <t xml:space="preserve"> To verify that the Product is able to play Music Content from DMCA Restricted groups based on time shifting rights/regulation
Note:
DMCA-Restricted: Relevant for IP Streamed Channels ONLY, where there are DMCA (Digital Millennium Copyright Act) restrictions that govern time-shifting
For example, SiriusXM Hits 1, The Highway, Real Jazz - most SiriusXM music channels</t>
  </si>
  <si>
    <t xml:space="preserve"> To verify that the Product is able to play Music Content from Disallowed groups based on time shifting rights/regulations
Note:
Disallowed: Relevant for IP Stream Channels ONLY, where there are contractual restrictions that govern time-shifting.
For example, CNN, CNBC, BBC</t>
  </si>
  <si>
    <t>To verify that  the Product is able to play Music Content from " Unrestricted" groups (Some IP Streamed Channels) based on time shifting rights/ regulations
Note:
Unrestricted: This is content where there are no legal or contractual restrictions that govern time-shifting.</t>
  </si>
  <si>
    <t xml:space="preserve">To verify that the Product skips back to the start of the previous segment upon a selection of Skip Back if the user is listening within the first 3 seconds of the start of a segment.
</t>
  </si>
  <si>
    <t xml:space="preserve">To verify that the Product disables the Skip Back button once selected, until the request has been completed and the user is able to Skip Back again.
</t>
  </si>
  <si>
    <t xml:space="preserve">To verify that the Product rewinds to the beginning of the buffer upon a 'Long' press of the Skip Back button
</t>
  </si>
  <si>
    <t>To verify that the Product follows the same behavior for the Skip Back Button when the Product is Paused or in the Play state.</t>
  </si>
  <si>
    <t>To verify that the Product shifts the audio forward to the next available track/segment when selecting the Skip Forward Button</t>
  </si>
  <si>
    <t>To verify that the Product allows the user to Skip Forward until they reach the Live Play Point in the broadcast.</t>
  </si>
  <si>
    <t xml:space="preserve">To verify that the Product tunes the user to the live point of audio upon a 'Long' press of the Skip Forward button.
</t>
  </si>
  <si>
    <t>To verify that the Product follows the same behavior for the Skip Forward Button when the Product is Paused or in the Play state.</t>
  </si>
  <si>
    <t>To verify that the Product displays a unique icon that is associated with the Channel Navigation Skip Back method</t>
  </si>
  <si>
    <t>To verify that the Product displays a unique icon that is associated with the Channel Navigation Skip Forward method</t>
  </si>
  <si>
    <t>To verify that the Product displays a unique icon that is associated with the Channel Navigation Play/ Pause method</t>
  </si>
  <si>
    <t xml:space="preserve">To verify that the Product provides play head controls (Play/ Pause) to allow the user to be able to time shift the content which is currently playing </t>
  </si>
  <si>
    <t>To verify that the Product provides play head controls (Skip Forward) to allow the user to be able to time shift the content which is currently playing</t>
  </si>
  <si>
    <t>To verify that the Product provides play head controls (Skip Forward) to allow the user to be able to time shift the content which is currently playing (Long pressing)</t>
  </si>
  <si>
    <t xml:space="preserve">To verify that the Product provides play head controls (Skip Backward) to allow the user to be able to time shift the content which is currently playing </t>
  </si>
  <si>
    <t xml:space="preserve">To verify that the Product provides play head controls (Rewind) to allow the user to be able to time shift the content which is currently playing </t>
  </si>
  <si>
    <t xml:space="preserve"> To verify that  the Product updates the display to show the associated Content Metadata with Each skip made (Forward or Backward).
Note: There should be no noticeable lag between updates and audio shall start as soon as possible after each skip has been processed.</t>
  </si>
  <si>
    <t xml:space="preserve"> To verify that Product disables the Skip Back button if the user is listening at the earliest audio point available in the buffer</t>
  </si>
  <si>
    <t xml:space="preserve"> To verify that the Product displays the Pause Button in place of the Play button when audio is currently Playing.
Note: Selecting will Pause the audio and the icon will change to the resume state
</t>
  </si>
  <si>
    <t xml:space="preserve"> To verify that the Product displays the Play Button in place of the Pause button when audio is currently Paused.
Note: Selecting will Play the audio and the icon will change to the pause state</t>
  </si>
  <si>
    <t xml:space="preserve"> To verify that the Product displays the word "Live" (rather than Skip Forward or Icon) to indicate that the user is listening at the Live audio point of the broadcast.
Note: If "live" is not displayed when listening at the live point then the skip forward button should be disabled.</t>
  </si>
  <si>
    <t xml:space="preserve"> To verify that the Product displays the following button states for the Skip forward button if the user is listening within a segment behind the Live play:
- The Skip Forward button as active OR
- The Skip Forward button as the "non-Live" icon variation</t>
  </si>
  <si>
    <t xml:space="preserve"> To verify that the Product displays the Skip Forward button as disabled once selected, until the request has been completed and the user is able to skip forward again.</t>
  </si>
  <si>
    <t xml:space="preserve"> To verify that the Product skips back to the start of the current segment if the user is listening for more than 3 seconds within that segment.</t>
  </si>
  <si>
    <t>To verify that the Product displays the Satellite Broadcast Indicator while listening to a content via Satellite Broadcast.</t>
  </si>
  <si>
    <t xml:space="preserve">To verify that the Product displays the No Satellite Signal Indicator if the user is attempting to listen to buffered content via Satellite and they do not have Satellite signal.
</t>
  </si>
  <si>
    <t xml:space="preserve">To verify that the Product displays the No Satellite Signal Indicator if the user is attempting to listen to live content via Satellite and they do not have Satellite signal.
</t>
  </si>
  <si>
    <t>To verify that the Product displays Album Art images formatted as .JPEG with:
Different file sizes:
- Y (8x8) and
- CrCb (16x16)
- Standard JPEG color model to convert back to RGB.
- Support for the following markers:
Start of Image (SOI)
Define Quantization Table (DQT)
Start of Frame (SOF0)
Start of Scan (SOS)
End of Image (EOI)
Support for images that contain padding.</t>
  </si>
  <si>
    <t>To verify that the Product supports Album Art images received in a resolution of 170 x 170 pixels</t>
  </si>
  <si>
    <t>To verify that the Product does not change the aspect ratio, crop or change the color tint of displayed Album Art images</t>
  </si>
  <si>
    <t>To verify that the Product supports Album Art images up to 16,384 bytes (16 Kbytes) each</t>
  </si>
  <si>
    <t>To verify that the Product stores the baseline information which is obtained directly from SiriusXM Engineering in the receiver nonvolatile memory (NVM)</t>
  </si>
  <si>
    <t>To verify that the Product is capable of storing 2 Realtime Images in RAM for each of the 1020 channels
Note: Gen7 modules support 383 channels</t>
  </si>
  <si>
    <t xml:space="preserve">To verify that the Product discards the image and associated message data as if never received, if a message containing an image fails a data integrity check during data reception and processing.
</t>
  </si>
  <si>
    <t>To verify that the Product displays associated Album Art images when appropriate track information is delivered and available</t>
  </si>
  <si>
    <t>To verify that the Product displays the Album Art for the Track/Bit within 2 seconds of a match for associated WideBand Service Identifier (WSID) or Program ID (PID).</t>
  </si>
  <si>
    <t>To verify that the Product removes the Album Art for the Track/Bit within 2 seconds of a non-match for associated WideBand Service Identifier (WSID) or Program ID (PID)</t>
  </si>
  <si>
    <t>To verify that the Product does not substitute different images for those provided by SiriusXM for Realtime.</t>
  </si>
  <si>
    <t xml:space="preserve"> To verify that the Product requests a maximum of 8 recommendations.</t>
  </si>
  <si>
    <t>To verify that the Product displays a maximum number of recommendations on Recommendations list
Note: The maximum number of recommendations displayed will be dependent on the OEM implementation</t>
  </si>
  <si>
    <t xml:space="preserve"> To verify that the Product supports a minimum of one-page worth of recommendations to be returned to the user. (3 pieces of content).</t>
  </si>
  <si>
    <t xml:space="preserve"> To verify that  the Product displays Recommendations when the user selects "For You".</t>
  </si>
  <si>
    <t xml:space="preserve"> To verify that the Product supports and displays recommended content provided by the Satellite feed</t>
  </si>
  <si>
    <r>
      <t xml:space="preserve"> To verify that the product refresh</t>
    </r>
    <r>
      <rPr>
        <sz val="12"/>
        <color rgb="FFFF0000"/>
        <rFont val="Calibri"/>
        <family val="2"/>
        <scheme val="minor"/>
      </rPr>
      <t>es</t>
    </r>
    <r>
      <rPr>
        <sz val="12"/>
        <color indexed="8"/>
        <rFont val="Calibri"/>
        <family val="2"/>
        <scheme val="minor"/>
      </rPr>
      <t xml:space="preserve"> of the list of recommendations when selecting a Recommendation from the list of available recommendations</t>
    </r>
  </si>
  <si>
    <t>To verify that the Product supports recommendations that include: Live Channels</t>
  </si>
  <si>
    <t>To verify that the Product supports recommendations that include: Live Sports</t>
  </si>
  <si>
    <t>To verify that the Product excludes the channel which is currently being played from the recommendations list</t>
  </si>
  <si>
    <t xml:space="preserve">To verify that the Product displays recommended content based off the recommendation value variable delivered via the SAT broadcast </t>
  </si>
  <si>
    <t>To verify that the Product displays the Slow to Load screen if data isn't available when the user selects For You button from the Now Playing screen</t>
  </si>
  <si>
    <t>To verify that the Product displays a method to access recommended content screen</t>
  </si>
  <si>
    <t>To verify that the Product provides a method for clearing updated logos and reverting to the baseline version.
Note: This method is not intended to be exposed to the User, and can be included in a diagnostic mode.
Note: This is intended for use in testing.</t>
  </si>
  <si>
    <t>To verify that the Product stores the latest available release of the Baseline File at the time of the product's Start of Production date. The version information shall be provided with the product submission.</t>
  </si>
  <si>
    <t>To verify that the Product renders Logos at the same time as all other channel information.</t>
  </si>
  <si>
    <t>To verify that the Product utilizes the Baseline Logos for Super Categories, Categories and Channels until updated logos are received and assigned</t>
  </si>
  <si>
    <t>To verify that the Product stores and updates Logos when received from the SiriusXM broadcast.</t>
  </si>
  <si>
    <t>To verify that the Product shall not substitute different logos for those provided by SiriusXM.
Note: The product developer is not permitted to design their own version of a any logo.</t>
  </si>
  <si>
    <t>To verify that the Product stores the OTA Images in Non-volatile memory.</t>
  </si>
  <si>
    <t>To verify that the Product uses "On Dark" logos on dark backgrounds and "On Light" logos on light backgrounds.</t>
  </si>
  <si>
    <t>To verify that the Product supports a baseline file with a maximum of 2240 Logos containing all Channel, Super Category, Category logos.</t>
  </si>
  <si>
    <t>To verify that the Product supports Logos of the following dimensions:
Channel Logos: 144 pixels high x 180 pixels wide
Category Logos: 75 pixels high x 75 pixels wide
Super Category Logos: 75 pixels high x 75 pixels wide</t>
  </si>
  <si>
    <t xml:space="preserve"> To verify that the Product allocates and support Logo files of up to 30,000 bytes of data per file for the implementation and storage of all Channel, Super Category and Category Logos. The Wideband Service shall not exceed 30,000 bytes per file.</t>
  </si>
  <si>
    <t xml:space="preserve"> To verify that  the Product rejects and doesn't display any corrupt logos and use the fall back priority scheme for logos.</t>
  </si>
  <si>
    <t xml:space="preserve"> To verify that the Product shall process and store Channel, Category and Super Category Logos as received regardless if the logo is assigned.
Note: For example, if an logo is received in advance of assignment it should be stored.</t>
  </si>
  <si>
    <t xml:space="preserve"> To verify that  the Product shall cache Channel, Category and Super Category Logos so they can be display under No Signal conditions.</t>
  </si>
  <si>
    <t xml:space="preserve"> To verify that the Product shall cache League and Team Logos so they can be display under No Signal conditions.</t>
  </si>
  <si>
    <t xml:space="preserve"> To verify that the Product must store the baseline information in the receiver non-volatile memory (NVM).</t>
  </si>
  <si>
    <t xml:space="preserve"> To verify that the Product shall utilize Team and League Logo information from the default baseline file until receiving updated OTA baseline information
Note: The Broadcast Data Service only includes Logos that have been added, changed or not deleted since the Initial Baseline file was created. Any Logos that have not changed from the version included in the initial baseline are not included in the broadcast</t>
  </si>
  <si>
    <t xml:space="preserve"> To verify that  the Product shall not require any of the following conditions to apply a new Logo when available.
- A re-tune to the current channel
- Tuning to another channel
- A power cycle of the Product
Note: These constraints ensure that the product updates the logo as soon as possible.
Note: It is permitted when in Browse, Direct Tune, Linear Tuner, Notifications or Menus to exit before the logo updates are applied.</t>
  </si>
  <si>
    <t xml:space="preserve"> To verify that the Product needs to exit before the updated logo is applied on the Channel Browse screen</t>
  </si>
  <si>
    <t xml:space="preserve"> To verify that the Product needs to exit before the updated logo is applied on the Direct Tune screen</t>
  </si>
  <si>
    <t xml:space="preserve"> To verify that the Product needs to exit before the updated logo is applied on the  Linear Tuner screen</t>
  </si>
  <si>
    <t xml:space="preserve"> To verify that the Product needs to exit before the updated logo is applied on the  Notifications screen</t>
  </si>
  <si>
    <t xml:space="preserve"> To verify that the Product needs to exit before the updated logo is applied on the Related content screen</t>
  </si>
  <si>
    <t xml:space="preserve"> To verify that the Product needs to exit before the updated logo is applied on the SXM Favorites list screen</t>
  </si>
  <si>
    <r>
      <t xml:space="preserve"> To verify that the Product needs to exit before the updated logo is applied on the </t>
    </r>
    <r>
      <rPr>
        <sz val="12"/>
        <color rgb="FFFF0000"/>
        <rFont val="Calibri"/>
        <family val="2"/>
        <scheme val="minor"/>
      </rPr>
      <t>Recommendations</t>
    </r>
    <r>
      <rPr>
        <sz val="12"/>
        <color indexed="8"/>
        <rFont val="Calibri"/>
        <family val="2"/>
        <scheme val="minor"/>
      </rPr>
      <t xml:space="preserve"> screen</t>
    </r>
  </si>
  <si>
    <t xml:space="preserve"> To verify that the Product supports and displays Team logos for the NFL, NBA, MLB and NHL</t>
  </si>
  <si>
    <t xml:space="preserve"> To verify that the Product supports and displays League Logos for NFL, NBA, MLB and NHL.</t>
  </si>
  <si>
    <t>To verify that the Product designates all presets that contain music channels that are designated tune start eligible as smart favorites upon Power on.
note: The product shall send the appropriate configuration messages to indicate that these Presets designated in all banks are smart favorites.</t>
  </si>
  <si>
    <t>To verify that the Product designates a Preset as a Smart Favorite channel within 2-seconds after adding or changing the Preset Channel to be treated as Smart Favorite channels.</t>
  </si>
  <si>
    <t>To verify that the Product configures the tuner module with the Smart Favorite channel list as part of the tuner module initialization, regardless of the product operating mode after the power cycle</t>
  </si>
  <si>
    <t>To verify that the Product maintains a flag in NVM to retain the user's choice of Tune Start disable over power cycles</t>
  </si>
  <si>
    <t>To verify that the Product maintains a flag in NVM to retain the user's choice of Tune Start enable over power cycles.</t>
  </si>
  <si>
    <t xml:space="preserve">To verify that the Product designates all preset channels in a list ordered to match the Preset order should the product support more Presets, then the Chipset is capable of allocating as Smart Favorites.
Note: If the Product supports 4 Banks of 6 presets, and the chipset only supports 18 smart favorites, then the first 3 banks of 6 Presets will be the Presets assigned as Smart Favorites.
</t>
  </si>
  <si>
    <t>To verify that the Product designates Music channels eligible to be designated as a Smart Favorite 
Note: Talk/Sports channels are not eligible for the TuneStart feature
Note: Tune start will only be made available if the channel is a "music" channel and has been added to the users list of Smart Favorites.</t>
  </si>
  <si>
    <t>To verify that  the Product is able to localize the "Reset History" Text, based on the language selected and region of the vehicle.
Language: English
Region: USA</t>
  </si>
  <si>
    <t xml:space="preserve">To verify that  the Product is able to localize the "Reset History" Text, based on the language selected and region of the vehicle.
Language: Spanish
Region: Mexico
</t>
  </si>
  <si>
    <t>To verify that the Product is able to localize the coaching text on the Edit Listener, based on the language selected and region of the vehicle.
Language: English
Region: USA</t>
  </si>
  <si>
    <t>To verify that the Product is able to localize the coaching text on the Edit Listener, based on the language selected and region of the vehicle.
Language: Canadian English
Region: Canada</t>
  </si>
  <si>
    <t>To verify that the Product is able to localize the coaching text on the Edit Listener, based on the language selected and region of the vehicle.
Language: French
Region: Canada</t>
  </si>
  <si>
    <t>To verify that the Product takes the user to the avatar selection screen upon selecting "Change Avatar" button from the Edit Listener Card within Listener Settings</t>
  </si>
  <si>
    <t>To verify that the Product takes the user to the name entry screen upon selecting "Edit Name" button from the Edit Listener settings within Listener Settings</t>
  </si>
  <si>
    <t xml:space="preserve">To verify that the Product displays the active avatar indicator on the currently selected avatar upon entering the Choose Avatar screen.
Note: If no avatar was previously selected, then no avatar should be pre-selected (i.e., no tile will show a selection indicator).
</t>
  </si>
  <si>
    <t xml:space="preserve">To verify that the Product assigns the avatar with the selection indicator as the profile's avatar upon selecting the done button from the Choose Avatar screen.
</t>
  </si>
  <si>
    <t>To verify that the Product retains the Block Explicit setting across normal power cycles.</t>
  </si>
  <si>
    <t>To verify that the Product provides a method to Manage all supported Notifications by selecting the "Manage" button from the notifications card within Listener Settings.</t>
  </si>
  <si>
    <t xml:space="preserve">To verify that the Product implements to enable the Notifications toggle by default. </t>
  </si>
  <si>
    <t>To verify that the Product allows to change the state of notifications toggle to enable/disable by selecting and when disabled, all Content Notifications will be suppressed from being presented (regardless of whether SiriusXM application is in the foreground or background).
Note:
* Selecting this toggle to the 'ON' state will enable notifications.
* Selecting this toggle to the 'OFF' state will disable notifications</t>
  </si>
  <si>
    <t>To verify that the Product implements marketing Notifications and General Errors / Alerts will NOT be suppressed for the Notifications toggle</t>
  </si>
  <si>
    <t>To verify that the Product implements the visual style of the toggle shall reflect the OEM system toggle set so it feels familiar within the vehicle</t>
  </si>
  <si>
    <t xml:space="preserve">To verify that the Product takes the user to the Manage Notification Screen (where user can manage their notifications) after selecting the "Manage" Button from Notifications within the Listener Settings </t>
  </si>
  <si>
    <t xml:space="preserve">To verify that the Product contains the following setting options within Listener Settings:
- Edit Listener
- Notifications
- Block Explicit
- Tune Start
- Reset History
</t>
  </si>
  <si>
    <t>To verify that the Product contains the following elements for active avatar on the "Edit Listener" in the settings menu:
- Title "Edit Listener"
- Coaching Text: "Personalize your listener profile avatar and name."
- Change Avatar Button
- Edit Name Button</t>
  </si>
  <si>
    <t>To verify that the Product contains the following elements for default profile on the "Edit Listener" in the settings menu:
- Title "Edit Listener"
- Coaching Text:"Login to personalize your listener profile avatar and name."
- Change Avatar Button is inactive
- Edit Name Button is inactive</t>
  </si>
  <si>
    <t>To verify that the Product contains the following elements on the "Notifications" in the settings menu:
- Title "Notifications"
- Notifications toggle - ON/OFF
- Coaching Text: "Allow notifications for SiriusXM"
- Manage Button</t>
  </si>
  <si>
    <t>To verify that the Product hides all XL content (channels) from the Listener's experience with the exception of the Listening History when "Block Explicit" toggle is moved to "ON".</t>
  </si>
  <si>
    <t>To verify that the Product hides all XL content (channels) from the Search Results  when "Block Explicit" toggle is moved to "ON".</t>
  </si>
  <si>
    <t xml:space="preserve">To verify that the Product contains the following elements on the "Block Explicit" in the settings menu:
- Title "Block Explicit"
- Block Explicit toggle - "ON/OFF"
- Coaching Text: ""Hide programming with explicit content""
</t>
  </si>
  <si>
    <t>To verify that the Product contains the following elements on the "Reset History" in the settings menu:
- Title "Reset History"
- Coaching Text: "Listening History and Recommendations for this Profile will be reset."
- Reset History Button</t>
  </si>
  <si>
    <t>To verify that the Product displays the below elements when viewing Reset Listening History Modal:
- Message icon
- Title text - "Reset Listening History?"
- Body text - "Your Listening History will be reset, and your recommendations returned to their default state."
- Contextual Control Button 1 + Text (e.g. RESET)
- Contextual Control Button 2 + Text (e.g. CANCEL)
- Close (X) button</t>
  </si>
  <si>
    <t>To verify that the Product continues to play audio from the currently tuned XL channel if the block explicit toggle is switched to the "ON" position from the listener settings menu until the user tunes away from the currently tuned channel.
note: The user will not be allowed to access any XL content until the toggle is returned to the "OFF" position.</t>
  </si>
  <si>
    <t>To verify that the Product displays the below elements when the user accesses "Tune Start" from the "Listener Settings":
- Title - "Tune Start"
- Tune Start toggle - On/Off
- Coaching Text: "Start songs at the beginning when you tune to a music channel."</t>
  </si>
  <si>
    <t>To verify that the Product implements to set Tune start toggle to "On" by default</t>
  </si>
  <si>
    <t>To verify that the Product toggles Tune Start "OFF" when short pressing the toggle while in the "ON" state disabling the Tune Start Feature.
note: Products shall configure Tune Start to use the "Live" PlayPoint option when Tune Start is disabled.</t>
  </si>
  <si>
    <t>To verify that the Product shall allow a maximum of 14 characters for Listener names.</t>
  </si>
  <si>
    <t>To verify that the Product displays 8 avatars to choose from when creating a listener profile.</t>
  </si>
  <si>
    <t>To verify that the Product shall support Vehicle Profile Association and link SXM Listener Profiles with Vehicle Profiles (i.e. Driver 1, Driver 2).</t>
  </si>
  <si>
    <t>To verify that the Product shall allow any driver profile to select any SiriusXM Listener Profile.</t>
  </si>
  <si>
    <t>To verify that the Product displays the Default 'Shell' Profile state until the user creates their SiriusXM Listener Profile, whether the user in subscribed mode.</t>
  </si>
  <si>
    <t>To verify that the Product displays the Default 'Shell' Profile state until the user creates their SiriusXM Listener Profile, whether the user in trial mode.</t>
  </si>
  <si>
    <t>To verify that the Product allows the SiriusXM Profile &amp; Settings menu to be accessed from the SiriusXM Now Playing media stage as a main navigation function</t>
  </si>
  <si>
    <t>To verify that the Product displays the following settings when the Profile &amp; Settings menu is accessed:
- Subscription (Active Listener information)
- Listener Items
- Account Information
- System Information
- Help &amp; Support</t>
  </si>
  <si>
    <t>To verify that the Product displays the default listener profile icon if the user has not yet claimed a SiriusXM Listener Profile avatar icon.</t>
  </si>
  <si>
    <t>To verify that the Product allows the user access to the Profile &amp; Settings menu by short pressing the Avatar icon</t>
  </si>
  <si>
    <t>To verify that if having an inactive subscription the Product displays the below elements when the user accesses 'Subscription' from the "Profile &amp; Settings"
- Title Text - "Subscription"
- Subscription status: Inactive Subscription (No subscription)
- Coaching text (When there is an active Free to Air campaign)
- "Subscribe" button</t>
  </si>
  <si>
    <t>To verify that the Product displays the below elements when viewing the Listener Items within the Profile &amp; Settings Menu:
- Title Text- "Listener Items"
- Listening History button
- Listener Settings button</t>
  </si>
  <si>
    <t>To verify that the Product displays the following settings when the Profile &amp; Settings menu is accessed:
- Active Listener information
- Listener Items
- Account Information
- System Information
- Help &amp; Support</t>
  </si>
  <si>
    <t>To verify that if having an active subscription the Product displays the below elements when the user accesses 'Subscription' from the "Profile &amp; Settings"
Title Text - "Subscription"
Subscription status: Active Subscription (All Access, Mostly Music)
Manage button</t>
  </si>
  <si>
    <t>To verify that the Product displays the below elements when the user accesses 'Subscription' from the "Profile &amp; Settings" in Trial mode 
Title Text - "Subscription"
Subscription status: Active Subscription (All Access Trial)
Subscription messaging
Manage button</t>
  </si>
  <si>
    <t>To verify that the Product displays the below elements when the user accesses 'Subscription' from the Profile &amp; Settings Menu when not subscribed:
- Title Text: 'Subscription'
- Subscription status
- Account messaging
- Subscribe button (when not subscribed)</t>
  </si>
  <si>
    <t>To verify that the Product displays the the below elements when viewing the System Settings within the Listeners, Account &amp; Settings Menu:
Title Text: "System Settings"
Coaching Text: "Manage your location services."
Manage Button</t>
  </si>
  <si>
    <t>To verify that the Product displays the following elements within 'System Information' in the Profile &amp; Settings Menu:
- Title Text - "System Information"
- Title Text - "Radio ID"
- 8/12 characters Radio ID
- SiriusXM Software Version
Note: Radio ID may be 8 characters (displayed XXXXXXXX) or 12 characters (displayed XXXXXXXX-XXXX) depending on the SAT module used.</t>
  </si>
  <si>
    <r>
      <t xml:space="preserve">To verify that the Product displays the below elements when viewing Help &amp; Support within the Profile &amp; Settings Menu:
- Title Text- "Help &amp; Support"
- Coaching Text: </t>
    </r>
    <r>
      <rPr>
        <b/>
        <sz val="11"/>
        <color indexed="8"/>
        <rFont val="Calibri"/>
        <family val="2"/>
        <scheme val="minor"/>
      </rPr>
      <t>"For help go to SiriusXM.com/Help"</t>
    </r>
    <r>
      <rPr>
        <sz val="11"/>
        <color theme="1"/>
        <rFont val="Calibri"/>
        <family val="2"/>
        <scheme val="minor"/>
      </rPr>
      <t xml:space="preserve">
- Primary contextual button "Contact SiriusXM"</t>
    </r>
  </si>
  <si>
    <t>To verify that  the Product displays the below elements when viewing the "Add/Switch Listener Screen" from the Profile &amp; Settings Menu with 4 Listeners:
- Add Listener text
- Available Listeners list
 + Avatar Icons
 + Listener Name
- Active Listener indicator
- Coaching text : Press and hold a tile to sign out of a Listener Profile in this vehicle."
-  Back / Close button.</t>
  </si>
  <si>
    <t>To verify that  the Product displays the below elements when viewing the "Add/Switch Listener Screen" from the Profile &amp; Settings Menu with 5 Listeners:
- Add Listener button : Disabled or removed 
- Available Listeners list
 + Avatar Icons
 + Listener Name
- Active Listener indicator
- Coaching text : Press and hold a tile to sign out of a Listener Profile in this vehicle."
-  Back / Close button.</t>
  </si>
  <si>
    <t>To verify that  the Product displays the Sign Out button when user long press on the 
Listener tile in Add/Switch Listener screen</t>
  </si>
  <si>
    <t xml:space="preserve">To verify that the Product provides the user with the ability to manage the Artist &amp; Song Notifications from the manage notifications setting within the Listener Settings menu.
(via IP connection) 
</t>
  </si>
  <si>
    <t xml:space="preserve">To verify that the Product provides the user with the ability to manage the Sports Notifications from the manage notifications setting within the Listener Settings menu.
(via IP connection) 
</t>
  </si>
  <si>
    <t xml:space="preserve">To verify that the Product provides the user with the ability to manage the Continue Listening Notifications from the manage notifications setting within the Listener Settings menu.
(via IP connection) 
</t>
  </si>
  <si>
    <t xml:space="preserve">To verify that the Product provides the user with the ability to manage the Artist &amp; Song Notifications from the manage notifications setting within the Listener Settings menu.
</t>
  </si>
  <si>
    <t xml:space="preserve">To verify that the Product provides the user with the ability to manage the Sports Notifications from the manage notifications setting within the Listener Settings menu.
</t>
  </si>
  <si>
    <t xml:space="preserve">To verify that the Product supports a maximum of 64 Artist &amp; Song Notifications per SiriusXM Listener Profile
</t>
  </si>
  <si>
    <t>To verify that  the Product supports minimum of 24 Artist &amp; Song Notifications per user profile.</t>
  </si>
  <si>
    <t xml:space="preserve">To verify that the Product defaults the Artist and Song Notifications toggle to "ON", and shall be reset to the "ON" position after a factory reset.
Note: This should be the default setting after a factory reset.
</t>
  </si>
  <si>
    <t>To verify that the Product retains Artist &amp; Songs Notifications setting "ON" across normal power cycles.</t>
  </si>
  <si>
    <t>To verify that the Product retains Artist &amp; Songs Notifications setting "OFF" across normal power cycles.</t>
  </si>
  <si>
    <t>To verify that the Product retains the notifications settings as "On" across normal power cycles</t>
  </si>
  <si>
    <t>To verify that the Product retains the notifications settings as "Off" across normal power cycles</t>
  </si>
  <si>
    <t>To verify that the Product supports a maximum of 64 Sports Team Notifications per SiriusXM Listener Profile</t>
  </si>
  <si>
    <t>To verify that the Product suppresses artist notifications for all XL channels when the Block Explicit feature is active</t>
  </si>
  <si>
    <t>To verify that the Product suppresses song notifications for all XL channels when the Block Explicit feature is active</t>
  </si>
  <si>
    <t>To verify that the Product displays below elements on the Sports Notifications settings within Manage Notifications:
- Title text: Sports
- ON/ OFF Toggle
- Coaching text: Get notifications for start of games
- Teams button</t>
  </si>
  <si>
    <t>To verify that the Product displays the Sports Notifications Toggle Enabled by default on the Sports Notifications settings</t>
  </si>
  <si>
    <t>To verify that the Product implements the following criteria for the Sports Notifications Toggle:
- Interacting with this toggle will change the state to enable/disable notifications</t>
  </si>
  <si>
    <t>To verify that the Product implements when the Sports Notifications Toggle disable, all Sports Notifications will be suppressed from being presented</t>
  </si>
  <si>
    <t>To verify that the Product implements the visual style of the Sports Notifications Toggle to reflect the OEM system toggle set so it feels familiar within the vehicle</t>
  </si>
  <si>
    <t>To verify that the Product takes the users to Manage Teams screen and allows them to manage individual team notifications after short pressing Teams button</t>
  </si>
  <si>
    <t>To verify that the Product displays the below elements on Continue Listening Notifications settings within Manage Notification Settings:
- Title Text: Continue Listening
- On/ Off toggle
- Coaching text: Listen where you left off on other vehicles and devices.</t>
  </si>
  <si>
    <t xml:space="preserve">To verify that the Product enables the Continue Listening Setting Toggle by default 
</t>
  </si>
  <si>
    <t>To verify that the Product implements the visual style of the Continue Listening Setting toggle shall reflect the OEM system toggle set so it feels familiar within the vehicle.</t>
  </si>
  <si>
    <t xml:space="preserve">To verify that the Product changes the state to enable/disable notifications after selecting. </t>
  </si>
  <si>
    <t>To verify that all Continue Listening Notifications will be suppressed from being presented when the Continue Listening Setting Toggle is disabled</t>
  </si>
  <si>
    <t>To verify that the Product allows the user to set notifications by the soft button for the Sports Team they are currently listening to</t>
  </si>
  <si>
    <t>To verify that the Product allows the user to set notifications by the hardware controls for the Sports Team they are currently listening to</t>
  </si>
  <si>
    <t>To verify that the Product allows the user to set notifications by the soft button for the Artist they are currently listening to</t>
  </si>
  <si>
    <t>To verify that the Product allows the user to set notifications  by the hardware controls for the Artist they are currently listening to</t>
  </si>
  <si>
    <t>To verify that the Product allows the user to set notifications by the soft button for the Song they are currently listening to</t>
  </si>
  <si>
    <t>To verify that the Product allows the user to set notifications  by the hardware controls for the Song they are currently listening to</t>
  </si>
  <si>
    <t>To verify that the Product takes the user to Manage Notifications screen after selecting Manage button from Notification Settings within Listener Settings</t>
  </si>
  <si>
    <t>To verify that the Product presents the user with the Remove Confirmation Modal after selecting the Remove button on Team Notifications screen</t>
  </si>
  <si>
    <t>To verify that the Product displays the Set Team Notification modal with the following information:
- Away Team Tile:
+ Notification Icon
+ Away Team Logo
+ Away Team Name
- Home Team Tile:
+ Notification Icon
+ Home Team Logo
+ Home Team Name
- Title text: Set Team Notification?
- Body text: Tap a team to get a notification every time the team airs on SiriusXM
- Primary Contextual Control button + Text (Eg: Done)
- Secondary Contextual Control button + Text (Eg: Manage)</t>
  </si>
  <si>
    <t>To verify that the Product displays the Set Team Notification modal with the following information:
- Away Team Tile:
+ Notification Icon
+ Away Team Abbreviation
+ Away Team Name
- Home Team Tile:
+ Notification Icon
+ Home Team Abbreviation
+ Home Team Name
- Title text: Set Team Notification?
- Body text: Tap a team to get a notification every time the team airs on SiriusXM
- Primary Contextual Control button + Text (Eg: Done)
- Secondary Contextual Control button + Text (Eg: Manage)</t>
  </si>
  <si>
    <t xml:space="preserve">To verify that the Product starts off the "Teams" list as an empty cache. If the user chooses the 'Teams' button and there are no teams selected, they will be taken directly to 'Add Teams'.
</t>
  </si>
  <si>
    <t>To verify that the Product allows the user to enable or disable notifications by the set alert soft button for a specific team in the "Teams" list</t>
  </si>
  <si>
    <t>To verify that the Product allows the user to enable or disable notifications by the hardware controls for a specific team in the "Teams" list</t>
  </si>
  <si>
    <t xml:space="preserve">To verify that the Product adds recently favorited teams in the last position of the favorites list when added through the Add Team functionality.
</t>
  </si>
  <si>
    <t xml:space="preserve">To verify that the Product adds recently favorited teams in the last position of the favorites list when added through Vehicle Preset on Now Playing screen 
</t>
  </si>
  <si>
    <t xml:space="preserve">To verify that the Product adds recently favorited teams in the last position of the favorites list when added by Notification icon on Now Playing screen
</t>
  </si>
  <si>
    <t xml:space="preserve">To verify that the Product adds recently favorited teams in the last position of the favorites list when added by long pressing on the Team logo on Now Playing screen
</t>
  </si>
  <si>
    <t xml:space="preserve">To verify that the Product adds recently favorited teams in the last position of the favorites list when added by long pressing on the League logo on Now Playing screen
</t>
  </si>
  <si>
    <t xml:space="preserve">To verify that the Product adds recently favorited teams in the last position of the favorites list when added by long pressing on Sports Team tile through Browsing screen
</t>
  </si>
  <si>
    <t xml:space="preserve">To verify that the Product adds recently favorited teams in the last position of the favorites list when added by long pressing on a Game in the Live Games category through Browsing screen
</t>
  </si>
  <si>
    <t>To verify that the Product adds teams notifications in a disabled state for all teams added to the Vehicle Favorites</t>
  </si>
  <si>
    <t>To verify that the Product allows user to delete teams upon long pressing a list item (while in Park)</t>
  </si>
  <si>
    <t>To verify that the Product allows user to add a team via the Add Team flow, upon short pressing the "Add Team" button from the Team Notifications screen.</t>
  </si>
  <si>
    <t>To verify that the Product supports a minimum of 24 Sport Teams to be added for Notifications per user profile.</t>
  </si>
  <si>
    <t>To verify that the Product does not show the 'Add Team' button or will be inactive if a user has set the maximum number of notifications.</t>
  </si>
  <si>
    <t>To verify that The League Logo shall be dynamic such that it can be changed without needing an application update</t>
  </si>
  <si>
    <t>To verify that the Product displays only the Sports League Name if no League Logo or league PxP category icon, then .</t>
  </si>
  <si>
    <t>To verify that the Product displays Sports League Name supplement the Sports League Logo</t>
  </si>
  <si>
    <t>To verify that the Product implements the League Name shall be dynamic change without needing an application update</t>
  </si>
  <si>
    <t>To verify that the Product implements the  League Name shall be allowed to wrap to multiple lines  but should not wrap more than 2 lines</t>
  </si>
  <si>
    <t>To verify that the Product implements the  league name shall be truncated with ellipses if longer than the available space</t>
  </si>
  <si>
    <t>To verify that the Product does not display the League Name if it is NOT available</t>
  </si>
  <si>
    <t>To verify that the Product adds the Team indicated with a Notifications Icon to the Manage Teams screen within Sports Notifications</t>
  </si>
  <si>
    <t>To verify that the Product displays the Set Sports Team Notifications Modal after selecting the Notification Icon from the Now Playing screen when tuned to sports Play-by-Play content</t>
  </si>
  <si>
    <t>To verify that any existing Sports Teams which have notifications set will be shown as such</t>
  </si>
  <si>
    <t>To verify that the Sports Team Notifications is based on Listener Profile</t>
  </si>
  <si>
    <t xml:space="preserve">To verify that the Product displays all Sports Teams in the SiriusXM Teams list which the user has selected to receive notifications </t>
  </si>
  <si>
    <t>To verify that the Product displays the below elements on the "Team Notifications" screen when managing teams from Team Notifications:
- Coaching text: Tap to enable/disable notifications. Press and hold a tile to delete.
- Team Tiles (Tiles can be displayed as Active or Inactive)
* Team Logo
* Sports Team Name
- Add icon
* Add team text</t>
  </si>
  <si>
    <t>To verify that the Product displays the below elements on the "Team Notifications" screen when managing teams from Team Notifications:
- Coaching text: Tap to enable/disable notifications. Press and hold a tile to delete.
- Team Tiles (Tiles can be displayed as Active or Inactive)
* Sports Team Abbreviation when Logo is not available
* Sports Team Name
- Add icon
* Add team text</t>
  </si>
  <si>
    <t>To verify that the Product displays the Sports Team Name on the Sports Team Tile on the "Add Teams" card when selecting team from a sports league.</t>
  </si>
  <si>
    <t xml:space="preserve">To verify that the Product displays the Notification Icon on the Sports Team Tile on the "Add Teams" card when selecting team from a sports league.
</t>
  </si>
  <si>
    <t xml:space="preserve">To verify that the Product leaves Sports Team Name blank if Sports Team Name is not available on the "Add Teams" card when selecting team from a sports league.
</t>
  </si>
  <si>
    <t>To verify that the Product shows the teams as inactive in the list (i.e. grayed out) for teams which have their notifications disabled.</t>
  </si>
  <si>
    <t>To verify that the Product allows access to the 'Add Teams' screen from the selected sports league tile or list content and displays all teams associated with the selected Sports League.</t>
  </si>
  <si>
    <t>To verify that the Product displays the following elements in the "Select Sports League" setting:
- Coaching text - Tap to select a sports league.
- Sports League Tile.</t>
  </si>
  <si>
    <t>To verify that the Product displays Sports League Logo on the Sports League Tile in the "Select Sports League" setting.</t>
  </si>
  <si>
    <t>To verify that the Product displays Sports League Name on the Sports League Tile in the "Select Sports League" setting if League logo is not available</t>
  </si>
  <si>
    <t>To verify that the Product doesn't display any information in the "Select Sports League" setting if no League Name is available.</t>
  </si>
  <si>
    <t>To verify that the Product allows user to enable or disable notifications for a specific team by short pressing the list item.</t>
  </si>
  <si>
    <t>To verify that the Product requires user action to dismiss Pop up (full screen) for "Trial Welcome" notifications/modals. These shall not be auto dismissed.</t>
  </si>
  <si>
    <t>To verify that the Product requires user action to dismiss Pop up (full screen) for "End of Trial" notifications/modals. These shall not be auto dismissed.</t>
  </si>
  <si>
    <t>To verify that the Product requires user action to dismiss Pop up (full screen) for "Winback/GAWB" notifications/modals. These shall not be auto dismissed.</t>
  </si>
  <si>
    <t>To verify that the Product requires user action to dismiss Pop up (full screen) for "Free-to-Air (FTA)" notifications/modals. These shall not be auto dismissed.</t>
  </si>
  <si>
    <t>To verify that the Product requires user action to dismiss Pop up (full screen) for "Self-Activate Trial" notifications/modals. These shall not be auto dismissed.</t>
  </si>
  <si>
    <t>To verify that the Product requires user action to dismiss Pop up (full screen) for "Self-Pay Onboarding" notifications/modals. These shall not be auto dismissed.</t>
  </si>
  <si>
    <t>To verify that the Product requires user action to dismiss Pop up (full screen) for "Self-Pay Engagement" notifications/modals. These shall not be auto dismissed.</t>
  </si>
  <si>
    <t>To verify that the Product requires user action to dismiss Pop up (full screen) for "Self-Pay Non-Pay" notifications/modals. These shall not be auto dismissed.</t>
  </si>
  <si>
    <t>To verify that the Product requires user action to dismiss Pop up (full screen) for "Special Offer" notifications/modals. These shall not be auto dismissed.</t>
  </si>
  <si>
    <t>To verify that the Product requires user action to dismiss Pop up (full screen) for "Self-Pay Event" notifications/modals. These shall not be auto dismissed.</t>
  </si>
  <si>
    <t>To verify that the Product requires user action to dismiss Pop up (full screen) for "Sports" notifications/modals. These shall not be auto dismissed.</t>
  </si>
  <si>
    <t>To verify that the action associated with the Close Button for "Trial Welcome" is dynamically populated by the SiriusXM Messaging platform. If no action for the close button is defined by the Messaging platform, then the close button shall simply dismiss the "Trial Welcome" modal and return the user to the screen they were previously viewing.</t>
  </si>
  <si>
    <t>To verify that the action associated with the Close Button for "End of Trial" is dynamically populated by the SiriusXM Messaging platform. If no action for the close button is defined by the Messaging platform, then the close button shall simply dismiss the "End of Trial" modal and return the user to the screen they were previously viewing.</t>
  </si>
  <si>
    <t>To verify that the action associated with the Close Button for Winback/GAWB message is dynamically populated by the SiriusXM Messaging platform. If no action for the close button is defined by the Messaging platform, then the close button shall simply dismiss the Winback/GAWB message and return the user to the screen they were previously viewing.</t>
  </si>
  <si>
    <t>To verify that the action associated with the Close Button for Free-to-Air message is dynamically populated by the SiriusXM Messaging platform. If no action for the close button is defined by the Messaging platform, then the close button shall simply dismiss the Free-to-Air message and return the user to the screen they were previously viewing.</t>
  </si>
  <si>
    <t>To verify that the action associated with the Close Button for Self-Activate Tiral message is dynamically populated by the SiriusXM Messaging platform. If no action for the close button is defined by the Messaging platform, then the close button shall simply dismiss the Self-Activate Tiral message and return the user to the screen they were previously viewing.</t>
  </si>
  <si>
    <t>To verify that the action associated with the Close Button for Self-Pay Onboarding message is dynamically populated by the SiriusXM Messaging platform. If no action for the close button is defined by the Messaging platform, then the close button shall simply dismiss the Self-Pay Onboarding message and return the user to the screen they were previously viewing.</t>
  </si>
  <si>
    <t>To verify that the action associated with the Close Button for Self-Pay Engagement message is dynamically populated by the SiriusXM Messaging platform. If no action for the close button is defined by the Messaging platform, then the close button shall simply dismiss the Self-Pay Engagement message and return the user to the screen they were previously viewing.</t>
  </si>
  <si>
    <t>To verify that the action associated with the Close Button for Self-Pay Non-Pay message is dynamically populated by the SiriusXM Messaging platform. If no action for the close button is defined by the Messaging platform, then the close button shall simply dismiss the Self-Pay Non-Pay message modal and return the user to the screen they were previously viewing.</t>
  </si>
  <si>
    <t>To verify that the action associated with the Close Button for Special Offer message is dynamically populated by the SiriusXM Messaging platform. If no action for the close button is defined by the Messaging platform, then the close button shall simply dismiss the Special Offer message modal and return the user to the screen they were previously viewing.</t>
  </si>
  <si>
    <t>To verify that the action associated with the Close Button for Self-Pay Event message is dynamically populated by the SiriusXM Messaging platform. If no action for the close button is defined by the Messaging platform, then the close button shall simply dismiss the Self-Pay Event message and return the user to the screen they were previously viewing.</t>
  </si>
  <si>
    <t>To verify that the action associated with the Close Button for Sports message is dynamically populated by the SiriusXM Messaging platform. If no action for the close button is defined by the Messaging platform, then the close button shall simply dismiss the Sports message and return the user to the screen they were previously viewing.</t>
  </si>
  <si>
    <t>To verifies that the Product correctly performs the Primary Button action dynamically provided by the SiriusXM Messaging platform for "Trial Welcome" message.</t>
  </si>
  <si>
    <t>To verifies that the Product correctly performs the Primary Button action dynamically provided by the SiriusXM Messaging platform for "End of Trial" message.</t>
  </si>
  <si>
    <t>To verifies that the Product correctly performs the Primary Button action dynamically provided by the SiriusXM Messaging platform for "Winback/GAWB" message.</t>
  </si>
  <si>
    <t>To verifies that the Product correctly performs the Primary Button action dynamically provided by the SiriusXM Messaging platform for "Free-to-Air (FTA)" message.</t>
  </si>
  <si>
    <t>To verifies that the Product correctly performs the Primary Button action dynamically provided by the SiriusXM Messaging platform for "Self-Activate Trial" message.</t>
  </si>
  <si>
    <t>To verifies that the Product correctly performs the Primary Button action dynamically provided by the SiriusXM Messaging platform for "Self-Pay Onboarding" message.</t>
  </si>
  <si>
    <t>To verifies that the Product correctly performs the Primary Button action dynamically provided by the SiriusXM Messaging platform for "Self-Pay Engagement" message.</t>
  </si>
  <si>
    <t>To verifies that the Product correctly performs the Primary Button action dynamically provided by the SiriusXM Messaging platform for "Self-Pay Non-Pay" message.</t>
  </si>
  <si>
    <t>To verifies that the Product correctly performs the Primary Button action dynamically provided by the SiriusXM Messaging platform for "Special Offer" message.</t>
  </si>
  <si>
    <t>To verifies that the Product correctly performs the Primary Button action dynamically provided by the SiriusXM Messaging platform for "Self-Pay Event" message.</t>
  </si>
  <si>
    <t>To verifies that the Product correctly performs the Primary Button action dynamically provided by the SiriusXM Messaging platform for "Sports" message.</t>
  </si>
  <si>
    <t>To verify that the Product correctly performs the Secondary Button action dynamically provided by the SiriusXM Messaging platform for Trial Welcome message.</t>
  </si>
  <si>
    <t>To verify that the Product correctly performs the Secondary Button action dynamically provided by the SiriusXM Messaging platform for End of Trial message</t>
  </si>
  <si>
    <t>To verify that the Product correctly performs the Secondary Button action dynamically provided by the SiriusXM Messaging platform for Winback/GAWB message.</t>
  </si>
  <si>
    <t xml:space="preserve">To verify that  the Product correctly performs the Secondary Button action dynamically provided by the SiriusXM Messaging platform for Free-to-Air (FTA) message.
</t>
  </si>
  <si>
    <t>To verify that the Product correctly performs the Secondary Button action dynamically provided by the SiriusXM Messaging platform for Self-Activate Trial message.</t>
  </si>
  <si>
    <t xml:space="preserve">To verify that the Product does not allow the user to delete a profile while using a Default Listener Profile if users have not created a Listener Profile and are listening via a Default Listening Profile.
</t>
  </si>
  <si>
    <t>To verify that the Product prompts the user to create a listener profile if no listener has been created, by displaying the coaching text "Personalize your SiriusXM Listener."</t>
  </si>
  <si>
    <t>To verify that  the Product not allows the user to Create or Add a listener while driving.
Note: The switch user function is available while driving.</t>
  </si>
  <si>
    <t>To verify that the Product displays any Listener profile Avatar provided by SiriusXM.</t>
  </si>
  <si>
    <t>To verify that the product allows the user to create multiple profiles with the same user name</t>
  </si>
  <si>
    <t>To verify that the Product displays an icon which should reflect the profile avatar which is currently in use by the user.</t>
  </si>
  <si>
    <t>To verify that  the Product shall always display the avatar icon regardless of whether or not 'Profile' is presented as supporting text.</t>
  </si>
  <si>
    <t xml:space="preserve">To verify that the Product allows the user to set notifications for artists such that the user will be notified whenever that artist is being played on any channel and will be given an option to tune.
</t>
  </si>
  <si>
    <t xml:space="preserve">To verify that the Product allows the user to set notifications for songs such that the user will be notified whenever that song is being played on any channel and will be given an option to tune.
</t>
  </si>
  <si>
    <t xml:space="preserve">To verify that the Product provides a list of Artists &amp; Song notifications which the user has added to their Listener Profile.
</t>
  </si>
  <si>
    <t>To verify that the Product presents the user with the option to remove a notification when the user long presses an artist notification from the artist &amp; song notifications screen within the manage notifications setting.</t>
  </si>
  <si>
    <t>To verify that the Product presents the user with the option to remove a notification when the user long presses a song notification from the artist &amp; song notifications screen within the manage notifications setting.</t>
  </si>
  <si>
    <t xml:space="preserve">To verify that the Product displays the Manage Artist &amp; Song Notifications setting when the "Artists &amp; Songs" button is selected from the Manage Notifications setting within the users Listener Settings.
</t>
  </si>
  <si>
    <t xml:space="preserve">To verify that the Product displays the No Notification Set modal when the user short presses the 'Artists &amp; Songs' button within Manage Notifications and the user has not set any notifications for artists or songs.
</t>
  </si>
  <si>
    <t xml:space="preserve">To verify that the Product allows Editing Artist Notifications only when the user is not driving (in Park).
</t>
  </si>
  <si>
    <t xml:space="preserve">To verify that the Product allows Editing Song Notifications only when the user is not driving (in Park).
</t>
  </si>
  <si>
    <t xml:space="preserve">To verify that the Product allows Deleting Artist Notifications only when the user is not driving (in Park).
</t>
  </si>
  <si>
    <t xml:space="preserve">To verify that the Product allows Deleting Song Notifications only when the user is not driving (in Park).
</t>
  </si>
  <si>
    <t>To verify that the Product presents the Remove Confirmation modal when the user attempts to remove an Artist alert by selecting the "Remove" button within the users Artist &amp; Song Notifications.</t>
  </si>
  <si>
    <t>To verify that the Product presents the Remove Confirmation modal when the user attempts to remove an Song alert by selecting the "Remove" button within the users Artist &amp; Song Notifications.</t>
  </si>
  <si>
    <t>To verify that the Product takes the user out of Artist edit mode when user selects the active tile while viewing their Artist &amp; Song Notifications.</t>
  </si>
  <si>
    <t>To verify that the Product takes the user out of Song edit mode when user selects the active tile while viewing their  Artist &amp; Song Notifications.</t>
  </si>
  <si>
    <t>To verify that the Product takes the user out of Artist edit mode when user selects any space outside of it while viewing their Artist &amp; Song Notifications.</t>
  </si>
  <si>
    <t>To verify that the Product takes the user out of Song edit mode when user selects any space outside of it while viewing their Artist &amp; Song Notifications.</t>
  </si>
  <si>
    <t>To verify that the Product returns the user to their Artist &amp; Song notifications and takes the user out of edit/delete mode if the user dismisses the Remove Confirmation modal by short pressing the 'Cancel' button.</t>
  </si>
  <si>
    <t xml:space="preserve">To verify that  the Product dismisses the Remove Confirmation modal and the artist alert is removed if the user confirms to delete the selected notification by pressing the 'Delete' button.
</t>
  </si>
  <si>
    <t>To verify that  the Product dismisses the Remove Confirmation modal and the song alert is removed if the user confirms to delete the selected notification by pressing the 'Delete' button.</t>
  </si>
  <si>
    <t>To verify that the Product automatically re-orders the remaining content once an Artist or Song has been removed from the list of Artist or Song notifications.</t>
  </si>
  <si>
    <t>To verify that  the Product enables the user to receive Notifications for all Artist stored upon turning "ON" the Artist and Song Notification toggle, while Turning "OFF" the Artist and Song Notification toggle, disables all Artist Notifications.</t>
  </si>
  <si>
    <t>To verify that  the Product enables the user to receive Notifications for all Songs stored upon turning "ON" the Artist and Song Notification toggle, while Turning "OFF" the Artist and Song Notification toggle, disables all Song Notifications.</t>
  </si>
  <si>
    <t xml:space="preserve">To verify that the Product displays the "Set Artist &amp; Song Notification" Modal when selecting the Notification Icon from the Now playing stage when tuned to Music content.
</t>
  </si>
  <si>
    <t>To verify that the Product  syncs the Artist_ID or Song_ID to the selected listener Profile, when the user sets a notification for an artist or song, thereby linking artist/song notifications to listener profiles and not the SiriusXM account.</t>
  </si>
  <si>
    <t xml:space="preserve">To verify that the Product includes the following elements on Song Tile Variation:
- Song Icon
- Track Name
</t>
  </si>
  <si>
    <t>To verify that the Product includes the following elements on Artist Tile Variation:
- Artist Icon
- Artist Name</t>
  </si>
  <si>
    <t>To verify that the Product re-enables notifications for song notification when the user selects an inactive tile from their list artist &amp; song notifications</t>
  </si>
  <si>
    <t>To verify that the Product re-enables notifications for artist notification when the user selects an inactive tile from their list artist &amp; song notifications</t>
  </si>
  <si>
    <t>To verify that the Product displays the following elements on the 'No Notifications' modal:
- Header Text: No Artist or Song Notification Set
- Body Text - Add notifications for your favorite Artist or Songs so you can know when they are playing on any SiriusXm Satellite Channel</t>
  </si>
  <si>
    <t xml:space="preserve">To verify that the Product displays the following elements on the Artists and Song Notifications settings within Manage Notifications:
- Title text: Artist &amp; Songs
- On/ Off toggle
- Coaching text: Know when you favorite artist and song are playing on any channel
- Artist &amp; Songs button
</t>
  </si>
  <si>
    <t>To verify that the Product displays the following elements on the Remove Confirmation modal:
- Artist Tile:
+ Artist Icon
+ Artist Name
- Title text: Delete This Artist/ Song Notification?
- Body text: Tap the Delete button to remove this Artist or Song from your notifications
- Delete button
- Cancel button</t>
  </si>
  <si>
    <t>To verify that the Product displays the following elements on the Remove Confirmation modal:
- Song Tile:
+ Song Icon
+ Song Name
- Title text: Delete This Artist/ Song Notification?
- Body text: Tap the Delete button to remove this Artist or Song from your notifications
- Delete button
- Cancel button</t>
  </si>
  <si>
    <t xml:space="preserve">To verify that the Product displays the following elements on Set Artist &amp; Song Notifications modal:
- Song Tile
+ Notification Icon (If already stored, or user taps on the tile)
+ Song Icon
+ Track Name
- Artist Tile
+ Notification Icon (If already stored, or user taps on the tile)
+ Artist Icon
+ Artist Name
- Title text: Set Artist/ Song Notifications?
- Body text: Tap the song and/or artist to get a notification every time the song/artist airs on SiriusXM.
- Primary Contextual Control Button 1 + Text (e.g. Done)
- Secondary Contextual Control Button 1 + Text (e.g. Manage)
- Close (X) button
</t>
  </si>
  <si>
    <t>To verify that the Product displays the following elements on the Manage Artist &amp; Song Notifications screen within the Manage Notifications setting:
- Title Text - Artist &amp; Song Notifications
- Coaching text - Press and hold a tile to delete
- Tile state:
+ Active
+ OR Inactive
- Artist Tiles:
+ Artist Icon
+ Artist Name
- Song Tiles:
+ Song Icon
+ Song Title
- Back or Close button</t>
  </si>
  <si>
    <t>To verify that the Product displays the following elements on the Artist/Song Notifications NOT available modal:
- Message icon
- Title text - Cannot Set Notifications
- Body text - Artist and song notifications are not available for this content.
- Primary Contextual Control Button 1 + Text (e.g. Done)
- Secondary Contextual Control Button 1 + Text (e.g. Manage)
- Close (X) button.</t>
  </si>
  <si>
    <t>To verify that the Product displays the Artist / Song Notification NOT available modal if Notifications for a particular artist / song are not available to be set</t>
  </si>
  <si>
    <t>To verify that the Product allows the user to switch Listener Profiles on the OEM head unit while the vehicle is in motion.</t>
  </si>
  <si>
    <t>To verify that the Product changes Listener Profiles and returns the user to the Profile &amp; Settings screen with the new profile shown as being the active profile once a new listener has been selected.</t>
  </si>
  <si>
    <t>To verify that after deleting the active listener, the Product returns user to the Listener/Manage (Add/Switch Listener) screen, the new
active listener will be the first listener in the list</t>
  </si>
  <si>
    <t>To verify that after deleting the only listener, the Listener Profiles will revert to the ‘Default’ Shell Profile state and change to the Default Profiles &amp; Settings screen.</t>
  </si>
  <si>
    <t>To verify that the Product dismisses the 'Sign out' button when short pressing anywhere other than this button on the Add/Switch Listener screen</t>
  </si>
  <si>
    <t>To verify that the Product  the product keeps current listener as active when deletes the inactive listener</t>
  </si>
  <si>
    <t>To verify that the Product displays the 'Active Profile' indicator on the current selected profile</t>
  </si>
  <si>
    <t>To verify that the Product adds newly created user profiles to the next available position in order once created</t>
  </si>
  <si>
    <t>To verify that the Product disables the 'Add Listener' option once 5 listener profiles have been created</t>
  </si>
  <si>
    <t>To verify that the Product displays the 'Create Listener While Driving Error Modal' when user selects the 'Add Listener' or 'Create Listener' button while the vehicle is in driving mode</t>
  </si>
  <si>
    <r>
      <t xml:space="preserve">To verify that the Product displays the below elements on 'Edit Name' screen once the 'Edit Name' button is selected from the Profile &amp; Settings menu
- Text Entry Field
+ Prefilled with Vehicle Profile Name
- Keyboard
- </t>
    </r>
    <r>
      <rPr>
        <sz val="11"/>
        <color rgb="FFFF0000"/>
        <rFont val="Calibri"/>
        <family val="2"/>
        <scheme val="minor"/>
      </rPr>
      <t>Done</t>
    </r>
    <r>
      <rPr>
        <sz val="11"/>
        <color theme="1"/>
        <rFont val="Calibri"/>
        <family val="2"/>
        <scheme val="minor"/>
      </rPr>
      <t xml:space="preserve"> button
- Back/ Close button</t>
    </r>
  </si>
  <si>
    <t>To verify that the Product displays the current Listener Profile Name in name field of 'Edit Name' screen</t>
  </si>
  <si>
    <t xml:space="preserve">To verify that the Product displays the coaching text in name field of 'Edit Name' screen if no previous name was entered </t>
  </si>
  <si>
    <t>To verify that the Product displays the Done button as inactive until a character has been entered into the name field on 'Edit Name' screen</t>
  </si>
  <si>
    <t>To verify that the Product shall accept the listener name and return the user to listener settings screen after short pressing the Done button on 'Edit Name' screen</t>
  </si>
  <si>
    <t>To verify that the Product allows max of 14 characters to be entered into name field on 'Edit Name' screen</t>
  </si>
  <si>
    <t>To verify that the Product displays the following elements on the 'Choose/ Select Avatar' screen after short pressing 'Change Avatar' button within Profile &amp; Settings menu (no avatar icon was previously selected):
- Coaching Text: Choose Avatar
- 8 avatar icons
- Done button
- Back button
- Close button</t>
  </si>
  <si>
    <r>
      <t>To verify that the Product displays the following elements on the 'Choose/ Select Avatar' screen after short pressing 'Change Avatar' button within Profile &amp; Settings menu (</t>
    </r>
    <r>
      <rPr>
        <sz val="11"/>
        <color rgb="FFFF0000"/>
        <rFont val="Calibri"/>
        <family val="2"/>
        <scheme val="minor"/>
      </rPr>
      <t>an</t>
    </r>
    <r>
      <rPr>
        <sz val="11"/>
        <color theme="1"/>
        <rFont val="Calibri"/>
        <family val="2"/>
        <scheme val="minor"/>
      </rPr>
      <t xml:space="preserve"> avatar icon was previously selected):
- Coaching Text: Choose Avatar
- 8 avatar icons
- Active Avatar indicator (indicates the selected avatar, once an avatar is selected )
- Done button
- Back button
- Close button</t>
    </r>
  </si>
  <si>
    <t xml:space="preserve">To verify that the Product displays the message of higher priority upon receiving it, even while the lower priority message is still active.
Note: The message that was interrupted shall be re-displayed once the higher-priority message is removed. This behavior applies to both in-app and out-of-app notifications.
</t>
  </si>
  <si>
    <t>To verify that the Product queues the Notifications such that they are presented one after the other, where multiple Sports Notifications are available to be presented to the user.</t>
  </si>
  <si>
    <t>To verify that the Product renders the "End of Trial" message with the following button options:
- Subscribe (blue button)
- Remind Me Later button 
- X (in the top right)</t>
  </si>
  <si>
    <t>To verify that the Product renders the Special Offer message with the following button options:
- Subscribe (blue button)
- Remind Me Later button 
- X (in the top right)</t>
  </si>
  <si>
    <t>To verify that the Product displays 'Choose a Package' screen after selecting the Subscribe button on the "End of Trial" message</t>
  </si>
  <si>
    <t xml:space="preserve">To verify that the Product displays 'Choose a Package' screen after selecting the Subscribe button on the Special Offer message </t>
  </si>
  <si>
    <t>To verify that the Product dismisses modal after selecting Remind Me Later button on the "End of Trial" message</t>
  </si>
  <si>
    <t xml:space="preserve">To verify that the Product dismisses modal after selecting Remind Me Later button on the Special Offer message </t>
  </si>
  <si>
    <t xml:space="preserve">To verify that the Product maintains the list of the user's selected teams and their relative priorities in NVM, so that the list is preserved across power cycles.
</t>
  </si>
  <si>
    <t>To verify that the Product displays the following information when displaying Sports Notifications as an In App notification:
Away Team Logo
Home Team Logo
Title text (e.g. Start of Game)
Text line 2 (E.g. Game time/score)
Primary Contextual Control 
Button 1 + Text (e.g. Listen Now) 
Secondary Contextual Control 
Button 1 + Text (e.g. Manage)
Close (X) button</t>
  </si>
  <si>
    <t>To verify that the Product displays the following information when displaying Sports Notifications as an In App notification:
Home Team abbreviation when Logo is not available. 
Away Team abbreviation when Logo is not available. 
Title text (e.g. Game in progress)
Text line 2 (E.g. Game time/score)
Primary Contextual Control Button 1 + Text (e.g. Listen Now) 
Secondary Contextual Control 
Button 1 + Text (e.g. Manage)
Close (X) button</t>
  </si>
  <si>
    <t xml:space="preserve">To verify that the Product displays up to 16 characters (including spaces) on the Primary button and text shall NOT be wrapped for "Trial Welcome" message
</t>
  </si>
  <si>
    <t xml:space="preserve">To verify that the Product displays up to 16 characters (including spaces) on the Primary button and text shall NOT be wrapped for "End of Trial" message
</t>
  </si>
  <si>
    <t xml:space="preserve">To verify that the Product displays up to 16 characters (including spaces) on the Primary button and text shall NOT be wrapped for "Winback/GAWB" message
</t>
  </si>
  <si>
    <t xml:space="preserve">To verify that the Product displays up to 16 characters (including spaces) on the Primary button and text shall NOT be wrapped for "Free-to-Air" message
</t>
  </si>
  <si>
    <t xml:space="preserve">To verify that the Product displays up to 16 characters (including spaces) on the Primary button and text shall NOT be wrapped for "Self-Activate Trial" message
</t>
  </si>
  <si>
    <t xml:space="preserve">To verify that the Product displays up to 16 characters (including spaces) on the Primary button and text shall NOT be wrapped for "Self-Pay Onboarding" message
</t>
  </si>
  <si>
    <t xml:space="preserve">To verify that the Product displays up to 16 characters (including spaces) on the Primary button and text shall NOT be wrapped for "Self-Pay Engagement" message
</t>
  </si>
  <si>
    <t xml:space="preserve">To verify that the Product displays up to 16 characters (including spaces) on the Primary button and text shall NOT be wrapped for "Self-Pay Non-Pay" message
</t>
  </si>
  <si>
    <t xml:space="preserve">To verify that the Product displays up to 16 characters (including spaces) on the Primary button and text shall NOT be wrapped for "Special Offer" message
</t>
  </si>
  <si>
    <t xml:space="preserve">To verify that the Product displays up to 16 characters (including spaces) on the Primary button and text shall NOT be wrapped for "Self-Pay Event" message
</t>
  </si>
  <si>
    <t xml:space="preserve">To verify that the Product displays up to 16 characters (including spaces) on the Primary button and text shall NOT be wrapped for "Sports" message
</t>
  </si>
  <si>
    <t xml:space="preserve">To verify that the Product displays up to 16 characters (including spaces) on the Secondary button for "Trial Welcome" message
</t>
  </si>
  <si>
    <t xml:space="preserve">To verify that the Product displays up to 16 characters (including spaces) on the Secondary button for "End of Trial" message
</t>
  </si>
  <si>
    <t xml:space="preserve">To verify that the Product displays up to 16 characters (including spaces) on the Secondary button for "Winback/GAWB" message
</t>
  </si>
  <si>
    <t xml:space="preserve">To verify that the Product displays up to 16 characters (including spaces) on the Secondary button for "Free-to-Air" message
</t>
  </si>
  <si>
    <t xml:space="preserve">To verify that the Product displays up to 16 characters (including spaces) on the Secondary button for "Self-Activate Trial" message
</t>
  </si>
  <si>
    <t xml:space="preserve">To verify that the Product displays up to 16 characters (including spaces) on the Secondary button for "Self-Pay Onboarding" message
</t>
  </si>
  <si>
    <t xml:space="preserve">To verify that the Product displays up to 16 characters (including spaces) on the Secondary button for "Self-Pay Engagement" message
</t>
  </si>
  <si>
    <t xml:space="preserve">To verify that the Product displays up to 16 characters (including spaces) on the Secondary button for "Self-Pay Non-Pay" message
</t>
  </si>
  <si>
    <t xml:space="preserve">To verify that the Product displays up to 16 characters (including spaces) on the Secondary button for "Special Offer" message
</t>
  </si>
  <si>
    <t xml:space="preserve">To verify that the Product displays up to 16 characters (including spaces) on the Secondary button for "Self-Pay Event" message
</t>
  </si>
  <si>
    <t xml:space="preserve">To verify that the Product displays up to 16 characters (including spaces) on the Secondary button for "Sports" message
</t>
  </si>
  <si>
    <t>To verify that the Product correctly performs the Secondary Button action dynamically provided by the SiriusXM Messaging platform for Self-Pay Onboarding message.</t>
  </si>
  <si>
    <t>To verify that the Product correctly performs the Secondary Button action dynamically provided by the SiriusXM Messaging platform for Self-Pay Engagement message</t>
  </si>
  <si>
    <t>To verify that the Product correctly performs the Secondary Button action dynamically provided by the SiriusXM Messaging platform for Self-Pay Non-Pay message.</t>
  </si>
  <si>
    <t>To verify that  the Product correctly performs the Secondary Button action dynamically provided by the SiriusXM Messaging platform for Special Offer message.</t>
  </si>
  <si>
    <t>To verify that the Product correctly performs the Secondary Button action dynamically provided by the SiriusXM Messaging platform for Self-Pay Event message.</t>
  </si>
  <si>
    <t>To verify that the Product correctly performs the Secondary Button action dynamically provided by the SiriusXM Messaging platform for Sports message.</t>
  </si>
  <si>
    <t xml:space="preserve">To verify that  the Product presents the pending notification in the time order they were queued, when multiple pending notifications are queued.
</t>
  </si>
  <si>
    <t>To verify that the Product automatically dismisses the Song notification after a timeout if the user does nothing</t>
  </si>
  <si>
    <t>To verify that the Product automatically dismisses the Artist notification after a timeout if the user does nothing</t>
  </si>
  <si>
    <t>To verify that the Product displays the following information dynamically when displaying an Artist Notification pop up (full screen):
- SiriusXM Logo / Icon
- Header Text (e.g. Artist Notification)
- Message Text (e.g. Ella Henderson is playing on SiriusXM Hits 1.)
- Primary Button Text (e.g. Listen Now)
- Secondary Button Text (e.g. Cancel)
- Close Button (X)</t>
  </si>
  <si>
    <t>To verify that the Product wraps the Message text across multiple lines (if required) and the words shall not be cropped, and displayed in next line for "Trial Welcome" message</t>
  </si>
  <si>
    <t>To verify that the Product wraps the Message text across multiple lines (if required) and the words shall not be cropped, and displayed in next line for "End of Trial" message</t>
  </si>
  <si>
    <t>To verify that the Product wraps the Message text across multiple lines (if required) and the words shall not be cropped, and displayed in next line for "Winback/GAWB" message</t>
  </si>
  <si>
    <t>To verify that the Product wraps the Message text across multiple lines (if required) and the words shall not be cropped, and displayed in next line for "Free-to-Air (FTA)" message</t>
  </si>
  <si>
    <t>To verify that the Product wraps the Message text across multiple lines (if required) and the words shall not be cropped, and displayed in next line for 'Self-Activate Trial' message</t>
  </si>
  <si>
    <t>To verify that the Product wraps the Message text across multiple lines (if required) and the words shall not be cropped, and displayed in next line for 'Self-Pay Onboarding' message</t>
  </si>
  <si>
    <t>To verify that the Product wraps the Message text across multiple lines (if required) and the words shall not be cropped, and displayed in next line for 'Self-Pay Engagement' message</t>
  </si>
  <si>
    <t>To verify that the Product wraps the Message text across multiple lines (if required) and the words shall not be cropped, and displayed in next line for 'Self-Pay Non-Pay' message</t>
  </si>
  <si>
    <t>To verify that the Product wraps the Message text across multiple lines (if required) and the words shall not be cropped, and displayed in next line for 'Special Offer' message</t>
  </si>
  <si>
    <t>To verify that the Product wraps the Message text across multiple lines (if required) and the words shall not be cropped, and displayed in next line for 'Self-Pay Event' message</t>
  </si>
  <si>
    <t>1. Enter SiriusXM mode.
2. Select other than English language in Head Unit Settings (e.g: French).
3. Perform a User reset on the Product
4. Press OK after the factory reset is complete and the Product is initialized (or displays the default screen)
5. Navigate to the UI screen where Profile and settings menu is displayed</t>
  </si>
  <si>
    <t xml:space="preserve">5. The Product will default to US English upon a factory reset </t>
  </si>
  <si>
    <t>1. Enter SiriusXM mode.
2. Map: Reposition the vehicle to the following location:
Address: 80 LONDON RD
City: HENSALL
State: ON
Zip: N0M 1
Latitude: 43.4351
Longitude: -81.4989
3. Enter Maps mode &gt; Check the vehicle location
4. Map: Reposition the vehicle to the following location:
Address: 43420 W 12 Mile Road
City: Novi
State: MI
Zip: 48377
Latitude: 42.49634
Longitude: -83.476966
5. Enter Maps mode  &gt; Check the vehicle location</t>
  </si>
  <si>
    <t>3. Display the vehicle location in Canada
5. Display the vehicle location in US.</t>
  </si>
  <si>
    <t xml:space="preserve">1. Enter SiriusXM mode.
2. Go to Listeners, Account &amp; Setting
3.  Press on CONTACT SIRIUSXM button
4. Check the Contact Siriusxm informationmation
</t>
  </si>
  <si>
    <t>The fields: 
- Customer Care Phone Number
- Customer Care Web Address
displayed information of SiriusXM Customer Care of US</t>
  </si>
  <si>
    <t xml:space="preserve">1. Enter SiriusXM mode.
2. Go to Listeners, Account &amp; Setting
3. Press on CONTACT SIRIUSXM button
4. Check the Contact Siriusxm informationmation
</t>
  </si>
  <si>
    <t>The fields: 
- Customer Care Phone Number
- Customer Care Web Address
displayed information of SiriusXM Customer Care of Canada</t>
  </si>
  <si>
    <t xml:space="preserve">1. Enter SiriusXM mode.
2. Select the English Language in Settings.
3. Navigate to the Now Playing Screen
4. Check the language of features :
- Navigation functions/ buttons / text (only in instances where text is used in the place of icons.)
</t>
  </si>
  <si>
    <t xml:space="preserve">4. The Product shall support English language for the features
</t>
  </si>
  <si>
    <t xml:space="preserve">1. Enter SiriusXM mode.
2. Select the French Language in Settings.
3. Navigate to the Now Playing Screen
4. Check the language of features :
- Navigation functions/ buttons / text (only in instances where text is used in the place of icons.)
</t>
  </si>
  <si>
    <t xml:space="preserve">4. The Product shall support French language for the features
</t>
  </si>
  <si>
    <t>1. Perform a Engineering reset on the system 
2. Power OFF HU 
3. Power ON HU
4. Enter SiriusXM mode.
5. Select the English Language in Settings.
6. Navigate Now playing Screen 
7. Navigate Profile and settings menu screen 
8. Navigate SXM Favorites screen 
9. Check the language of Instructional Text when the Favorites List starts off as an empty cache
10. Navigate Profile and settings menu screen
11. Navigate Listener Settings screen 
12. Observe Coach Marks on the cards within Listener Settings.</t>
  </si>
  <si>
    <t>3. The Favorites List starts off as an empty cache
9. Display Instructional Text in English
12. Display Coach Marks in English</t>
  </si>
  <si>
    <t>1. Perform a Engineering reset on the system 
2. Power OFF HU 
3. Power ON HU
4. Enter SiriusXM mode.
5. Select the French Language in Settings.
6. Navigate Now playing Screen 
7. Navigate Profile and settings menu screen 
8. Navigate SXM Favorites screen 
9. Check the language of Instructional Text when the Favorites List starts off as an empty cache
10. Navigate Profile and settings menu screen
11. Navigate Listener Settings screen 
12. Observe Coach Marks on the cards within Listener Settings</t>
  </si>
  <si>
    <t>3. The Favorites List starts off as an empty cache
9. Display Instructional Text in French
12. Display Coach Marks in French</t>
  </si>
  <si>
    <t>1. Enter SiriusXM mode.
2. Select the English Language in Settings.
3. Tune Channel #2 (WBM Hits 1) using Direct Tune
4. Check the language of Messaging &amp; Notifications
5. Navigate Now playing Screen 
6. Select the Notification Icon
7. Set Artist notification for 'Chainsmokers/Coldplay'.</t>
  </si>
  <si>
    <t>7. Display Artist Notification in English</t>
  </si>
  <si>
    <t>1. Enter SiriusXM mode.
2. Select the French Language in Settings.
3. Tune Channel #2 (WBM Hits 1) using Direct Tune
4. Check the language of Messaging &amp; Notifications
5. Navigate Now playing Screen 
6. Select the Notification Icon
7. Set Artist notification for 'Chainsmokers/Coldplay'</t>
  </si>
  <si>
    <t>7. Display Artist Notification in French</t>
  </si>
  <si>
    <t xml:space="preserve">1. Enter FM mode.
2. Play a FM channel
3. Change the Media Source to SiriusXM </t>
  </si>
  <si>
    <t xml:space="preserve"> 3. Display SiriusXM within the Media Stage without any delay</t>
  </si>
  <si>
    <t>1. Enter SiriusXM mode
2. Play a media stage (e.g: On Demand Episode)
3. Change the Media Source to non-SiriusXM (e.g: FM mode)
4. Perform a normal power off 
5.  Power the Product on.
6. Enter SiriusXM mode.</t>
  </si>
  <si>
    <t>6. The Product plays audio and presents the user with the Now Playing Metadata for the last played content (On Demand Episode)</t>
  </si>
  <si>
    <t>1. Open SXM mode, select "Direct Tune" button
2. Input the channel number #19 
3. Input the channel number #20</t>
  </si>
  <si>
    <t>2. Display the result: Channel Logo or Channel Name with other the information of the channel #19
Ex: Channel number, Artist Name, Track Name, …
The system tune to Channel #19 WBM Elvis Radio (or channel short name 'Elvis')
3. Display the result: Channel Logo or Channel Name with other the information of the channel #20
Ex: Channel number, Artist Name, Track Name, …
The system tune to Channel #20 WBM E Street Radio (or channel short name 'E Street')</t>
  </si>
  <si>
    <t xml:space="preserve">1. Open SXM mode, select "Direct Tune" button
2. Input the channel number #4 
3. Navigate to Now Playing audio screen 
4. Press the Channel Number touch area.
 </t>
  </si>
  <si>
    <t>2. Display the result: Channel Logo or Channel Name with other the information of the channel #4
Ex: Channel number, Artist Name, Track Name, …
The system tune to Channel #4 (WBM 40s on 4)
3. Display Now Playing Screen 
4. Open the Direct Tune screen, the Channel #4 is in the focus position displaying the current Channel Number.</t>
  </si>
  <si>
    <t xml:space="preserve">1. Open SXM mode, select "Direct Tune" button
2. Input the channel number #4 
3. Navigate to Now Playing audio screen 
4. Long press the Channel Logo touch area.
 </t>
  </si>
  <si>
    <t>2. Display the result: Channel Logo or Channel Name with other the information of the channel #4
Ex: Channel number, Artist Name, Track Name, …
The system tune to Channel #4 (WBM 40s on 4)
3. Display Now Playing Screen 
4. Sets/removes the channel as a SiriusXM Favorite</t>
  </si>
  <si>
    <t xml:space="preserve">1. Open SXM mode, select "Direct Tune" button
2. Input the channel number #4 
3. Navigate to Now Playing audio screen 
4. Long press the Vehicle Preset # 1 in the Bank # 1 ( in the below of screen) 
 </t>
  </si>
  <si>
    <t>2. Display the result: Channel Logo or Channel Name with other the information of the channel #4
Ex: Channel number, Artist Name, Track Name, …
The system tune to Channel #4 (WBM 40s on 4)
3. Display Now Playing Screen 
4. Save the current channel #4 to Preset List</t>
  </si>
  <si>
    <t xml:space="preserve">1. Open SXM mode, select "Direct Tune" button
2. Input the channel number #4 
3. Navigate to Now Playing audio screen 
4. Press the Recommended Content/ For You button.
 </t>
  </si>
  <si>
    <t>2. Display the result: Channel Logo or Channel Name with other the information of the channel #4
Ex: Channel number, Artist Name, Track Name, …
The system tune to Channel #4 (WBM 40s on 4)
3. Display Now Playing Screen 
4. Display recommendations which are based on the Listener Profile currently selected.</t>
  </si>
  <si>
    <t xml:space="preserve">1. Open SXM mode, select "Direct Tune" button
2. Input the channel number #4 
3. Navigate to Now Playing audio screen 
4. Press Related button
 </t>
  </si>
  <si>
    <t>2. Display the result: Channel Logo or Channel Name with other the information of the channel #4
Ex: Channel number, Artist Name, Track Name, …
The system tune to Channel #4 (WBM 40s on 4)
3. Display Now Playing Screen 
4. Displays recommended content which is explicitly related to Channel #4</t>
  </si>
  <si>
    <t>1. Open SXM mode
2. Navigate to Now Playing audio screen 
3. Press on "Category/Browse" button 
4. Select super category "MUSIC"
5. Select the "wbm category 1" Category
6. Select Channel "WBM Hits 1" with short description "Top 40 Hits".</t>
  </si>
  <si>
    <t xml:space="preserve">4. Display the list category of super category Music 
5. Display the list channel of the "wbm category 1" Category
6. System tune to play channel "WBM Hits 1" with short description "Top 40 Hits".
Audio of channel is outputted </t>
  </si>
  <si>
    <t>1. Open SXM mode
2. Navigate to Now Playing audio screen 
3. Press on "Category/Browse" button 
4. Press the Close Button</t>
  </si>
  <si>
    <t xml:space="preserve">2. Display Now Playing Screen 
3. Display the list category of super category Music 
4. Exit the Channel browse Screen </t>
  </si>
  <si>
    <t>1. Open SXM mode Select Listener Profile &amp; Settings Menu.
2. Select Listener Settings in Listener Items.
3. Select Manage Notifications.
4. Short press Allow Notifications Toggle.</t>
  </si>
  <si>
    <t>4. Change the state to enable/disable notifications</t>
  </si>
  <si>
    <t>1. Open SXM mode, navigate to the UI screen where Now playing audio stage is displayed
2. Fill multiple banks/pages of Vehicle Presets ( Add Preset channels) 
3. Swipe the Vehicle Presets left-to-right or right-to-left.</t>
  </si>
  <si>
    <t xml:space="preserve">2. Some channels are added to Preset List
3. Able to swipe left-to-right and right-to-left in Preset Field. </t>
  </si>
  <si>
    <t>1. Open SXM mode, select "Direct Tune" button
2. Tune Channel #2 (WBM Hits 1) using Direct Tune
3. Select Listener Profile &amp; Settings Menu.
4. Select Listener Settings in Listener Items.
5. Select Reset Listening History.
6. Navigate to Now Playing audio screen 
7. Tune Channel #2 (WBM Hits 1) using Direct Tune
8. Long press the Vehicle Preset # 1 in the Bank # 1 to add Channel #2 to Preset List 
9. Tune Channel #3 (WBM 20 on 20) using Direct Tune
10. Long press the Vehicle Preset # 2 in the Bank # 1 to add Channel #3 to Preset List 
11. Tune the Product to Channel #4 (WBM 40s on 4) using Direct Tune
12. Long press the Vehicle Preset # 3 in the Bank # 1 to add Channel #4 to Preset List 
13. Tune the Product to Channel #7 (WBM 70s on 7) using Direct Tune
14. Select Recommended button 
15. Swipe right to left/left to right</t>
  </si>
  <si>
    <t>2. Playing the channel #2
5. Reset Listen History successfully 
7. Playing the channel #2
8. Add the channel #2 to Preset List 
9. Playing the channel #3
10. Add the channel #3 to Preset List 
11. Playing the channel #4
12. Add the channel #4 to Preset List 
13. Playing the channel #7
14. Display Recommended channel list 
15. Able to swipe right to left/left to right the Recommended Content</t>
  </si>
  <si>
    <t xml:space="preserve">1. Open SXM mode, select "Direct Tune" button
2. Tune Channel #2 (WBM Hits 1) using Direct Tune
3. Select Related button 
4. Swipe right to left/left to right </t>
  </si>
  <si>
    <t>2. Playing the channel #2
3. Display Related channel list 
15. Able to swipe right to left/left to right  the Related Content</t>
  </si>
  <si>
    <t xml:space="preserve">1.  Navigate to Now playing Screen 
2. Select "Category" button 
3. Select the "Music" Super Category.
4. Select the "wbm category 1" Category.
5. Swipe right-to-left/left to right </t>
  </si>
  <si>
    <t>2. Display the category list of Music supper category 
3. Display the channel list of wbm category 1" Category.
4. Able to swipe right to left/left to right the channel list (the Content Tiles)</t>
  </si>
  <si>
    <t>1. Navigate to Now playing screen 
2. Press Browse button
3. Select the "Music" Super Category
4. Swipe right-to-left.</t>
  </si>
  <si>
    <t>2. Navigate to Channel browse screen 
3. Display the category list of Music supper category 
4. Able to swipe right to left the category list</t>
  </si>
  <si>
    <t xml:space="preserve">1. Power On system
2. Enter SiriusXM mode
3. Tune Channel #2 (WBM Hits 1) using Direct Tune
4. Navigate to Now Playing Screen 
5. Long Press the channel number #2 to add Preset List 
6. Tune Channel #3 (WBM 20 on 20) using Direct Tune
7. Long Press the channel number #3 to add Preset List 
8. Select Profile and settings menu
9. Select SXM Favorites
10. Long press Favorite item #2 (channel #3) and select "Rearrange icon". 
11. Drag and drop item #2 on place the favorite item #1 (channel #2)
</t>
  </si>
  <si>
    <t>3. Playing channel #2
5. Add channel #2 to Preset List successfully 
6. Playing channel #3
7. Add channel #3 to Preset List 
9. Display Favorite Channel List 
11. Able to change the position of item #2 to the position of item #1</t>
  </si>
  <si>
    <t>1. Navigate to Now playing screen
2. Using the Controller to interact with the Product 
(ex: Press to play the Next Channel or Previous Channel, …)</t>
  </si>
  <si>
    <t>2. Able to interact with system via Controller
( Ex: play the next/previous channel,…)</t>
  </si>
  <si>
    <t>1. Navigate to Now playing screen
2. Using the Head Unit/hardware controls to interact with the Product 
(ex: Press to play the Next Channel or Previous Channel, …)</t>
  </si>
  <si>
    <t>2. Able to interact with system via Head Unit/hardware controls
( Ex: play the next/previous channel,…)</t>
  </si>
  <si>
    <t>1. Navigate to Now playing screen
2. Using the Steering Wheel to interact with the Product:
* 5-way controller
* Up/Down
* Volume
* Other. 
(ex: Press to play the Next Channel or Previous Channel, …)</t>
  </si>
  <si>
    <t>2. Able to interact with system via Steering Wheel controls
( Ex: play the next/previous channel,…)</t>
  </si>
  <si>
    <t>1. Navigate to Now playing screen
2. Using the Voice Command/Voice Search to interact with the Product:
(ex:Searching Madonna, Play Channel Number #7, Open Super Category …)</t>
  </si>
  <si>
    <t>2. Able to interact with system via Voice Command
(ex:Searching Madonna, Play Channel Number #7, Open Super Category …)</t>
  </si>
  <si>
    <t xml:space="preserve">1. Enter FM mode.
2. Tune a FM Channel.
3. Enter AM mode.
4. Tune an AM Channel.
5. Enter SiriusXM mode.
6. Tune a SXM Channel eg: Channel #2
7. Enter FM Mode 
8. Enter AM Mode 
9. Enter SXM Mode </t>
  </si>
  <si>
    <t xml:space="preserve">7. Play the last FM channel 
8. Play the last AM channel 
9. Play the last SXM channel </t>
  </si>
  <si>
    <t>1. Navigate to Now playing screen
2. Press any button 
(Ex: Press Pause/Play button, Press the Previous/Next Channel button, …)
3. Verify the visual cue</t>
  </si>
  <si>
    <t>3. Display a visual cue. The color of the button change in 1 second or have an animation.</t>
  </si>
  <si>
    <t>1. Open SXM mode, select "Direct Tune" button
2. Tune Channel #2 (WBM Hits 1) using Direct Tune
3. Navigate to Now Playing Screen 
4. Long Press the channel number #2 to add Preset List 
5. Tune Channel #3 (WBM 20 on 20) using Direct Tune
6. Navigate to Now Playing Screen 
7. Select Preset #1 in Bank #1 (Channel #2) 
8. Verify the audible and or visual cue</t>
  </si>
  <si>
    <t>2. Playing channel #2
4. Add channel #2 to Preset List successfully 
5. Playing channel #3
7. Tune to Channel # 2 ( as Vehicle Preset #1 in Bank #1)
8. There is the audible change from Channel #3 to channel #2
And the visual cue can be a change in color or an animation</t>
  </si>
  <si>
    <t xml:space="preserve">1. Open SXM mode Select Listener Profile &amp; Settings Menu.
2. Select Listener Settings in Listener Items.
3. Select Manage Notifications.
4. Short press Explicit Content Toggle.
5. Verify the audible and or visual cue </t>
  </si>
  <si>
    <t>4. Change the state to enable/disable Explicit Content
5. There is an audible and or visual cue when the user successfully change state of Explicit Content toggle
Note: An example of a visual cue can be a change in color or an animation.</t>
  </si>
  <si>
    <t xml:space="preserve">1. Open the Now Playing Screen.
2. Tune the Product to channel # 4 (WBM 40s on 4)
3. Long Press the Channel Logo touch area for Channel #4.
4. Verify the an audible and or visual cue
</t>
  </si>
  <si>
    <t>3. Add the channel #4 to Preset List 
4.  There is an audible and or visual cue when the user successfully selects channel logo
Note: An example of a visual cue can be a change in color or an animation.</t>
  </si>
  <si>
    <t xml:space="preserve">1. Select Listener Profile &amp; Settings Menu.
2. Select Listener Settings in Listener Items.
3. Switch the Block Explicit toggle to "On" 
4. Switch the Block Explicit toggle to "OFF" </t>
  </si>
  <si>
    <t xml:space="preserve">3. Switch Block Explicit toggle to the "On" state. 
4. Switch Block Explicit toggle to the "Off" state. </t>
  </si>
  <si>
    <t xml:space="preserve">1. Open the Now Playing Screen 
2. Select Listener Profile &amp; Settings Menu.
3. Select Listener Settings in Listener Items.
4. Press the "Back" Button </t>
  </si>
  <si>
    <t>3. Display the Listener Settings screen 
4. Display the previously page (screen) - the Profile and Settings Menu</t>
  </si>
  <si>
    <t xml:space="preserve">1. Enter SiriusXM mode
2. Navigate Now playing Screen 
3. Tune Channel #4 (WBM 40s on 4)  using Direct Tune
4. Open the Linear Tuner screen 
5. Check the channel logo of channel #4 on Short Tile </t>
  </si>
  <si>
    <t xml:space="preserve">5. Display the Channel Logo on the Short Tile within Linear Tuner when displaying channel #4
</t>
  </si>
  <si>
    <t>1. Enter SiriusXM mode
2. Navigate Now playing Screen 
3. Tune Channel #4 (WBM 40s on 4)  using Direct Tune
4. Navigate to the Channel browse screen
5. Select the "Music" Super Category
6. Select the "wbm category 1" Category
7. Scroll to the currently tuned channel tile with Channel Logo and Now Playing Indicator displayed if it is not visible.</t>
  </si>
  <si>
    <t xml:space="preserve">5. Display Category List 
6. Display Channel List 
7. Display the Channel Logo and the Now Playing Indicator on the Short Tile within Browse -&gt; Channel Listing when displaying channel #4
</t>
  </si>
  <si>
    <t>1. Enter SiriusXM mode
2. Navigate Now playing Screen 
3. Tune Channel #4 (WBM 40s on 4)  using Direct Tune
4. Navigate Profile and settings menu screen 
5. Navigate where Listener Settings screen
6. Reset Listening History.
7. Wait while Channel # 4 is played for more than 10 seconds.
8. Tune Channel #5 (WBM 50s on 5)  using Direct Tune 
9. Navigate Profile and settings menu screen 
10. Navigate Listening History screen</t>
  </si>
  <si>
    <t xml:space="preserve">6. Listening History is clear 
8. Play channel #5 and channel #4 will be saved in Listening History List. 
10. Display the Channel Logo on the Short Tile within Listening History when displaying channel #4
</t>
  </si>
  <si>
    <t>1. Enter SiriusXM mode
2. Tune Channel #4 (WBM 40s on 4)  using Direct Tune
3. Navigate Now playing Screen 
4. Long press the Vehicle Preset # 1 in the Bank # 1 to save the current channel to Preset List ( in the below of the Now Playing Screen)
5. Verify the Channel Logo and Now Playing Indicator on the Short Tile within Vehicle Favorites when displaying channel #4</t>
  </si>
  <si>
    <t>4. Display Channel Logo and Now Playing Indicator on the Short Tile within Vehicle Favorites when displaying channel #4</t>
  </si>
  <si>
    <t>1. Perform a Engineering reset system
2. Tune Channel #4 (WBM 40s on 4)  using Direct Tune
3. Navigate Now playing Screen 
4. Press on Browse button -&gt; "Music" Super Category -&gt; Channel Listing 
5. Verify the Channel Name and Primary Text - Channel Short Description on the Short Tile when displaying channel #4</t>
  </si>
  <si>
    <t>4. Display the Channel List 
5. Display the Channel Name and Primary Text - Channel Short Description on the Short Tile when displaying channel #4</t>
  </si>
  <si>
    <t>1. Enter SiriusXM mode
2. Tune Channel #2 (WBM Hits 1) using Direct Tune
3. Navigate Now playing Screen 
4. Press on Browse button -&gt;  "Music" Super Category -&gt; "wbm category 1" Category
5. Verify the Contextual Banner on the Short Tile</t>
  </si>
  <si>
    <t>4. The following Channel is displayed:
Short description: '60s Pop Hits'
Banner: 'New Channel'</t>
  </si>
  <si>
    <t>1. Enter SiriusXM mode
2. Navigate to the UI screen where Now playing audio stage is displayed
3. Tune the Product to Channel #6 (WBM 60s on 6) using Direct Tune
4. Navigate to the UI screen where Linear tuner is displayed</t>
  </si>
  <si>
    <t xml:space="preserve">4.  The following Channel #6 is presented in the Linear Tuner list:
Contextual Banner: New Channel
</t>
  </si>
  <si>
    <t>1. Enter SiriusXM mode
2. Tune the Channel #6 more than 10s
3. Tune the Channel #5
4. Go to the Profiles &amp; Setting Main menu screen
5. Navigate to the UI screen where Listening History is displayed
6. Check the Contextual Banner of channel #6</t>
  </si>
  <si>
    <t xml:space="preserve">6. The Channel with descriptive text 'Artist 6' is presented in the Listening History
Banner: 'New Channel'
</t>
  </si>
  <si>
    <t>1. Enter SiriusXM mode
2.  Navigate to the Now playing screen 
3. Long press the Vehicle Preset # 1 in the Bank # 1 to save the current channel
4. On the SiriusXM Favorites screen , check the  Contextual Banner on Short Tile</t>
  </si>
  <si>
    <t xml:space="preserve">4. Product display the Contextual banner "New Channel" in the Vehicle Preset # 1 in the Bank # 1
</t>
  </si>
  <si>
    <t>1. Enter SiriusXM mode
2. Tune channel #6 via Direct Tune
3. Navigate to the Now playing screen of channel #6 (Or channel have no logo channel) 
4. Long press the Vehicle Preset # 1 in the Bank # 1
5. On the SiriusXM Favorites screen , check the Channel Name on Short Tile of channel #6</t>
  </si>
  <si>
    <t xml:space="preserve">5. Display the Channel Name 'WBM 60s on 6' (The 8 Character Channel Name: 60s on 6) on the Short Tile in the Vehicle Preset # 1 in the Bank # 1
</t>
  </si>
  <si>
    <t>1. Enter SiriusXM mode
2. Tune channel #6 via Direct Tune
3. Navigate to the Now playing screen of channel #6
4. Navigate to the Linear tuner and check Channel Name of channel #6</t>
  </si>
  <si>
    <t xml:space="preserve">4. Channel #6 is presented in the Linear Tuner list:
Channel Name: WBM 60s on 6 (or the 8 Character Channel Name: 60s on 6)
</t>
  </si>
  <si>
    <t>1. Perform Factory reset 
2. Enter SiriusXM mode
3. Navigate to Profiles &amp; Setting Main menu screen
4. Navigate to Listener Settings screen
5. Reset Listening History.
6. Tune the Channel # 6 more than 10s
7. Tune the Channel #5 (WBM 50s on 5)
8. Go to the Profiles &amp; Setting Main menu screen
9. Navigate to the UI screen where Listening History is displayed &gt; Check the displaying of the Channel Name on the Short Tile</t>
  </si>
  <si>
    <t>9.  The Product display the Channel Name "WBM 60s on 6" (the 8 Character Channel Name: 60s on 6) for Channel #6 on the Short Tile within Listening History</t>
  </si>
  <si>
    <t>1. Perform Factory reset 
2. Enter SiriusXM mode
3. Navigate to Profiles &amp; Setting Main menu screen
4. Navigate to Listener Settings screen
5. Reset Listening History.
6. Tune the Channel # 6 more than 10s
7. Tune the Channel #5 (WBM 50s on 5) using Direct Tune
8. Go to the Profiles &amp; Setting Main menu screen
9. Navigate to the UI screen where Listening History is displayed &gt; Check the displaying of the Artist Name</t>
  </si>
  <si>
    <t>6.  The Product display the Artist Name 'Artist 6' on the Short Tile for music channel # 6.</t>
  </si>
  <si>
    <t>1. Enter SiriusXM mode &gt; Navigate Now Playing Screen
2. Open Direct Tune &gt; Tune the Channel #166 (WBM America's Talk) and wait to Channel # 166 is played for more than 10 seconds.
3. Open Direct Tune &gt; Tune the Channel #5 (WBM 50s on 5)
4. Go to the Profiles &amp; Setting Main menu screen
5. Navigate to the UI screen where Listening History is displayed &gt; Check the displaying of the Show Name</t>
  </si>
  <si>
    <t xml:space="preserve">5. In the Listening History, the Channel with descriptive text 'Voice To America' is presented
</t>
  </si>
  <si>
    <t>1. Enter SiriusXM mode &gt; Navigate Now Playing Screen
2. Open Direct Tune &gt; Tune to  Channel #7 (WBM 70s on 7) 
3. Go to the Profiles &amp; Setting Main menu screen
4. Navigate to the UI screen where Listening History is displayed
5. Check the Channel Short Description of channel #7</t>
  </si>
  <si>
    <t xml:space="preserve">5. Display the Channel Short Description: ''70s Pop Hits" of channel #7
</t>
  </si>
  <si>
    <t>1. Enter SiriusXM mode.
2. Tune to Channel # 2 (WBM Hits 1)
3. Connect a USB Media Device</t>
  </si>
  <si>
    <t>2. Now playing screen is displayed.
3. The system automatically changes the media source from SXM to USB.</t>
  </si>
  <si>
    <t>1. Enter SiriusXM mode.
2. Open Direct Tune &gt; Enter 2 &gt; Tune to Channel # 2 (WBM Hits 1)
3. Change to FM mode</t>
  </si>
  <si>
    <t>2. Channel # 2 is tuned. Now playing screen is displayed.
3. The FM mode is displayed.</t>
  </si>
  <si>
    <t>1. Navigate to the UI screen where "Sources" area is displayed.
2. Select the SiriusXM Source</t>
  </si>
  <si>
    <t>1. The system displays the method (or button) with the image (or text SiriusXM) for selection.
2. The SiriusXM source is selected as a audio source.</t>
  </si>
  <si>
    <t>1. Enter SiriusXM mode.
2. Navigate to Now playing screen
3. Open Direct Tune &gt; Tune to Channel #10 (WBM The Pulse)
4. Press OK to start filling the replay buffer
5. Enter FM mode
6. Enter SiriusXM mode.</t>
  </si>
  <si>
    <t>3. The channel # 10 (WBM The Pulse) is tuned.
4. The system fills the replay buffer
5. System switches to FM mode
6. System returns to Now Playing screen, displays information:
Artist name: 'Art 2'
Track name: 'Song 2'</t>
  </si>
  <si>
    <t>1. Perform Factory reset &gt; Press OK after the factory reset is completed and the Product is initialized
2. Enter SiriusXM mode
3. Navigate to Now playing screen
4. Open Direct Tune &gt; Tune to Channel #2 (WBM Hits 1) 
5. Navigate to the UI screen where Profile and settings menu is displayed
6. Select the Create/Add/Switch Profile Button
7. Choose option to Add Listener. Enter User Name as 'Listener 2' (If applicable)
8. Enter FM mode</t>
  </si>
  <si>
    <t xml:space="preserve">4. The Channel # 2 (WBM Hits 1) is tuned.
8. The FM mode is switched from the SiriusXM screen. (Eg: Create Listener screen)
The system allows to induce a source switching event from any SiriusXM screen </t>
  </si>
  <si>
    <t>1. Enter SiriusXM mode.
2. Tune to channel # 2 (WBM Hits 1) 
3. Short Press the Voice Button on the steering wheel controls</t>
  </si>
  <si>
    <t>2. The Channel # 2 (WBM Hits 1) is tuned.
3. The SiriusXM audio is paused.</t>
  </si>
  <si>
    <t>1. Enter SiriusXM mode.
2. Tune to channel # 2 (WBM Hits 1) 
3. Short Press the Voice Button on the steering wheel controls
4. Short Press the Voice Button on the steering wheel controls again</t>
  </si>
  <si>
    <t>2. The Channel # 2 (WBM Hits 1) is tuned.
3. The SiriusXM audio is paused.
4. The SiriusXM audio is resumed.</t>
  </si>
  <si>
    <t>1. Enter SiriusXM mode.
2. Tune to channel # 2 (WBM Hits 1) 
3. Initiate the receiving of text message( Eg: Sent a text message to the BT connected phone.)
4. Verify the SiriusXM audio while system receiving the message</t>
  </si>
  <si>
    <t>2. The Channel # 2 (WBM Hits 1) is tuned.
4. The SiriusXM audio is paused.</t>
  </si>
  <si>
    <t>1. Enter SiriusXM mode.
2. Tune to channel # 2 (WBM Hits 1) 
3. Short Press the Voice Button on the steering wheel controls
4. Verify the Channel and Track Information when audio is paused on the Now playing screen</t>
  </si>
  <si>
    <t>2. The Channel # 2 (WBM Hits 1) is tuned.
3. The SiriusXM audio is paused.
4. The current Channel and Track Information of the Channel #2 (WBM Hits 1) is kept.</t>
  </si>
  <si>
    <t>1. Enter SiriusXM mode.
2. Tune to channel # 2 (WBM Hits 1) 
3. Select the Profile and Settings Menu.
4. Short Press the Voice Button on the steering wheel controls
5. Verify the current screen is being displayed.
6. Short Press the Voice Button on the steering wheel controls again
7. Verify the audio is resumed and the current screen</t>
  </si>
  <si>
    <t>2. The Channel # 2 (WBM Hits 1) is tuned.
3. Display the Profile and Settings Menu screen
4. The SiriusXM audio is paused.
5. The Profile and Settings Menu screen is remained.
6. The SiriusXM audio is resumed from the pause point.
7. The Profile and Settings Menu screen is remained.</t>
  </si>
  <si>
    <t>1. Enter SiriusXM mode.
2. Tune to channel # 2 (WBM Hits 1) &gt; Open Now playing screen
3. Initiate the receiving of text message( Eg: Sent a text message to the BT connected phone.)
4. Verify the interaction with SiriusXM application while the text message is being displayed. 
5. Close the text message popup message
6. Tap Category at Now playing screen</t>
  </si>
  <si>
    <t>2. Can interact with the SiriusXM application: The Channel # 2 (WBM Hits 1) is tuned.
3. The SiriusXM audio is paused while receiving the text message. 
4. Cannot interact with the SiriusXM application. 
6. Can interact with the SiriusXM application: The Super Category screen is displayed.</t>
  </si>
  <si>
    <t>1. Enter SiriusXM mode.
2. Tune to channel # 2 (WBM Hits 1) 
3. Short Press the Voice Button on the steering wheel controls
4. Short Press the Voice Button on the steering wheel controls again
5. Verify the audio output is resumed after resuming</t>
  </si>
  <si>
    <t>2. The Channel # 2 (WBM Hits 1) is tuned.
3. The SiriusXM audio is paused.
4. The SiriusXM audio is resumed.
5. The output audio is resumed from the pause point.</t>
  </si>
  <si>
    <t>1. Enter SiriusXM mode.
2. Open Now playing screen
3. Tune to channel # 2 (WBM Hits 1) 
4. Turn on the Rear View Camera (turn on the rear gear)
5. Verify the audio output and interaction with the SiriusXM application</t>
  </si>
  <si>
    <t>3. The Channel # 2 (WBM Hits 1) is tuned.
5. The SiriusXM audio is not paused.
The system takes control and prevents interaction with the SiriusXM application.</t>
  </si>
  <si>
    <t xml:space="preserve">1. Enter SiriusXM mode
2. Open Direct Tune &gt; Tune to  Channel #7 (WBM 70s on 7) 
3. Go to the Profiles &amp; Setting Main menu screen
4. Navigate to the UI screen where Linear tuner is displayed
</t>
  </si>
  <si>
    <t xml:space="preserve">5. The Channel #7 is presented in the Linear Tuner list: Channel Short Description: '70s Pop Hits'
</t>
  </si>
  <si>
    <t xml:space="preserve">1. Enter SiriusXM mode
2. Open Direct Tune &gt; Tune to  Channel #7 (WBM 70s on 7) 
3. Long press the Vehicle Preset # 1 in the Bank # 1 to save the current channel.
4. Open Direct Tune &gt; Tune to  Channel #1  (WBM XM Preview) 
5. On now playing screen, observe the  Channel Short Description in in the Vehicle Preset # 1 in the Bank # 1
</t>
  </si>
  <si>
    <t>5. The  Channel Short Description ''70s Pop Hits' is displayed if no Artist or Show Name available on the Short Tile in the Vehicle Preset # 1 in the Bank # 1</t>
  </si>
  <si>
    <t xml:space="preserve">1. Enter SiriusXM mode
2. Open Direct Tune &gt; Tune to  Channel #6
3. Long press the Vehicle Preset # 1 in the Bank # 1 to save the current channel.
4.  Open Direct Tune &gt; Tune to  Channel #1  (WBM XM Preview) 
5.  On now playing screen, observe the Artist Name in the Vehicle Preset # 1 in the Bank # 1
</t>
  </si>
  <si>
    <t>5. The Product displays the Artist Name 'Artist 6' for music channel on the Short Tile in the Vehicle Preset # 1 in the Bank # 1</t>
  </si>
  <si>
    <t xml:space="preserve">1. Enter SiriusXM mode
2. Open Direct Tune &gt; Tune to  Channel #166  (WBM America's Talk)
3. Long press the Vehicle Preset # 1 in the Bank # 1 to save the current channel.
4.  Open Direct Tune &gt; Tune to  Channel #1  (WBM XM Preview) 
5. On now playing screen, observe the Show Name in the Vehicle Preset # 1 in the Bank # 1
</t>
  </si>
  <si>
    <t>5. The Show Name 'Voice To America' for non-music channel on the Short Tile is displayed  in the Vehicle Preset # 1 in the Bank # 1</t>
  </si>
  <si>
    <t>1. Enter SiriusXM mode
2. Open Direct Tune &gt; Tune to  Channel #4 (WBM 40s on 4)
3. Navigate to the UI screen where Linear tuner is displayed
4. Observe the Channel Logo on the Short Tile within Linear Tuner when displaying channel #4</t>
  </si>
  <si>
    <t>4. The Product displays the Channel Logo on the Short Tile within Linear Tuner when displaying channel #4</t>
  </si>
  <si>
    <t xml:space="preserve">1. Enter SiriusXM mode.
2. Navigate to the UI screen where Now playing audio stage is displayed
3.  Open Direct Tune &gt; Tune to  Channel  #4 (WBM 40s on 4)
4. Navigate to the UI screen where Channel browse is displayed
5. Select the "Music" Super Category
6. Select the "wbm category 1" Category
7. Navigate to the Channel Browse screen and scroll to the currently tuned channel tile with Now Playing Indicator displayed if it is not visible
8. Observe the Channel Logo and Now Playing Indicator on the Short Tile within Browse -&gt; Channel Listing when displaying channel #4
</t>
  </si>
  <si>
    <t>8. The Product displays the Channel Logo and Now Playing Indicator on the Short Tile within Browse -&gt; Channel Listing when displaying channel #4</t>
  </si>
  <si>
    <t>1.  Perform a factory default reset on the Product 
2. Enter SiriusXM mode.
3. Open Direct Tune &gt; Tune to  Channel  #4 (WBM 40s on 4)
4. Navigate to the UI screen where Now playing audio stage is displayed
5. Navigate to the UI screen where Channel browse is displayed
6. Select the "Music" Super Category
7. Select the "wbm category 1" Category
8. Observe the Channel tile for Channel #5.</t>
  </si>
  <si>
    <t>8. Channel is presented:
Channel name: 'WBM 50s on 5' (the 8 Character Channel Name: '50s on 5') with the following short description: ''50s Pop Hits'</t>
  </si>
  <si>
    <t xml:space="preserve">1.  Perform a factory default reset on the Product 
2.  Enter SiriusXM mode
3. Open Direct Tune &gt; Tune to  Channel  #6 (WBM 60s on 6)
4. Navigate to the UI screen where Linear tuner is displayed
5. Observe Channel #6  in the  Linear Tuner list </t>
  </si>
  <si>
    <t xml:space="preserve">5. The Channel #6 is presented in the Linear Tuner list with Channel Name: WBM 60s on 6 (or the 8 Character Channel Name: 60s on 6)
</t>
  </si>
  <si>
    <t>1. Enter SiriusXM mode
2. Open Direct Tune &gt; Tune to  Channel #7 (WBM 70s on 7) 
3. Navigate to the UI screen where Linear tuner is displayed
4. Observe Channel #7 in the  Linear Tuner list</t>
  </si>
  <si>
    <t>4. The Channel #7 is presented in the Linear Tuner list with Channel Short Description ( Primary Text): '70s Pop Hits'</t>
  </si>
  <si>
    <t xml:space="preserve">1. Perform a power reset
2. Enter SiriusXM mode
3. Navigate to the UI screen where Profile and Settings menu is displayed
4. Navigate to the UI screen where SXM Favorites is displayed
5. Delete all the Favorites currently assigned to ensure a cleared state.
6. Delete all the Preset channels currently assigned to ensure a cleared state.
note: If the Product does not allow the presets to be "deleted", have the presets set to Ch. # 1.
7.  Open Direct Tune &gt; Tune to  Channel #4 (WBM 40s on 4) 
8. Navigate to the UI screen where Linear tuner is displayed
9. Long press the Content Tile to add Channel #4 to Favorites.
10. Navigate to the UI screen where Profile and settings menu is displayed
11. Navigate to the UI screen where SXM Favorites is displayed
</t>
  </si>
  <si>
    <t>7. The Product is tune to Channel # 4 (WBM 40s on 4)
11.  The Product displays the Channel Logo and Now Playing Indicator on the Short Tile within SiriusXM Favorites screen when displaying channel #4</t>
  </si>
  <si>
    <t>1.  Perform a factory default reset on the Product 
2. Restart HU (Turn HU OFF &gt; Turn HU ON)
3. Enter SiriusXM mode
4. Open Direct Tune &gt; Tune to  Channel  #6 (WBM 60s on 6) 
5.  Navigate to the UI screen where Linear tuner is displayed
6. Long press the Content Tile to add Channel #6 to Favorites.
7. Open Direct Tune &gt; Tune to  Channel  #4 (WBM 40s on 4) 
8. Navigate to the UI screen where Profile and settings menu is displayed
9. Navigate to the UI screen where SXM Favorites is displayed</t>
  </si>
  <si>
    <t>9. The Product displays the Channel Name 'WBM 60s on 6'  on the Short Tile within SiriusXM Favorites when displaying channel #6 with artist "Artist 6" as Favorite</t>
  </si>
  <si>
    <t>1. Perform a power reset
2. Enter SiriusXM mode
3. Navigate to the UI screen where Profile and Settings menu is displayed
4. Navigate to the UI screen where SXM Favorites is displayed
5. Delete all the Favorites currently assigned to ensure a cleared state.
6. Delete all the Preset channels currently assigned to ensure a cleared state.
Note: If the Product does not allow the presets to be "deleted", have the presets set to Ch. # 1.
7. Open Direct Tune &gt; Tune to  Channel #6 (WBM 60s on 6)
8. Navigate to the UI screen where Linear tuner is displayed
9. Long press the Content Tile to add Channel #6 to Favorites.
10. Tune the Product to Channel #4 (WBM 40s on 4) using Direct Tune
11. Navigate to the UI screen where Profile and settings menu is displayed
12. Navigate to the UI screen where SXM Favorites is displayed
13. Observe the Artist Name on the Short Tile of channel #6</t>
  </si>
  <si>
    <t>7. The Product tunes to Channel # 6
10. The Product  tunes to Channel # 4
13. The Product displays the Artist Name 'Artist 6' on the Short Tile within SiriusXM Favorites when displaying music channel #6 as Favorite</t>
  </si>
  <si>
    <t xml:space="preserve">1. Perform a power reset
2. Enter SiriusXM mode
3. Navigate to the UI screen where Profile and Settings menu is displayed
4. Navigate to the UI screen where SXM Favorites is displayed
5. Delete all the Favorites currently assigned to ensure a cleared state.
6. Delete all the Preset channels currently assigned to ensure a cleared state.
Note: If the Product does not allow the presets to be "deleted", have the presets set to Ch. # 1.
7. Open Direct Tune &gt; Tune to  Channel #166 (WBM America's Talk) 
8. Navigate to the UI screen where Linear tuner is displayed
9. Long press the Content Tile to add Channel #166 to Favorites.
10. Open Direct Tune &gt; Tune to  Channel #4 (WBM 40s on 4) 
11. Navigate to the UI screen where Profile and settings menu is displayed
12. Navigate to the UI screen where SXM Favorites is displayed
13. Observe the Show Name on the Short Tile of channel #166
</t>
  </si>
  <si>
    <t>7. The Product tunes to Channel # 166
10. The Product  tunes to Channel #4
13. The Product displays the Show Name 'Voice To America' on the Short Tile within SiriusXM Favorites when displaying channel #166 as Favorite</t>
  </si>
  <si>
    <t xml:space="preserve">1. Perform a power reset
2. Enter SiriusXM mode
3. Navigate to the UI screen where Profile and Settings menu is displayed
4. Navigate to the UI screen where SXM Favorites is displayed
5. Delete all the Favorites currently assigned to ensure a cleared state.
6. Delete all the Preset channels currently assigned to ensure a cleared state.
Note: If the Product does not allow the presets to be "deleted", have the presets set to Ch. # 1.
7. Navigate to the UI screen where Now playing audio stage is displayed
8. Open Direct Tune &gt; Tune to  Channel #7 (WBM 70s on 7)
9. Navigate to the UI screen where Linear tuner is displayed
10.  Long press the Content Tile to add Channel #7 to Favorites.
11. Open Direct Tune &gt; Tune to  Channel #4 (WBM 40s on 4)
12. Navigate to the UI screen where Profile and settings menu is displayed
13. Navigate to the UI screen where SXM Favorites is displayed
14. Observe the Channel Short Description on the Short Tile of channel #7
</t>
  </si>
  <si>
    <t>8. The Product tunes to Channel # 7
11. The Product  tunes to Channel #4
14. The Product displays the Channel Short Description ''70s Pop Hits' on the Short Tile within SiriusXM Favorites when displaying channel #7 as Favorite</t>
  </si>
  <si>
    <t xml:space="preserve">1. Perform a power reset
2. Enter SiriusXM mode
3. Navigate to the UI screen where Profile and Settings menu is displayed
4. Navigate to the UI screen where SXM Favorites is displayed
5. Delete all the Favorites currently assigned to ensure a cleared state.
6. Delete all the Preset channels currently assigned to ensure a cleared state.
Note: If the Product does not allow the presets to be "deleted", have the presets set to Ch#1.
7. Navigate to the UI screen where Now playing audio stage is displayed
8. Navigate to the UI screen where Linear tuner is displayed
9. Long press the Content Tile to add Channel #6 to Favorites (add to #1 of preset)
10. Navigate to the UI screen where Now playing audio stage is displayed
11. Navigate to the UI screen where Linear tuner is displayed
12. Observe the Favorite Indicator on the Short Tile of channel #6 in Linear Tuner </t>
  </si>
  <si>
    <t>7. The Product tunes to Channel # 6
9. The Channel #6 is added to Favorites list
12. The Product displays Filled Favorite Indicator on the Short Tile for channel #6 with short description "'60s Pop Hits wi" within Linear Tuner</t>
  </si>
  <si>
    <t xml:space="preserve">1. Perform a power reset
2. Enter SiriusXM mode
3. Navigate to the UI screen where Profile and Settings menu is displayed
4. Navigate to the UI screen where SXM Favorites is displayed
5. Delete all the Favorites currently assigned to ensure a cleared state.
6. Delete all the Preset channels currently assigned to ensure a cleared state.
Note: If the Product does not allow the presets to be "deleted", have the presets set to Ch#1.
7. Navigate to the UI screen where Now playing audio stage is displayed
8. Navigate to the UI screen where Linear tuner is displayed
9. Long press the Content Tile to add Channel #6 to Favorites.
10. Navigate to the UI screen where Now playing audio stage is displayed
11. Open Direct Tune &gt; Tune to  Channel #5 (WBM 50s on 5) 
12. Navigate to the UI screen where Channel browse is displayed
13. Select the "Music" Super Category
14. Select the "wbm category 1" Category
15. Observe the Favorite Indicator on the Short Tile of channel #6 </t>
  </si>
  <si>
    <t>9. The Channel #6 is added to Favorites list
15. The Product displays Filled Favorite Indicator on the Short Tile for channel #6 with short description "'60s Pop Hits wi" within Browse -&gt; Channel Listing</t>
  </si>
  <si>
    <t xml:space="preserve">1.  Enter SiriusXM mode
2.  Open Direct Tune &gt; Tune to  Channel #4 (WBM 40s on 4) 
3.  Navigate to the UI screen where Now playing audio stage is displayed
4. Navigate to the UI screen where Channel browse is displayed
5. Select the "Music" Super Category
6. Select the "wbm category 1" Category 
7.  Observe the Channel Logo and  Now Playing Indicator of Channel #4.
</t>
  </si>
  <si>
    <t>7. The Product displays the Channel Logo and  Now Playing Indicator on the Short Tile when displaying channels within Browse -&gt; Channel Listing</t>
  </si>
  <si>
    <t xml:space="preserve">1.  Enter SiriusXM mode
2.  Open Direct Tune &gt; Tune to  Channel #4 (WBM 40s on 4)
3. Perform a factory default reset on the Product 
4. Wait while Channel # 4 is played for more than 10 seconds and Tune the Product to Channel #5 (WBM 50s on 5) using Direct Tune
5. Navigate to the UI screen where Channel browse is displayed
6 .  Navigate to the UI screen where Recents is displayed
</t>
  </si>
  <si>
    <t>6. The Product displays the Channel Logo on the Short Tile within Recents when displaying channel #4</t>
  </si>
  <si>
    <t>1.  Perform a factory default reset on the Product 
2. Enter SiriusXM mode 
3. Open Direct Tune &gt; Tune to  Channel #4 (WBM 40s on 4)
4. Navigate to the UI screen where Now playing audio stage is displayed
5. Navigate to the UI screen where Channel browse is displayed
6. Select the "Music" Super Category
7. Select the "wbm category 1" Category 
8. Observe the Channel Name  and Primary Text (Channel Short Description) of Channel #4.</t>
  </si>
  <si>
    <t>8. The Product displays the Channel Name 'WBM 40s on 4'  and Primary Text (Channel Short Description) on the Short Tile displaying channels within Browse -&gt; Channel Listing</t>
  </si>
  <si>
    <t xml:space="preserve">1.  Perform a factory default reset on the Product 
2.   Enter SiriusXM mode 
3. Open Direct Tune &gt; Tune to  Channel #6 (WBM 60s on 6) 
4. Wait while Channel # 6 is played for more than 10 seconds, Tune the Product to Channel #7 (WBM 70s on 7) using Direct Tune
5. Navigate to the UI screen where Channel browse is displayed
6. Navigate to the UI screen where Recents is displayed
</t>
  </si>
  <si>
    <t>6. The Product displays the below elements on the Short Tile for Channel #6 when displaying channels within Recents:
- The Channel Name "WBM 60s on 6" (the 8 Character Channel Name: 60s on 6)
- Primary Text - "'60s Pop Hits wi"</t>
  </si>
  <si>
    <t xml:space="preserve">1.  Perform a factory default reset on the Product 
2. Enter SiriusXM mode
3. Open Direct Tune &gt; Tune to  Channel #4 (WBM 40s on 4)
4. Long press the Channel logo to add Channel #4 to Favorites.
5. Navigate to the UI screen where Linear tuner is displayed
6. Observe the  Favorite Indicator on the Short Tile of Channel #4 
</t>
  </si>
  <si>
    <t>6. The Product displays Filled Favorite Indicator on the Short Tile for Channel #4 with short description "'40s Pop Hits/Bi" within Linear Tuner</t>
  </si>
  <si>
    <t>1.  Perform a factory default reset on the Product 
2.  Enter SiriusXM mode
3. Open Direct Tune &gt; Tune to  Channel #4 (WBM 40s on 4)
4.  Long press the Channel logo to add Channel #4 to Favorites.
5. Navigate to the UI screen where Now playing audio stage is displayed
6. Navigate to the UI screen where Channel browse is displayed
7. Select the "Music" Super Category
8. Select the "wbm category 1" Category 
9.  Observe the Favorite Indicator on the Short Tile on the Channel Listing screen</t>
  </si>
  <si>
    <t>9. The Product displays Filled Favorite Indicator on the Short Tile for Channel #4 in Channel listing</t>
  </si>
  <si>
    <t xml:space="preserve">1. Enter SiriusXM mode 
2. Open Direct Tune &gt; Tune to  Channel #2 (WBM Hits 1) 
3.  Navigate to the UI screen where Now playing audio stage is displayed
4. Navigate to the UI screen where Channel browse is displayed
5. Select the "Music" Super Category
6. Select the "wbm category 1" Category 
7. Observe the Short description and Banner on the Channel Listing screen
</t>
  </si>
  <si>
    <t>7. The  Channel is presented with Short description: '60s Pop Hits' and Banner: 'New Channel'</t>
  </si>
  <si>
    <t xml:space="preserve">1. Enter SiriusXM mode
2. Open Direct Tune &gt; Tune to  Channel #5 (WBM 50s on 5)
3. Navigate by pressing Next Channel Button to the UI screen where Linear tuner is displayed
</t>
  </si>
  <si>
    <t>3. The Channel #6 is presented in the Linear Tuner list with Contextual Banner: New Channel</t>
  </si>
  <si>
    <t xml:space="preserve">1. Enter SiriusXM mode
2. Open Direct Tune &gt; Tune to  Channel #6 (WBM 60s on 6)
3. Perform a factory default reset on the Product 
4. Wait while Channel # 6 is played for more than 10 seconds, Tune the Product to Channel #5 (WBM 50s on 5) using Direct Tune
5. Navigate to the UI screen where Channel browse is displayed
6. Navigate to the UI screen where Listening History is displayed
</t>
  </si>
  <si>
    <t>6. The Channel with descriptive text '60s Pop Hits' is presented in the Listening History Banner: 'New Channel'</t>
  </si>
  <si>
    <t>1.  Perform a factory default reset on the Product 
2.  Enter SiriusXM mode
3.  Open Direct Tune &gt; Tune to  Channel #4 (WBM 40s on 4)
4. Long press the Channel logo to add Channel #4 to Favorites.
5. Navigate to the UI screen where Favorites is displayed
6. Open Direct Tune &gt; Tune to  Channel #5 (WBM 50s on 5)
7.Long press the Channel logo to add Channel #5 to Favorites.
8. Navigate to the UI screen where Favorites is displayed
9. Observe the favorites screen when Channel #4 is not on the centered tile.</t>
  </si>
  <si>
    <t>9. The Product displays the Channel Logo on the Short Tile within Favorites screen when displaying channel #4</t>
  </si>
  <si>
    <t>1.  Perform a factory default reset on the Product 
2.  Enter SiriusXM mode
3.  Open Direct Tune &gt; Tune to  Channel #6 (WBM 60s on 6) 
4. Navigate to the UI screen where Linear tuner is displayed
5. Long press the Content Tile to add Channel #6 to Favorites.
6. Open Direct Tune &gt; Tune to  Channe#4 (WBM 40s on 4)
7. Navigate to the UI screen where Favorites is displayed
8. Observe the  Channel Name on the Short Tile of channel #6</t>
  </si>
  <si>
    <t>7. The Product displays the Channel Name 'WBM 60s on 6' (the 8 Character Channel Name: 60s on 6) on the Short Tile within SiriusXM Favorites when displaying channel #6 with channel short description "'60s Pop Hits wi" as Favorite</t>
  </si>
  <si>
    <t xml:space="preserve">1.  Enter SiriusXM mode
2. Navigate to the UI screen where Favorites is displayed.
3. Delete all the Favorites currently assigned to ensure a cleared state.
4.  Open Direct Tune &gt; Tune to  Channel #7 (WBM 70s on 7) 
5.  Navigate to the UI screen where Linear tuner is displayed
6. Long press the Content Tile to add Channel #7 to Favorites.
7. Open Direct Tune &gt; Tune to  Channel #4 (WBM 40s on 4)
8. Navigate to the UI screen where Favorites is displayed
7. Observe  the Channel Short Description on the Short Tile within Favorites when displaying channel #7 
</t>
  </si>
  <si>
    <t>4. The Product is tune to Channel # 7
8. The Product displays the Channel Short Description '70s Pop Hits' on the Short Tile within Favorites when displaying channel #7 as Favorite</t>
  </si>
  <si>
    <t>1. Perform a factory default reset on the Product 
2. Enter SiriusXM mode
3. Navigate to the UI screen where Now playing audio stage is displayed
4. Select the "Sports" Super Category
5. Select the "Live Sports (2 Live Games)" Category
6. Observe the Short Tile within Browse -&gt; Live Games when displaying Play-by-Play Game</t>
  </si>
  <si>
    <t xml:space="preserve">6.  The Product displays the below elements on the Short Tile within Browse -&gt; Live Games when displaying Play-by-Play Game MIL @ NYY:
- Away Team Logo
- Home Team Logo
- Score / Programming Display Text
* Away Team score -Home Team score (5 - 2) </t>
  </si>
  <si>
    <t>6. The Product displays the below elements on the Short Tile within Browse -&gt; Live Games when displaying Play-by-Play Game MIL @ NYY:
- Away Team Abbreviation: 'MIL'
- Home Team Abbreviation: 'NYY' 
The Product displays the below elements on the Short Tile within Browse -&gt; Live Games when displaying Play-by-Play Game AlaA&amp;M @ CoastC:
- Away Team Abbreviation: 'AlaA&amp;M'
- Home Team Abbreviation: 'CoastC'</t>
  </si>
  <si>
    <t>1. Enter SiriusXM mode.
2. Navigate to the UI screen where Now playing audio stage is displayed
3. Select the "Sports" Super Category
4. Select the "Live Sports (2 Live Games)" Category
5. Observe the Short Tile within Browse -&gt; Live Games when displaying Play-by-Play Game  at channel #89</t>
  </si>
  <si>
    <t>5. The Product displays the Contextual Banner '1st Inning' on the Short Tile within Browse -&gt; Live Games when displaying Play-by-Play Game at channel #89</t>
  </si>
  <si>
    <t>1. Enter SiriusXM mode.
2. Tune the Product to channel # 4 (WBM 40s on 4)
3. Observe Now Playing screen on the Primary radio display view the current channel name</t>
  </si>
  <si>
    <t xml:space="preserve">2. Play the channel #4
3. Display the channel name ( 'WBM Test Chan 4') for the Channel #4 ('WBM 40s on 4') within 5 seconds </t>
  </si>
  <si>
    <t>1. Perform a factory default reset on the Product
2. Enter SiriusXM mode.
3. Tune the Product to channel # 4 (WBM 40s on 4)
4. Observe any alternate display (Cluster or Rear seat entertainment display).
5. Observe Now Playing screen on the Primary radio display view the current channel name</t>
  </si>
  <si>
    <t>1. HU reset factory successfully 
3. Play the channel #4
4. The Product updates the channel name to 'WBM Test Chan 4' within 5 seconds
5. The Product updates the channel name to 'WBM Test Chan 4' within 5 seconds</t>
  </si>
  <si>
    <t>1. Enter SiriusXM mode.
2. Tune the Product to channel # 4 (WBM 40s on 4)
3. Observe Now Playing screen on the Primary radio display and view the current artist / song content metadata</t>
  </si>
  <si>
    <t>2. Play the channel #4
3. Update Content Metadata for the Channel # 4:
Artist: 'Artist 1'
Song Title: 'Song 1' 
within 5 seconds</t>
  </si>
  <si>
    <t xml:space="preserve">1. Enter SiriusXM mode.
2. Tune the Product to channel # 4 (WBM 40s on 4)
3. Observe any alternate display (Cluster or Rear seat entertainment display).
4. Observe Now Playing screen on the Primary radio display view the current artist / song content metadata </t>
  </si>
  <si>
    <t>3. Update Content Metadata for the Channel # 4:
Artist: 'Artist 1'
Song Title: 'Song 1' 
within 5 seconds 
4. Update Content Metadata for the Channel # 4:
Artist: 'Artist 1'
Song Title: 'Song 1' 
within 5 seconds</t>
  </si>
  <si>
    <t xml:space="preserve">1. Enter SiriusXM mode.
2. Tune the Product to Channel #4 (WBM 40s on 4) using Direct Tune
3. Tune the Product to Channel #5 (WBM 50s on 5) using Direct Tune
4. Tune the Product to Channel #6 (WBM 60s on 6) using Direct Tune
5. Tune the Product to Channel #7 (WBM 70s on 7) using Direct Tune
</t>
  </si>
  <si>
    <t xml:space="preserve">2. Display the channel logo with text "TEST CH LOGO ID4" for Channel #4
3. Display the channel logo with text "TEST CH LOGO ID5" for Channel #5
4. Display the channel logo with text "TEST CH LOGO ID6" for Channel #6
5.Display the channel logo with text "TEST CH LOGO ID7" for Channel #7
</t>
  </si>
  <si>
    <t xml:space="preserve">1. Enter SiriusXM mode.
2. Open the Channel Browse Modal
</t>
  </si>
  <si>
    <t xml:space="preserve">2. Display the super category logo with text "TEST 1" for the "Talk" Super Category
And display the super category logo with text "TEST 2" for the "Music" Super Category
</t>
  </si>
  <si>
    <t>1. Enter SiriusXM mode.
2. Open the Channel Browse Modal
3. Select the "Music" Super Category
4. Scroll to find  the 'WBM Pop' if it is not visible
5. Scroll to find the 'WBM Rock' if it is not visible.</t>
  </si>
  <si>
    <t>3. Display the category list of Super Category "Music"
4. Display the category logo with text "TEST 1" for the "WBM Pop" category
5. Display the category logo with text "TEST 2" for the "WBM Rock" category</t>
  </si>
  <si>
    <t>1. Perform a factory default reset on the Product
2. Enter SiriusXM mode.
3. Navigate to the Profile and settings menu screen
4. Navigate to Listener Settings screen
5. Navigate to Manage Notifications screen
6. Navigate to Manage Teams screen</t>
  </si>
  <si>
    <t>6. Display the League logo for the "MLB" league
And display the League logo for the "NFL" league</t>
  </si>
  <si>
    <t xml:space="preserve">1. Perform a factory default reset on the Product
2. Enter SiriusXM mode.
3. Navigate to the Profile and settings menu screen
4. Navigate to Listener Settings screen
5. Navigate to Manage Notifications screen
6. Navigate to Manage Teams screen
7. Follow through MLB league to observe Teams.
8. Follow through NFL league to observe Teams.
</t>
  </si>
  <si>
    <t>7. Display the Team logo with text "TEAM TEST LOGO" for the Baltimore Orioles(BAL) of "MLB" league
8. Display the Team logo with text "TEAM TEST LOGO" for the Arizona Cardinals(ARI) of "NFL" league</t>
  </si>
  <si>
    <t xml:space="preserve">1. Perform a factory default reset on the Product
2. Enter SiriusXM mode.
3. Open the Channel Browse Modal
4. Select the "Music" Super Category
5. Scroll and select to the 'WBM Pop' if it is not visible
6. Play a channel in the 'WBM Pop' category 
7. Observe and verify category background of 'WBM Pop' in the Now Playing Screen 
8. Open the Channel Browse Modal
9. Select the "Music" Super Category
10. Scroll and select to the 'WBM Rock' if it is not visible.
11. Play a channel in the 'WBM Rock' category 
12. Observe and verify category background of 'WBM Rock' in the Now Playing Screen </t>
  </si>
  <si>
    <t>3. The category list of Super Category "Music" is displayed 
7. Category Backgrounds for the "WBM Pop" category is displayed
12. Category Backgrounds for the "WBM Rock" category is displayed</t>
  </si>
  <si>
    <t>1. Enter SiriusXM mode.
2. Tune the Product to Channel #51 (Channel with long name12) using Direct Tune
3. Observe Now Playing screen</t>
  </si>
  <si>
    <t xml:space="preserve">3. Display the Channel Name as "Channel with long name12" (or channel short name 'Chwthlnm') on 1 line only and truncate the text with ellipses (...) if the Channel Name is longer than available area </t>
  </si>
  <si>
    <t>3. Display the Artist Name as "" on 1 line only and truncate the text with ellipses (...) if the Artist Name is longer than available area</t>
  </si>
  <si>
    <t>3. Display the Song Title as "" on 1 line only and truncate the text with ellipses (...) if the Song Title is longer than available area</t>
  </si>
  <si>
    <t>1. Enter SiriusXM mode.
2. Tune the Product to Channel #2 (WBM Test channel 2) using Direct Tune
3. Observe Now Playing screen
4. Tune the Product to Channel #76 (WBM Test channel 76) using Direct Tune
5. Observe Now Playing screen
6. Tune the Product to Channel #999 (WBM Test Channel 999) using Direct Tune
7. Observe Now Playing screen
8. Tune the Product to Channel #1002 (WBM Test Channel 1002) using Direct Tune
9. Observe Now Playing screen</t>
  </si>
  <si>
    <t>2. Play Channel # 2 (WBM Test channel 2)
3. Display the current channel number as 'Ch. 2'
4. Play Channel # 76 (WBM Test channel 76)
5. Display the current channel number as 'Ch. 76'
6. Play Channel # 999 (WBM Test Channel 999)
7. Display the current channel number as 'Ch. 999'
8. Play Channel # 1002 (WBM Test Channel 1002)
9. Display the current channel number as 'Ch. 1002'</t>
  </si>
  <si>
    <t>1. Enter SiriusXM mode.
2. Tune the Product to  Channel #1 (WBM XM Preview) using Direct Tune
3. Navigate to the Linear tuner screen and view Channel 1
4. Tune the Product to Channel #76 (WBM Test channel 76) using Direct Tune
5. Navigate to the Linear tuner screen and view Channel 76
6. Tune the Product to Channel #999 (WBM Test Channel 999) using Direct Tune
7. Navigate to the Linear tuner screen and view Channel 999
8. Tune the Product to Channel #1002 (WBM Test Channel 1002) using Direct Tune
9. Navigate to the Linear tuner screen and view Channel 1002</t>
  </si>
  <si>
    <t>2. Play Channel #1 (WBM XM Preview)
3. Display the current channel number as '1'
4. Play Channel # 76 (WBM Test channel 76)
5. Display the current channel number as '76'
6. Play Channel # 999 (WBM Test Channel 999)
7. Display the current channel number as '999'
8. Play Channel # 1002 (WBM Test Channel 1002)
7. Display the current channel number as '1002'</t>
  </si>
  <si>
    <t>1. Enter SiriusXM mode.
2. Tune the Product to Channel #2 (WBM Test channel 2) using Direct Tune
3. Long press the Vehicle Preset # 1 in the Bank # 1 to save the current channel
4. Tune the Product to Channel #3 (WBM Test channel 3) using Direct Tune
5. Long press the Vehicle Preset # 2 in the Bank # 1 to save the current channel.
6. Tune the Product to Channel #4 (WBM Test channel 4) using Direct Tune
7. Navigate to Recommended screen 
8. Observe the Recommendations list.</t>
  </si>
  <si>
    <t>2. Play Channel 2
3. Save Channel 2 to Preset Channel List 
4. Play Channel 3
5. Save Channel 3 to Preset List
6. Play Channel 4
8. Display channel numbers in the following format up to 4 digits: Ch. X - e.g. Ch. 5, Ch. 76, Ch. 999, Ch. 1002</t>
  </si>
  <si>
    <t>1. Enter SiriusXM mode.
2. Tune the Product to Channel #1 (WBM XM Preview) using Direct Tune
3. Navigate to Direct tune screen 
4. Enter digit(s) "2" by pressing associated buttons on the Direct Tuner numerical entry pad.
5. Navigate to Now playing screen
6. Navigate to the UI screen where Direct tune is displayed
7. Enter digit(s) "76" by pressing associated buttons on the Direct Tuner numerical entry pad.
8. Navigate to Now playing screen
9. Navigate to the UI screen where Direct tune is displayed
10. Enter digit(s) "999" by pressing associated buttons on the Direct Tuner numerical entry pad.
11. Navigate to Now playing screen
12. Navigate to the UI screen where Direct tune is displayed
13. Enter digit(s) "1002" by pressing associated buttons on the Direct Tuner numerical entry pad.
14. Navigate to Now playing screen</t>
  </si>
  <si>
    <t>2. Play Channel 1
4. Able to enter digit(s) "2" and  display the following information correctly for Channel # 2: Channel Number: Ch. 2
5. Display the information correctly for Channel # 2: Channel Number: Ch. 2
7. Able to enter digit(s) "76" and  display the following information correctly for Channel # 76: Channel Number: Ch. 76
8. Display the information correctly for Channel # 76: Channel Number: Ch. 76
10. Able to enter digit(s) "999" and  display the following information correctly for Channel # 999: Channel Number: Ch. 999
11. Display the information correctly for Channel # 999: Channel Number: Ch. 999
13. Able to enter digit(s) "1002" and  display the following information correctly for Channel # 1002: Channel Number: Ch. 1002
14. Display the information correctly for Channel # 1002: Channel Number: Ch. 1002</t>
  </si>
  <si>
    <t>1. Select the language - "English".
2. Enter SiriusXM mode.
3. Observe the all menu, modals, screens and etc.</t>
  </si>
  <si>
    <t>3. Display all menu, titles, modals, coaching text based on the English language</t>
  </si>
  <si>
    <t>1. Select the language - "French".
2. Enter SiriusXM mode.
3. Observe the all menu, modals, screens and etc.</t>
  </si>
  <si>
    <t>3. Display all menu, titles, modals, coaching text based on the French language</t>
  </si>
  <si>
    <t xml:space="preserve">1. Enter SiriusXM mode.
2. Navigate to the Linear tuner screen </t>
  </si>
  <si>
    <t>2. Each of the following Channels is presented in the Linear Tuner in numerical order:
Channels: # 1 (WBM Channel 1) - # 1020 (WBM Channel 1020)
note: Gen7 modules shall support a maximum of 383 available channels.</t>
  </si>
  <si>
    <t>1. Enter SiriusXM mode.
2. Navigate to the Channel browse screen 
3. Select the "1SCatWBM" Super Category
4. Observe the Super Category "1SCatWBM".
5. Navigate to the Channel browse screen 
6. Select the "2SCatWBM" Super Category
7. Observe the Super Category "2SCatWBM".
8. Navigate to the Channel browse screen 
9. Select the "3SCatWBM" Super Category
10. Observe the Super Category "3SCatWBM".
11. Navigate to the Channel browse screen 
12. Select the "4SCatWBM" Super Category
13. Observe the Super Category "4SCatWBM".</t>
  </si>
  <si>
    <t>4. Display Category 'WBM Category 1' in Super Category '1SCatWBM'
7. Display Category 'WBM Category 1' in Super Category '2SCatWBM'
10. Display Category 'WBM Category 1' in Super Category '3SCatWBM'
13. Display Category 'WBM Category 1' in Super Category '4SCatWBM'</t>
  </si>
  <si>
    <t>1. Enter SiriusXM mode.
2. Tune the Product to Channel #19 (WBM Elvis Radio) using Direct Tune
3. Tune the Product to Channel #62 (WBM The Village) using Direct Tune
4. Tune the Product to Channel #131 (WBM Family Talk) using Direct Tune
5. Tune the Product to Channel #175 (WBM MLB en Espanol) using Direct Tune
6. Tune the Product to Channel #990 (WBM Test Channel 990) using Direct Tune
7. Tune the Product to Channel #999 (WBM Test Channel 999) using Direct Tune
8. Tune the Product to Channel #9999 (WBM Test Channel 9999) using Direct Tune</t>
  </si>
  <si>
    <t xml:space="preserve">2. Tune to Channel # 19 (WBM Elvis Radio)
3. Tune to Channel # 62 (WBM The Village)
4. Tune to Channel # 131 (WBM Family Talk)
5. Tune to Channel # 175 (WBM MLB en Espanol)
6. Tune to Channel # 990 (WBM Test Channel 990)
7. Tune to Channel #999 (WBM Test Channel 999)
8. Tune to Channel #9999 (WBM Test Channel 9999)
note: Gen7 modules can only provide Channel Numbers ranging from 0 to 999.
</t>
  </si>
  <si>
    <t xml:space="preserve">1. Enter SiriusXM mode.
2. Using the Linear Tune, tune the Product to Channels # 1, 0, 999, 990, ..., 1 in this order BEFORE selecting OK.
</t>
  </si>
  <si>
    <t>2. tune to Channels # 1, 0, 999, 990, ..., 1 using the Linear Tune</t>
  </si>
  <si>
    <t>1. Enter SiriusXM mode.
2. Navigate to the Channel browse screen 
3. Select the "Music" Super Category
4. Select the "wbm category 1" Category
5. Select Channel "WBM XM Preview" with short description "XM Preview".
6. Select the "Music" Super Category
7. Select the "wbm category 2" Category
8. Select Channel "WBM Elvis Radio" with short description "Elvis 24/7 Live "
9. Select the "Music" Super Category
10. Select the "wbm category 5" Category
11.  Select Channel "WBM The Village" with short description "Korean music, ne".
12. Select the "Talk" Super Category
13. Select the "wbm category 16" Category
14. Select Channel "WBM Family Talk" with short description "Christian Talk".
15. Select the "Music" Super Category
16. Select the "wbm category 19" Category
17. Select Channel "WBM MLB en Espanol" with short description "Spanish-Language".
18. Select the "Music" Super Category
19. Select the "wbm category 1" Category
20. Select Channel "WBM Test Channel 990" with short description "'70s Pop Hits".
21. Select the "Music" Super Category
22. Select the "wbm category 1" Category
23. Select Channel "WBM Test Channel 999" with short description "'80s Pop Hits".</t>
  </si>
  <si>
    <t>5. Tune to Channel # 1
8. Tune to Channel # 19
11. Tune to Channel #62
14. Tune to Channel # 131
17. Tune to Channel # 175
20. Tune to Channel # 990
23. Tune to Channel # 999</t>
  </si>
  <si>
    <t xml:space="preserve">1. Enter SiriusXM mode.
2. Navigate to the Channel browse screen 
3. Select the "WBM SupCat" Super Category
</t>
  </si>
  <si>
    <t>3. Wrap the Category Name "ABCDEFGHIJKLMNOPQRSTUVWX" across multiple lines but not more than 2 lines
note: When wrapping text, the full word should wrap to the next line.
note: If the text is longer than 2 lines, the text should be truncated with ellipses which are visually spaced from the end of the available area. (Do not wrap more than 2 lines)</t>
  </si>
  <si>
    <t xml:space="preserve">1. Enter SiriusXM mode.
2. Navigate to Now playing Screen 
</t>
  </si>
  <si>
    <t>2. Display Logo or Text that present SiriusXM Mode</t>
  </si>
  <si>
    <t xml:space="preserve">1. Enter SiriusXM mode.
2. Navigate to Now playing Screen 
3. Navigate to Profile and settings menu screen and scroll to the 'System Information'.
</t>
  </si>
  <si>
    <t>3. Display the associated Radio ID on the product hardware via a text version label</t>
  </si>
  <si>
    <t>1. Enter SiriusXM mode.
2. Navigate to Diagnostic mode screen</t>
  </si>
  <si>
    <t>2.  The SiriusXM Diagnostic Data Mode screen is displayed. 
The SiriusXM required data on the product's primary display per the requirements in this.</t>
  </si>
  <si>
    <t>1. Enter SiriusXM mode.
2. Open Direct Tune &gt; Tune to channel # 2
3. Activate the SiriusXM Diagnostic Data Mode.</t>
  </si>
  <si>
    <t>3. The audio continue to play without interruption for the active channel (Ch. #2) after entering in SiriusXM Diagnostic Data Mode</t>
  </si>
  <si>
    <t xml:space="preserve">1. Enter SiriusXM mode.
2. Navigate to Diagnostic mode screen
3. Wait 10s
4. Navigate to Now playing screen
</t>
  </si>
  <si>
    <t>2. The Diagnostic mode screen is displayed
3. The Product should remain in the Diagnostic Data Mode
4. The Product exits the SiriusXM Diagnostic Data Mode and displays Now playing screen</t>
  </si>
  <si>
    <t>1. Enter SiriusXM mode.
2. Navigate to Diagnostic mode screen
3. Restart HU (Turn Power OFF -&gt; Turn Power ON)
4. Observe the screen after Power ON</t>
  </si>
  <si>
    <t>2. The Diagnostic mode screen is displayed
3. The HU restarts successfully
4. The Product exits from the Diagnostic Data mode when the Product was powered on</t>
  </si>
  <si>
    <t>1. Enter SiriusXM mode.
2. Navigate to Diagnostic mode screen
3.  Enter FM mode.
4.  Enter SiriusXM mode</t>
  </si>
  <si>
    <t>2. The Diagnostic mode screen is displayed
3. The SiriusXM Diagnostic Data Mode is exited. 
The FM mode is opened. 
4. The SiriusXM Diagnostic Data Mode is not remained.
SiriusXM mode is displayed.</t>
  </si>
  <si>
    <t xml:space="preserve">1. Enter SiriusXM mode.
2. Navigate to  Diagnostic mode screen
3. Press the "Back" button
</t>
  </si>
  <si>
    <t>2. The Diagnostic mode screen is displayed
3. The Product restores the previous screen that was used prior to entering Diagnostic Data Mode when Diagnostic Data Mode is exited</t>
  </si>
  <si>
    <t xml:space="preserve">1. Long Press HU Menu 
2. Select "Test Mode"
3. Select "GEM"
4. Select "SDARS"
</t>
  </si>
  <si>
    <t>4. The SiriusXM Diagnostic Data Mode is displayed</t>
  </si>
  <si>
    <t>1. Enter SiriusXM mode.
2. Long Press HU Menu -&gt; "Test Mode" -&gt; "GEM" -&gt; "SDARS"
3. Remove the antenna ( Or SMITE is now simulating an antenna disconnected condition) 
4. Observe the SXM Diagnostic Data Mode Screen</t>
  </si>
  <si>
    <t xml:space="preserve">2. The SiriusXM Diagnostic Data Mode is displayed
4. SXM Diagnostic Data Mode Screen is remained 
And the Check Antenna advisory message is not shown. </t>
  </si>
  <si>
    <t>1. Enter SiriusXM mode.
2. Long Press HU Menu -&gt; "Test Mode" -&gt; "GEM" -&gt; "SDARS"
3. Select "Stop" button on URT screen (Or SMITE is now simulating a no-signal condition)
4. Observe the SXM Diagnostic Data Mode Screen</t>
  </si>
  <si>
    <t xml:space="preserve">2. The SiriusXM Diagnostic Data Mode is displayed
4. SXM Diagnostic Data Mode Screen is remained 
And the No Signal advisory message is not shown. </t>
  </si>
  <si>
    <t xml:space="preserve">1. Enter SiriusXM mode.
2. Tune the Product to Channel #2 (WBM Hits 1) using Direct Tune
3. Long Press HU Menu -&gt; "Test Mode" -&gt; "GEM" -&gt; "SDARS"
4. SMITE is now simulating a Channel Not Available condition.
5. Observe the SXM Diagnostic Data Mode Screen
</t>
  </si>
  <si>
    <t xml:space="preserve">2. Channel 2 is played 
3. The SiriusXM Diagnostic Data Mode is displayed
5. SXM Diagnostic Data Mode Screen is remained 
And the Channel Not Available advisory message is not shown . </t>
  </si>
  <si>
    <t xml:space="preserve">1. Enter SiriusXM mode.
2. Long Press HU Menu -&gt; "Test Mode" -&gt; "GEM" -&gt; "SDARS"
3. Observe the changing information on Diagnostic Data Screen </t>
  </si>
  <si>
    <t>3. The displayed Diagnostic Data updates every 500 milliseconds (0.5 seconds)</t>
  </si>
  <si>
    <t>1. Enter SiriusXM mode.
2. Long Press HU Menu -&gt; "Test Mode" -&gt; "GEM" -&gt; "SDARS"
3. Observe the SiriusXM Diagnostic Data mode</t>
  </si>
  <si>
    <t>4. All the Diagnostic Mode parameters display on multiple pages. 
Signal Strength
Tuner Status
ENSA Lock Status
ENSB Lock Status
BER S1
BER S2
BER T
C/N S1A
C/N S1B
C/N S2A
C/N S2B
RSErrs Word
RSErrs Sat Symb
RSErrs Terr Symb
Tuner Carrier Frequency Offset
Received Signal Strength Indication
Receiver State
OBER (Overlay BER) Sat 1A
OBER (Overlay BER) Sat 1B
OBER (Overlay BER) Sat 2A
OBER (Overlay BER) Sat 2B
OBER (Overlay BER) Terr A
OBER (Overlay BER) Terr B
Turbo Word Error Rate (Pipe 0A)
Turbo Word Error Rate (Pipe 0B)
ModuleTypeIDA/B/C
ModuleHWRevA/B/C
ModSWRevMajor/Minor/Inc
SXIRevMajor/Minor/Inc
BBRevMajor/Minor/Inc
HDecRevMajor/Minor/Inc
RFRevMajor/Minor/Inc
Capability
SubscriptionStatus
ReasonCode
SuspendYear/ Month/ Day</t>
  </si>
  <si>
    <t>1. Enter SiriusXM mode.
2. Long Press HU Menu -&gt; "Test Mode" -&gt; "GEM" -&gt; "SDARS"
3. Remove the anttenna ( Or SMITE is now simulating an antenna disconnected condition) 
4. Observe the SXM Diagnostic Data Mode Screen</t>
  </si>
  <si>
    <t>2. The SiriusXM Diagnostic Data Mode is displayed
4. The Check antenna Advisory message is displayed while in Diagnostic Mode as a parameter</t>
  </si>
  <si>
    <t>2. The SiriusXM Diagnostic Data Mode is displayed
4. The No Signal advisory message is displayed while in Diagnostic Mode as a parameter</t>
  </si>
  <si>
    <t xml:space="preserve">2. Channel 2 is played 
3. The SiriusXM Diagnostic Data Mode is displayed
5.  The Channel Not Available advisory message is displayed while in Diagnostic Mode as a parameter. </t>
  </si>
  <si>
    <t xml:space="preserve">1. Select the method specified in the SXM TA Submission Form to override the vehicle's location.
</t>
  </si>
  <si>
    <t xml:space="preserve">1. The vehicle's location is overridden </t>
  </si>
  <si>
    <t xml:space="preserve">1. Select the method specified in the SXM TA Submission Form to view the software version information.
</t>
  </si>
  <si>
    <t xml:space="preserve">1. The software version information for the main product is displayed </t>
  </si>
  <si>
    <t xml:space="preserve">1. Select the method specified in the SXM TA Submission Form to view the software version information for the all associated system components applicable to the SiriusXM application.
</t>
  </si>
  <si>
    <t xml:space="preserve">1. The version information for all associated system components is displayed </t>
  </si>
  <si>
    <t>1. Enter SiriusXM mode.
2. Clear All the the SXM related User Data by using the method in SXM A Submission Form</t>
  </si>
  <si>
    <t>2. The SXM related User Data stored in the product's non-volatile memory is cleared as product factory default</t>
  </si>
  <si>
    <t>1. Enter SiriusXM mode.
2. Open Direct Tune &gt; Tune to Channel #9 (WBM 90s on 9) 
3. Perform a factory reset on the Product &gt; Press OK button to complete
4.  Navigate to the Now playing screen</t>
  </si>
  <si>
    <t>2. The Channel #9 is played
3. The Product reset successfully
4. The product clears the last channel tuned (Channel #9) settings to the product factory defaults</t>
  </si>
  <si>
    <t>1. Enter SiriusXM mode.
2. Open Direct Tune &gt; Tune to Channel #4 (WBM 40s on 4)
3. Long press the Vehicle Preset # 1 in the Bank # 1 to save the current channel.
4. Perform a factory reset on the Product &gt; Press OK button to complete
5. Navigate to the Now playing screen
6. Observe the Vehicle Preset list</t>
  </si>
  <si>
    <t>2. Channel #9 is played
3. The channel #4 save to Vehicle Preset
4. The Product reset successfully
6. The Product restores Presets to Factory Settings ( The Preset list is cleared)</t>
  </si>
  <si>
    <t>1. Restart HU (Turn Power OFF -&gt; Turn Power ON)
2. Enter SiriusXM mode.
3. Navigate to the Now playing screen
4. Open Direct Tune &gt; Tune to Channel #4 (WBM 40s on 4) 
5. Navigate to the Linear tuner screen
6. Long press the Content Tile to add Channel #4 to Favorites.
7. Perform a factory reset on the Product &gt; Press OK button to complete.
8. Navigate to the Now playing screen
9. Navigate to the  Profile and settings menu screen
10. Navigate to the SXM Favorites screen
11. Observe the  SXM Favorites screen</t>
  </si>
  <si>
    <t>1. The Product restarts successfully
4. The Channel#4 is played
6. The Channel #4 is added to SXM Favorites.
7. The Product resets successfully
11. The Product restore Favorites to Factory Settings ( The  SXM Favorites list is cleared)</t>
  </si>
  <si>
    <t xml:space="preserve">1. Enter SiriusXM mode.
2. Open Direct Tune &gt; Tune to Channel #2 (WBM Hits 1) 
3. Clear all notifications set on a device (Artist, Song or Team notifications).
4. Navigate to the  Now playing screen 
5. Open Direct Tune &gt; Tune to Channe #2 (WBM Hits 1) 
6. Select the Notification Icon from the Now playing stage.
7. Set Artist notification for 'Adele'.
8. Perform a factory reset on the Product &gt; Press OK button to complete
9. Navigate to the Profile and settings menu screen
10. Navigate to the Listener Settings screen
11. Navigate to the Manage Notifications screen
12. Navigate to the Artists &amp; Songs Notifications screen
13. Observe the  Artists &amp; Songs Notifications screen </t>
  </si>
  <si>
    <t>2. The Channel #2 is played
3. All notifications are cleared
5. The Channel #2 is played
8. The Product resets successfully
13. The Product clears Artist/Song Alerts information stored</t>
  </si>
  <si>
    <t>1.  Enter SiriusXM mode.
2. Clear all notifications set on a device (Artist, Song or Team notifications).
3. Navigate to the Now playing screen
4. Navigate to the Profile and settings menu screen
5. Navigate to the Listener Settings screen
6. Navigate to the Manage Notifications screen
7. Navigate to the Manage Teams screen
8. Set Sports Notification for 'NFL/Arizona Cardinals'.
9. Navigate to the Manage Teams screen
10. Perform a factory reset on the Product &gt; Press OK button to complete
11. Enter SiriusXM mode.
12. Navigate to the Now playing screen
13. Navigate to the Profile and settings menu screen
14. Navigate to the Listener Settings screen and observe
15. Navigate to the Manage Teams screen
16. Observe the Manage Teams screen</t>
  </si>
  <si>
    <t>2. All notifications are cleared
10. The Product resets successfully
16. The Product clears Team/Game Alerts information stored</t>
  </si>
  <si>
    <t>1. Enter SiriusXM mode.
2. Navigate to the Now playing screen
3. Navigate to the Profile and settings menu screen
4. Please remove all existing listener profiles.
5. Select the Create/Add/Switch Profile Button. 
(If applicable, choose option to Add Listener. Enter User Name as 'Profile')
6. Proceed to next screen.
7. Choose the avatar image #1 by tapping image icon &gt; Press the Done button.
8. Perform a factory reset on the Product &gt; Press OK button to complete
9. Navigate to the Now playing screen
10. Navigate to the Profile and settings menu screen
11. Observe the Profile and settings menu screen</t>
  </si>
  <si>
    <t>8. The Product resets successfully
11. The Product clears the Listener Profiles information stored</t>
  </si>
  <si>
    <t>1. Enter SiriusXM mode.
2. Navigate to the Now playing screen
3. Navigate to the Profile and settings menu screen
4. Navigate to the Listener Settings screen
5. Please switch to "Off" the Notifications toggle.
6. Perform a factory reset on the Product &gt; Press OK button to complete
7. Navigate to the Now playing screen
8. Navigate to the Profile and settings menu screen
9. Navigate to the Listener Settings screen and observe</t>
  </si>
  <si>
    <t>6. The Product resets successfully
9. The Product displays the "Notifications" toggle in the enable state by default</t>
  </si>
  <si>
    <t xml:space="preserve">1. Enter SiriusXM mode.
2. Tune the Product to Channel #2 (WBM Hits 1) using Direct Tune
3. Long press the Channel logo to add Channel 2 to Favorites.
4. Navigate to the UI screen where Profile and settings menu is displayed
5. Select and Observe the SXM Fav. List 
6. HU Menu -&gt; Settings 
7. Select Restore factory settings
8. Navigate to the UI screen where Profile and settings menu is displayed
9. Select and Observe the SXM Fav. List 
</t>
  </si>
  <si>
    <t xml:space="preserve">3. The Channel 2 is added to SXM Fav. List 
5. The Channel 2 is displayed in the SXM Fav. List 
7. ALL the SXM related Engineering Data stored is cleared to the product factory defaults
9. The SXM Fav. List is clear. </t>
  </si>
  <si>
    <t>1. Enter SiriusXM mode.
2. Tune the Product to Channel #177 (WBM MLB 177) using Direct Tune
3. Navigate to the UI screen where Now playing audio stage is displayed
4. Observe the Content Information area of the Now Playing screen.</t>
  </si>
  <si>
    <r>
      <t xml:space="preserve">4. The Start Time is displayed in the following format: HH:MM AM/PM ET.
</t>
    </r>
    <r>
      <rPr>
        <sz val="11"/>
        <color rgb="FFFF0000"/>
        <rFont val="Calibri"/>
        <family val="2"/>
        <scheme val="minor"/>
      </rPr>
      <t>(e.g. 10:00 AM ET or 7:30 PM ET)</t>
    </r>
  </si>
  <si>
    <t>1. Enter SiriusXM mode.
2. Navigate to the UI screen where Channel browse is displayed
3. Select the "News" Super Category
4. Observe the order of Categories in the "News" Super Category
5. Navigate to the UI screen where Channel browse is displayed
6. Select the "News" Super Category
7. Observe the order of Categories in the "News" Super Category</t>
  </si>
  <si>
    <t>4. Categories is presented in given order in the News Super Category:
wbm category 14
wbm category 15
wbm category 20
wbm category 17
7. Categories is presented in given order in the News Super Category:
wbm category 20
wbm category 17
wbm category 14
wbm category 15</t>
  </si>
  <si>
    <t>1. Perform a User reset on the Product
2. Press OK after the factory reset is complete and the Product is initialized (or displays the default screen)
3. Enter SiriusXM mode.
4. Navigate to the UI screen where Profile and settings menu is displayed
5. Select the Create/Add/Switch Profile Button -&gt; choose option to Add Listener
6. Add a new Listener 2 with name and avatar. 
7. Add a new Listener 3 with name and avatar. 
8. Tune the Product to Channel #2 (WBM Hits 1) using Direct Tune
9. Long press the Vehicle Preset # 1 in the Bank # 1 to save the current channel.
10. Tune the Product to Channel #3 (WBM 20 on 20) using Direct Tune
11. Long press the Vehicle Preset # 2 in the Bank # 1 to save the current channel.
12. Tune the Product to Channel #4 (WBM 40s on 4) using Direct Tune
13. Long press the Vehicle Preset # 3 in the Bank # 1 to save the current channel.
14. Tune the Product to Channel #1 (WBM XM Preview) using Direct Tune
15. Switch to Listener Profile with name Listener 2.
16. Observe the Vehicle Preset # 1
17. Observe the Vehicle Preset # 2
18. Observe the Vehicle Preset # 3</t>
  </si>
  <si>
    <t>6. Listener 2 User is added to system 
7. Listener 3 User is added to system 
9. Channel 2 is added to Vehicle Preset # 1
11. Channel 3 is added to Vehicle Preset # 2
13. Channel 4 is added to Vehicle Preset # 3
15. System is witched to Listener Profile with name Listener 2
16. Artist name as "" is displayed for Vehicle Preset # 1 in the Bank # 1
17. Artist name as "" is displayed for Vehicle Preset # 2 in the Bank # 1
18. Artist name as "" is displayed for Vehicle Preset # 3 in the Bank # 1</t>
  </si>
  <si>
    <t xml:space="preserve">1. Restart HU (Turn Power OFF -&gt; Turn Power ON)
2. Enter SiriusXM mode.
3. Open Direct Tune &gt; Tune to Channel #9 (WBM 90s on 9)
4.  Navigate to the  Related content screen
</t>
  </si>
  <si>
    <t>1. The HU restarts successfully
3. Channel #9 is played
4. The Product does not interrupt Audio from the Currently playing content when the user navigates to the Related Content dialog</t>
  </si>
  <si>
    <t>1.  Enter SiriusXM mode.
2. Open Direct Tune &gt; Tune to Channel #9 (WBM 90s on 9)
3. Wait until the end of the track for Artist 'Art 10'
4. Press the 'Skip Back' button 2 time(s).
5. Press the 'Fast Forward' button 1 time
6. Observe the displaying of "Skip Forward" button</t>
  </si>
  <si>
    <t>2. The Channel #9 is played
3. The Product fills the replay buffer
5. The Product reaches the Live audio point of the broadcast.
6. The Product displays Skip Forward button as inactive  or as the "Live" icon variation</t>
  </si>
  <si>
    <t xml:space="preserve">1. Enter SiriusXM mode.
2. Open Direct Tune &gt; Tune to Channel #1 (WBM XM Preview)
3. Press OK to start FTA campaign
4. Open Direct Tune &gt; Tune to Channel #10 ((WBM Channel 10) 
5. Open Direct Tune &gt; Tune to Channel #20 (WBM Channel 20) 
6. Press OK to end FTA campaign.
 </t>
  </si>
  <si>
    <t>3. The FTA campaign is started
4. The Product tunes to the selected content upon selecting a FTA Channel #10
5. The Product tunes to the selected content upon selecting a FTA Channel #20.
6. The FTA campaign is ended</t>
  </si>
  <si>
    <t xml:space="preserve">1. Enter SiriusXM mode
2. Press OK to start FTA campaign
3. Enter Travel Link mode.
4. Press OK to end FTA campaign
5. Enter SiriusXM mode and observe
</t>
  </si>
  <si>
    <t xml:space="preserve">2. The FTA campaign is started
4. The FTA campaign is ended 
5. The Product presents the FTA Campaign End Notification </t>
  </si>
  <si>
    <t>1. Perform a factory default reset on the Product  &gt; Press OK button to complete
2. Enter SiriusXM mode.
3. Navigate to the Now playing screen
4. Navigate to the Profile and settings screen
5. Select the Create/Add/Switch Profile Button. 
(If applicable, choose option to Add Listener.Enter User Name as 'Listener 2')
6. Proceed to next screen.
7. Choose the avatar image #1 by tapping image icon &gt; Press the Done button
8. Attempt to create New Listener Profile.</t>
  </si>
  <si>
    <t xml:space="preserve">1. The Product resets successfully
7. The Product create the Listener Profile with name as "Listener 2
8. The Product is NOT allow to create New Listener Profile
</t>
  </si>
  <si>
    <t>1. Enter SiriusXM mode
2. Navigate to the Channel browse screen
3. Select the "WBM SupCat1" Super Category
4. Select the "WBM Category 1" Category
5. Select Channel "WBM Channel 15" with short description "Ch 15 Sh desc".
6.  Select Channel "WBM Channel 39" with short description "Ch 39 Sh desc".
7.  Select Channel "WBM Channel 71" with short description "Ch 71 Sh desc".
8. Select Channel "WBM Channel 99" with short description "Ch 99 Sh desc"</t>
  </si>
  <si>
    <t>4. The Product displays the list of channels
5. The Product is NOT allow to tune to the Channel "WBM Channel 15" with short description "Ch 15 Sh desc"
6. The Product is NOT allow to tune to the Channel "WBM Channel 39" with short description "Ch 39 Sh desc"
7. The Product is NOT allow to tune to the Channel "WBM Channel 71" with short description "Ch 71 Sh desc".
8. The Product is NOT allow to tune to the Channel "WBM Channel 99" with short description "Ch 99 Sh desc"</t>
  </si>
  <si>
    <t xml:space="preserve">1. Perform the Factory reset on the Product
2. Switch HU mode to "Parking" state.
3. Perform an IVSM Engineering Reset to delete OTA delivered IVSM components and reset IVSM NVM saved parameters to factory default settings.
4. Set the Product time zone to Eastern Daylight Time and turn ON DST option on the HU
5. Set time to Thursday, July 16, 2015, 12:00:00 PM (automatically or manually)
6. Power OFF the HU
7. Power ON the HU
8. Enter SiriusXM mode.
9. Navigate to the UI screen where Now playing audio stage is displayed
10. Navigate to the UI screen where Profile and settings menu is displayed
11. Select the Create/Add/Switch Profile Button.
12. Add Listener named 'Listener 2' with avatar image #1
13. Add Listener named 'Listener 3' with avatar image #1
14. Navigate to the UI screen where Profiles / Add Listener is displayed
15. Observe the Listener Profiles.
16. Perform an IVSM Engineering Reset to delete OTA delivered IVSM components and reset IVSM NVM saved parameters to factory default settings.
17. Navigate to the UI screen where Profiles / Add Listener is displayed
18. Observe the Listener Profiles.
19. Select the Create/Add/Switch Profile Button.
20. Add Listener named 'Listener 4' with avatar image #1
21. Add Listener named 'Listener 5' with avatar image #1
22. Add Listener named 'Listener 6' with avatar image #1
23. Navigate to the UI screen where Profiles / Add Listener is displayed
24. Observe the Listener Profiles.
</t>
  </si>
  <si>
    <t>3. All Access Trial mode is entered 
12. Listener 2 is added to Listener Profiles
13. Listener 3 is added to Listener Profiles
15. The list of listener Profiles is displayed as:
Listener 2
Listener 3
16. The Trial mode is exited 
20. Listener 4 is added to Listener Profiles
21. Listener 5 is added to Listener Profiles
22. Listener 6 is added to Listener Profiles
24. The list of listener Profiles is displayed as:
Listener 2
Listener 3
Listener 4
Listener 5
Listener 6</t>
  </si>
  <si>
    <t>1. Enter SiriusXM mode.
2. Navigate to the UI screen where Now playing audio stage is displayed
3. Navigate to the UI screen where Profile and settings menu is displayed
4. Navigate to the UI screen where Listener Settings is displayed
5. Press the "Close" button.
6. Navigate to the UI screen where Recommended content is displayed
7. Press the "Back" button.
8. Tune the Product to Channel #2 (WBM Hits 1) using Direct Tune
9. Navigate to the UI screen where Linear tuner is displayed
10. Select Next Channel Tuning arrow and wait 8 seconds
11. Navigate to the UI screen where Channel browse is displayed
12. Select the "Talk" Super Category
13. Select the "wbm category 6" Category
14. Navigate to the UI screen where Now playing audio stage is displayed exhibits normal subscribed state behavior</t>
  </si>
  <si>
    <t xml:space="preserve">2. Now Playing screen is displayed. 
3. The Profile and settings menu is displayed
4. Listener Settings is displayed
6. Recommended content is displayed
8. Channel 2 is played
9. Linear tuner is displayed
10. The tune is performed on channel in focus
11. The Channel browse is displayed
12. The Category list of the "Talk" Super Category is displayed
13. The channel list of "wbm category 6" Category is displayed
14. Now Playing screen is displayed. 
</t>
  </si>
  <si>
    <t>1. Switch HU mode to "Parking" state.
2. Perform an IVSM Engineering Reset to delete OTA delivered IVSM components and reset IVSM NVM saved parameters to factory default settings.
3. Power OFF the HU
4. Power ON the HU
5. Set the Product time zone to Eastern Daylight Time and turn ON DST option on the HU
6. Set time to Thursday, July 16, 2015, 12:00:00 PM (automatically or manually) 
7. Power OFF the HU
8. Power ON the HU
9. Enter SiriusXM mode.
10. Navigate to the UI screen where Now playing audio stage is displayed
11. Navigate to the UI screen where Profile and settings menu is displayed
12. Observe the Account Information
13. Set the Product time zone to Eastern Daylight Time and turn ON DST option on the HU
14. Set time to Sunday, July 19, 2015, 12:00:00 PM (automatically or manually) 
15. Power OFF the HU
16. Power ON the HU
17. Enter SiriusXM mode.
18. Navigate to the UI screen where Now playing audio stage is displayed
19. Navigate to the UI screen where Profile and settings menu is displayed
20. Observe the Account Information</t>
  </si>
  <si>
    <t>1. HU is in Parking Mode 
2. HU is in All Access Trial mode
12. Trial state information including Trial expiration timing is displayed 
20. The inactive state is returned when the Trial has expired</t>
  </si>
  <si>
    <t xml:space="preserve">1. Perform a Engineering reset on the Product
2. Power OFF the HU
3. Power ON the HU
4. Switch Product mode to "Parking" state.
5.Perform an IVSM Engineering Reset to delete OTA delivered IVSM components and reset IVSM NVM saved parameters to factory default settings.
6. Power OFF the HU
7. Power ON the HU
8. Set the Product time zone to Eastern Daylight Time and turn ON DST option on the HU
9. Set time to Thursday, July 16, 2015, 12:00:00 PM (automatically or manually) 
10. Power OFF the HU
11. Power ON the HU
12. Enter SiriusXM mode.
13. Navigate to the UI screen where Now playing audio stage is displayed
14. Navigate to the UI screen where Profile and settings menu is displayed
15.  Navigate to the UI screen where SXM Favorites is displayed. </t>
  </si>
  <si>
    <t xml:space="preserve">4. HU is in Parking Mode 
5. HU is in All Access Trial mode
15. The "No Favorites" modal is displayed when user had not any content saved as a SiriusXM favorite
</t>
  </si>
  <si>
    <t xml:space="preserve">1. Enter SiriusXM mode.
2. Tune the Product to Channel #2 (WBM Hits 1) using Direct Tune
3. Navigate to the UI screen where Now playing audio stage is displayed
4. Observe the PDT Line 1 and PDT Line 2 </t>
  </si>
  <si>
    <t xml:space="preserve">4. "Channel Not Available" is displayed in PDT Line 1 and the PDT Line 2 is empty 
</t>
  </si>
  <si>
    <t>1. Enter SiriusXM mode.
2. Tune the Product to Channel #2 (WBM Hits 1) using Direct Tune
3. Navigate to the UI screen where Now playing audio stage is displayed
4. Press "Stop" button on the URT
5. Observe the Playhead Controls</t>
  </si>
  <si>
    <t xml:space="preserve">5. The Pause button and the Skip Back button are displayed as unavailable and inactive while displaying In-Line Error messages.
</t>
  </si>
  <si>
    <t xml:space="preserve">1. Enter SiriusXM mode.
2. Navigate to Seach SXM Screen and search the Channel 2 
3. In the Search Results Screen, tune the channel 2 
4. Observe the screen </t>
  </si>
  <si>
    <t>4. The Channel Blocked error modal is displayed with the following:
 - Icon
- Title text: 'Channel Blocked'
- Body text: 'The content you are attempting to tune to is blocked by parental control settings for this listener.'
- Primary Contextual Control Button 1 + Text (e.g. OK)
- Secondary Contextual Control Button 1 + Text (e.g. Go To Settings)
- Close (X) button</t>
  </si>
  <si>
    <t xml:space="preserve">1. Enter SiriusXM mode.
2. Navigate to Profile &amp; Setting 
3. Select the "Subscribe" button and observe the screen </t>
  </si>
  <si>
    <t xml:space="preserve">4. The Subscribe Modal is displayed </t>
  </si>
  <si>
    <t xml:space="preserve">1. Enter SiriusXM mode.
2. Navigate to the Now playing screen
3. Clear all notifications set on a device (Artist, Song or Team notifications).
4. Navigate to the  Now playing screen
5. Tune the Product to Channel #132 (WBM BOS-PHL-PIT) using Direct Tune
6. Select the Notification Icon from the Now playing stage.
7. Attempt to set Artist notification for 'SiriusXM'. 
</t>
  </si>
  <si>
    <t xml:space="preserve">5. Channel #132 is played
7. The Product includes the following elements on the "Artist / Song Notifications NOT available" modal:
- Message icon
- Title text - "Cannot Set Notifications"
- Body text - "Artist and song notifications are not available for this content."
- Primary Contextual Control Button 1 + Text (e.g. DONE)
- Secondary Contextual Control Button 1 + Text (e.g. MANAGE)
- Close (X) button
</t>
  </si>
  <si>
    <t>1. Enter SiriusXM mode.
2. Open Direct Tune &gt; Tune to Channel#9 (WBM 90s on 9)
3. Press OK to start filling the replay buffer
4. Wait until the start of the track for Artist 'Art 7'
5. Press and release the "Skip Back" control twice within 3 seconds
6. Make no signal by unplug the antenna or click "Stop" button on URT</t>
  </si>
  <si>
    <t>2. The Channel #9 is played
3. The Product fills the replay buffer.
6. The Product allows the user to continue listening to Buffered Content until it exhausted</t>
  </si>
  <si>
    <t>1. Enter SiriusXM mode.
2. Open Direct Tune &gt; Tune to Channel#6 (WBM 60s on 6)
3. Make no signal by unplug the antenna or click "Stop" button on URT
4. Observe the displaying of the Signal Indicator in the Now playing screen</t>
  </si>
  <si>
    <t>2. The Channel #6 is played
3. The signal is lossed
note: The user continues listening to buffered audio until exhausted
4. The Product display the Signal Indicator to a "Gray" state to indicate a sustained signal loss</t>
  </si>
  <si>
    <t>1. Enter SiriusXM mode.
2. Open Direct Tune &gt; Tune to Channel#6 (WBM 60s on 6)
3. Make no signal by unplug the antenna or click "Stop" button on URT
4. Navigate to the UI screen where Linear tuner is displayed
5. Observe the channel tiles.
6. Navigate to the UI screen where Now playing audio stage is displayed
7. Select Next Channel Tuning arrow
8. Wait for 8 seconds until the tune will be performed on channel in focus. (Or press on the Channel on focus and skip the timer)</t>
  </si>
  <si>
    <t xml:space="preserve">2. The Channel #6 is played
5. The Product displays the "Unavailable" banner on channel tiles within the channel lineup
8. The Product allows to tune to the Now Playing screen of the next channel and attempts to re-connect signal
(The next channel as listed in numerical order within the user’s Channel Line Up will appear in the focus position of the Linear Tuner)
</t>
  </si>
  <si>
    <t xml:space="preserve">1. Enter SiriusXM mode.
2. Navigate to the  Now playing screen
3. Make some Error conditons with different priority at the same time such as:
- Channel is not available
- Antenna is not connected by unplug the antenna
- Satellite signals loss by click "Stop" button on URT
</t>
  </si>
  <si>
    <t>3. The Product only displays one error message at a time, with the highest priority ranking first .
Such as the error message displays in order :
- Antenna is not connected
- Satellite signals loss
- Channel is not available</t>
  </si>
  <si>
    <t xml:space="preserve">1. Enter SiriusXM mode.
2. Unplug the antenna
3. Make Satellite Module Error
4. Observe the message is displayed
</t>
  </si>
  <si>
    <t xml:space="preserve">2. The Product display the following Error Condition notifications : Check Antenna
4. The Product display the following Error Condition notifications :Satellite Module Error
</t>
  </si>
  <si>
    <t xml:space="preserve">1. Enter SiriusXM mode.
2. Open Direct Tune &gt; Tune to Channel#3 
3. Open Direct Tune &gt; Tune to Channel#2 </t>
  </si>
  <si>
    <t>3. The Product continues to play Audio for the content of Channel #3 when content of channel #2 is unavailable</t>
  </si>
  <si>
    <t xml:space="preserve">1. Enter SiriusXM mode.
2. Open the Now Playing Audio screen.
3. Tune the Product to channel # 2
4. Disconnect Antenna.
5. Perform a factory default reset on the Product.
6. Enter SiriusXM mode and open the Now Playing Audio screen.
7. Connect Antenna.
8. Observe the Now Playing Screen 
</t>
  </si>
  <si>
    <t>7. The Audio Loading State advisory is displayed until audio is available (PDT remains blank if no audio).
8. The Channel Logo is displayed while in the Audio Loading state</t>
  </si>
  <si>
    <t xml:space="preserve">1. Perform a factory reset on the Product &gt; Press OK button to complete
2. Enter SiriusXM mode.
3. Open Direct Tune &gt; Tune to Channel#4 (WBM 40s on 4) and wait more than 10s
4. Tune the Product to Channel #5 (WBM 50s on 5) 
5. Navigate to the Channel browse screen
6. Navigate to the Recents screen
7. Obsever the Favorite Indicator on the Short Tile for Channel #4
8. Navigate to the Now playing audio stage screen
9. Open Direct Tune &gt; Tune to Channel#4 (WBM 40s on 4) and wait more than 10s
10. Long press the Channel logo to add Channel #4 to Favorites.
11. Open Direct Tune &gt; Tune to Channel#5 (WBM 50s on 5) 
12. Navigate to the Channel browse screen
13. Navigate to the Recents screen
14. Obsever the Favorite Indicator on the Short Tile for Channel #4 </t>
  </si>
  <si>
    <t>1. The Product resets successfully
3. The Product is tuned to Channel # 4 (WBM 40s on 4)
4. The Product is tuned to Channel # 5 (WBM 50s on 5)
7. The Product displays Empty Favorite Indicator on the Short Tile for Channel #4
9. The Product is tuned to Channel # 4 (WBM 40s on 4)
10. The Channel # 4 is added to SXM Favorite
11.The Product is tuned to Channel # 5 (WBM 50s on 5)
14. The Product displays Filled Favorite Indicator on the Short Tile for Channel #4</t>
  </si>
  <si>
    <t>1. Perform a factory reset on the Product &gt; Press OK button to complete
2. Enter SiriusXM mode.
3. Open Direct Tune &gt; Tune to Channel #6 (WBM 60s on 6) 
4. Long press the Vehicle Preset # 1 in the Bank # 1 to save the current channel.
5. Observe the channel tile for channel  #6 in Vehicle preset</t>
  </si>
  <si>
    <t>3. The Product is tuned to Channel # 6 (WBM 60s on 6)
5. TThe Product displays the Channel Name 'WBM 60s on 6' on the Short Tile in the Vehicle Preset # 1 in the Bank # 1</t>
  </si>
  <si>
    <t>1. Enter SiriusXM mode.
2. Open Direct Tune &gt; Tune to Channel #11 (WBM KIIS)
3. Make no signal by unplug the antenna or click "Stop" button on URT
4. Navigate to the Linear tuner screen
5. Observe the channel tile for channel #11.</t>
  </si>
  <si>
    <t>2. The Product is tuned to Channel # 11 (WBM KIIS)
5. The Product displays "Unavailable" instead of the Channel Short Description for Channel # 11 on the Linear Tuner Screen</t>
  </si>
  <si>
    <t>1. Enter SiriusXM mode.
2. Open Direct Tune &gt; Tune to Channel #11 (WBM KIIS)
3. Navigate to the  Linear tuner screen
4. Observe the channel tile for channel #11.</t>
  </si>
  <si>
    <t>2. The Product is expected to tune to Channel # 11 (WBM KIIS)
4. The Product displays "Subscribe to Listen" instead of the Channel Short Description for Channel # 11</t>
  </si>
  <si>
    <r>
      <t xml:space="preserve">1. Enter SiriusXM mode.
2. Tune the Product to Channel #11 (WBM KIIS) 
</t>
    </r>
    <r>
      <rPr>
        <sz val="11"/>
        <color rgb="FFFF0000"/>
        <rFont val="Calibri"/>
        <family val="2"/>
        <scheme val="minor"/>
      </rPr>
      <t>3. Generate a Subscription Updated condition. (will update detail)</t>
    </r>
    <r>
      <rPr>
        <sz val="11"/>
        <color theme="1"/>
        <rFont val="Calibri"/>
        <family val="2"/>
        <scheme val="minor"/>
      </rPr>
      <t xml:space="preserve">
4. Navigate to the Linear tuner screen
5. Observe the channel tile for channel #11.</t>
    </r>
  </si>
  <si>
    <t>2. The Product is expected to tune to Channel # 11 (WBM KIIS)
5. The Product displays "Upgrade to Listen" instead of the Channel Short Description for Channel # 11</t>
  </si>
  <si>
    <t>1. Enter SiriusXM mode.
2. Tune the Product to Channel #4 (WBM 40s on 4)
3. Make no signal by unplug the antenna or click "Stop" button on URT
4. Navigate to the Now playing screen
5. Navigate to the Channel browse screen
6. Select the "Music" Super Category
7. Select the "wbm category 1" Category
8. Observe the Channel tile for Channel #5</t>
  </si>
  <si>
    <t xml:space="preserve">2. The Product is tuned to Channel #4 (WBM 40s on 4)
8. The Product displays :
- The Channel Short Description : 'Unavailable'
- Channel name : 'WBM 50s on 5' 
</t>
  </si>
  <si>
    <t>1. Enter SiriusXM mode.
2. Tune the Product to Channel #4 (WBM 40s on 4)
3. Navigate to the Now playing screen
4. Navigate to the Channel browse screen
5. Select the "Music" Super Category
6. Select the "wbm category 1" Category
7. Observe the Channel tile for Channel #5</t>
  </si>
  <si>
    <t xml:space="preserve">2. The Product is tuned to Channel #4 (WBM 40s on 4)
7. The Product displays :
- The Channel Short Description : 'Subscribe to Listen'
- Channel name : 'WBM 50s on 5' 
</t>
  </si>
  <si>
    <t>1. Enter SiriusXM mode.
2. Tune the Product to Channel #4 (WBM 40s on 4)
3. Generate a Subscription Updated condition(will update detail)
4. Navigate to the Now playing screen
5. Navigate to the Channel browse screen
6. Select the "Music" Super Category
7. Select the "wbm category 1" Category
8. Observe the Channel tile for Channel #5</t>
  </si>
  <si>
    <t xml:space="preserve">2. The Product is tuned to Channel #4 (WBM 40s on 4)
8. The Product displays :
- The Channel Short Description : 'Upgrade to Listen'
- Channel name : 'WBM 50s on 5' </t>
  </si>
  <si>
    <t>1. Enter SiriusXM mode.
2. Open Direct Tune &gt; Tune to Channel #11(WBM KIIS)
3. Navigate to the Profile and settings menu screen
4. Navigate to the Listener Settings screen
5. Reset Listening History.
6. Wait the Channel #11 is played for more than 10 seconds
7. Open Direct Tune &gt; Tune to Channel 5 (WBM 50s on 5)
8. Navigate to the Profile and settings menu screen
9. Navigate to the Listening History screen
10. Make no signal by unplug the antenna or click "Stop" button on URT
11. Observe the channel tile for channel #11.</t>
  </si>
  <si>
    <t>2. The Product is tuned to Channel #11
7. The Product is tuned to Channel #5
11. The Product displays 'Unavailable' instead of the Channel Short Description for Channel # 11</t>
  </si>
  <si>
    <t>1. Enter SiriusXM mode.
2. Open Direct Tune &gt; Tune to Channel #11 (WBM KIIS) 
3.Navigate to the  Profile and settings menu screen
4. Navigate to the Listener Settings screen
5. Reset Listening History.
6. Wait the Channel # 11 is played more than 10 seconds.
7. Tune the Product to Channel #5 (WBM 50s on 5) using Direct Tune
8. Navigate to the Profile and settings menu screen
9. Navigate to the Listening History screen
10. Generate a Subscription Updated condition.( will update detail)
11. Observe the channel tile for channel #11.</t>
  </si>
  <si>
    <r>
      <t xml:space="preserve">2. The Product is tuned to Channel # 11 (WBM KIIS)
</t>
    </r>
    <r>
      <rPr>
        <sz val="11"/>
        <rFont val="Calibri"/>
        <family val="2"/>
        <scheme val="minor"/>
      </rPr>
      <t>7</t>
    </r>
    <r>
      <rPr>
        <sz val="11"/>
        <color theme="1"/>
        <rFont val="Calibri"/>
        <family val="2"/>
        <scheme val="minor"/>
      </rPr>
      <t>. The Product is tuned to Channel # 5 (WBM 50s on 5)
11. The Product displays "Upgrade to Listen" instead of the Channel Short Description for Channel # 11 on the Listening History Screen</t>
    </r>
  </si>
  <si>
    <t>1. Perform restart HU (Turn Power OFF -&gt; Turn Power ON) 
2. Enter SiriusXM mode.
3. Open Direct Tune &gt; Tune to Channel #7 (WBM 70s on 7)
4. Navigate to the Linear tuner screen
5. Long press the Content Tile to add Channel #7 to Favorites.
6. Make no signal by unplug the antenna or click "Stop" button on URT
7. Open Direct Tune &gt; Tune to Channel #4 (WBM 40s on 4)
8. Navigate to the Profile and settings menu screen
9. Navigate to the SXM Favorites screen
10. Observe the channel tile for channel #7</t>
  </si>
  <si>
    <t>3.The Product is tuned to Channel # 7
7. The Product is tuned to Channel # 4 and the audio is mute
10. The Product displays "Unavailable" instead of the Channel Short Description for Channel # 7 on the SiriusXM Favorites Screen</t>
  </si>
  <si>
    <t>1. Perform restart HU (Turn Power OFF -&gt; Turn Power ON)
2. Enter SiriusXM mode.
4. Open Direct Tune &gt; Tune to Channel #7 (WBM 70s on 7)
5. Navigate to the Linear tuner screen
6. Long press the Content Tile to add Channel #7 to Favorites.
7. Generate a Subscription Updated condition. ( will update detail)
8. Open Direct Tune &gt; Tune to Channel #4 (WBM 40s on 4)
9. Navigate to the Profile and settings menu screen
10. Navigate to the SXM Favorites screen
11. Observe the channel tile for channel #7 on the SiriusXM Favorites Screen</t>
  </si>
  <si>
    <t>4. The Product is expected to tune to Channel # 7
6. The Channel #7 is added to SXM Favorites
11. The Product displays "Upgrade to Listen" instead of the Channel Short Description for Channel # 7</t>
  </si>
  <si>
    <t>1. Enter SiriusXM mode.
2. Open Direct Tune &gt; Tune to Channel #7 (WBM 70s on 7) 
3. Long press the Vehicle Preset # 1 in the Bank # 1 to save the current channel.
4. Tune the Product to Channel #1 (WBM XM Preview) using Direct Tune
5.Make no signal by unplug the antenna or click "Stop" button on URT
6. Observe the channel tile for channel #7 in the Vehicle Preset # 1 in the Bank # 1</t>
  </si>
  <si>
    <t>2. The Product is tuned to Channel # 7 (WBM 70s on 7)
3. The Channel #7 is added to Vehicle Preset
4. The Product is tuned to Channel # 1 (WBM XM Preview)
6. The Product displays "Unavailable" instead of the Channel Short Description in the Vehicle Preset # 1 in the Bank # 1</t>
  </si>
  <si>
    <t>1. Enter SiriusXM mode.
2. Open Direct Tune &gt; Tune to Channel #7 (WBM 70s on 7) 
3. Long press the Vehicle Preset # 1 in the Bank # 1 to save the current channel.
4. Tune the Product to Channel #1 (WBM XM Preview) using Direct Tune
5. Observe the channel tile for channel #7 in the Vehicle Preset # 1 in the Bank # 1</t>
  </si>
  <si>
    <t xml:space="preserve">2. The Product is tuned to Channel # 7 (WBM 70s on 7)
3. The Channel #7 is added to Vehicle Preset
4. The Product is tuned to Channel # 1 (WBM XM Preview)
5. The Product displays "Subscribe to Listen" instead of the Channel Short Description in the Vehicle Preset </t>
  </si>
  <si>
    <t>1. Enter SiriusXM mode.
2. Open Direct Tune &gt; Tune to Channel #7 (WBM 70s on 7) 
3. Long press the Vehicle Preset # 1 in the Bank # 1 to save the current channel.
4. Tune the Product to Channel #1 (WBM XM Preview) using Direct Tune
5. Generate a Subscription Updated condition ( will update detail)
6. Observe the channel tile for channel #7 in the Vehicle Preset # 1 in the Bank # 1</t>
  </si>
  <si>
    <t xml:space="preserve">2. The Product is tuned to Channel # 7 (WBM 70s on 7)
3. The Channel #7 is added to Vehicle Preset
4. The Product is tuned to Channel # 1 (WBM XM Preview)
6. The Product displays "Upgrade to Listen" instead of the Channel Short Description in the Vehicle Preset
</t>
  </si>
  <si>
    <t>1. Enter SiriusXM mode.
2. Open Direct tune &gt; Tune to Channel #89 (WBM MLBNetwork Radio)
3. Observe the Now Playing screen to check the displaying of Contextual Control Button "Subscribe"</t>
  </si>
  <si>
    <t>2. The Channel #89 (WBM MLBNetwork Radio) is tuned.
3. The Contextual Control Button "Subscribe" is displayed on the Now playing screen</t>
  </si>
  <si>
    <t>1. Enter SiriusXM mode.
2. Open Direct tune &gt; Tune to Channel #89 (WBM MLBNetwork Radio)
3. Stop playing URT (A No Signal condition)
4. Observe the Now Playing screen to check the displaying of Sat Signal loss state message</t>
  </si>
  <si>
    <t>2. The Channel #89 (WBM MLBNetwork Radio) is tuned.
4. The Sat Signal loss state message is displayed on the Now playing screen</t>
  </si>
  <si>
    <t>1. Enter SiriusXM mode.
2. Wait until the Team logos is received (After press OK, archive with team logos will be sent. 
The Integrated Sports Logo database will now be sent from SMITE to the Product.)
3. Open Direct tune &gt; Tune to Channel #323 (WBM NFL)
4. Observe the Now Playing screen to check the displaying of the Away Team Logo and Home Team Logo.</t>
  </si>
  <si>
    <t>3. The Channel #323 (WBM NFL) is tuned.
4. The 'NFL/Arizona Cardinals (ARI)' Away Team Logo and NFL/Houston Texans (HOU)' Home Team Logo are displayed on the Now playing screen correctly.</t>
  </si>
  <si>
    <t>1. Restart HU (HU Power OFF, then HU Power ON)
2. Enter SiriusXM mode.
3. Open Direct tune &gt; Tune to Channel #323 (WBM NFL)
4. Check that Empty Favorite Indicator for Home team 'Houston Texans' 
5. Check that Empty Favorite Indicator for Away team 'Arizona Cardinals'
6. Navigate to the UI screen where Channel browse is displayed
7. Select super category "Sport" &gt; "Live Sports (2 Live Games)" 
8. Long press the Game Tile to open Set Favorite Team Modal
9.  Select the - Visitor team ("Team Arizona Cardinals") on the Set Favorite Team Modal to save Visitor team as Favorite.
10. Press the Done button.
11. Long press the Game Tile to open Set Favorite Team Modal.
12. Select the - Home team ("Team Houston Texans") on the Set Favorite Team Modal to save Home team as Favorite.
13. Press the Done button
14. Navigate to the UI screen where Now playing audio stage is displayed
15. Check that Filled Favorite Indicator for Home team 'Houston Texans' 
16. Check that Filled Favorite Indicator for Away team 'Arizona Cardinals'</t>
  </si>
  <si>
    <t>3. The Channel #323 (WBM NFL) is tuned.
4. An Empty Favorite Indicator for Home team 'Houston Texans' is displayed.
5. An Empty Favorite Indicator for Away team 'Arizona Cardinals' is displayed.
15. A Filled Favorite Indicator for Home team 'Houston Texans' is displayed.
16. A Filled Favorite Indicator for Away team 'Arizona Cardinals' is displayed.</t>
  </si>
  <si>
    <t>1. Enter SiriusXM mode.
2. Open Direct tune &gt; Tune to Channel #176 (WBM MLB 176)
3. Observe the Now Playing screen to check the displaying of Audio Feed Indicator next to MLB/Detroit Tigers (DET) team</t>
  </si>
  <si>
    <t>2. The Channel #176 (WBM MLB 176) is tuned.
3. The Audio Feed Indicator next to MLB/Detroit Tigers (DET) team is displayed on the Now playing screen</t>
  </si>
  <si>
    <t>1. Enter SiriusXM mode.
2. Open Direct tune &gt; Tune to Channel #177 (WBM MLB 177)
3. Observe the Now Playing screen to check the displaying of Top Bottom indicator for MLB game</t>
  </si>
  <si>
    <t>2. The Channel #177 (WBM MLB 177) is tuned.
3. The Top Bottom indicator for MLB game is displayed on the Now playing screen</t>
  </si>
  <si>
    <t xml:space="preserve">1. Perform a Engineering reset on the system
2. Enter SiriusXM mode.
3. Tune the Product to Channel #177 (WBM MLB 177) using Direct Tune
4. Navigate and Observe the Now Playing screen.
</t>
  </si>
  <si>
    <t>3. Channel #177 (WBM MLB 177) is played   
4. The following elements are displayed on Now Playing Screen:
- the League Logo 
- the Away Team Logo
- the Home Team Logo
- Channel Number # 177
- MLB/Milwaukee Brewers (MIL) Away Team Name (Optional)
- MLB/New York Yankees (NYY) Home Team Name (Optional)
- Top/Bottom Indicator (MLB Games only)</t>
  </si>
  <si>
    <t xml:space="preserve">1. Enter SiriusXM mode.
2. Tune the Product to Channel #89 (WBM MLBNetwork Radio) using Direct Tune
3. Press OK to start filling the replay buffer.
4. Press the 'Rewind' button or Skip Back 15 time(s) to the beginning of the buffer if the 'Rewind' button is not available.
</t>
  </si>
  <si>
    <t>2.  Channel #89 (WBM MLBNetwork Radio) is played   
3.  Filling the replay buffer is started, SMITE will wait until the end of the track for Artist 'MLB Pregame'
4. Skip Back Playhead Control - Skip back long press is displayed and the audio is shifted back to the beginning of the buffer</t>
  </si>
  <si>
    <t xml:space="preserve">1. Enter SiriusXM mode.
2. Tune the Product to Channel #89 (WBM MLBNetwork Radio) using Direct Tune
3. Press OK to start filling the replay buffer.
4. Press the 'Pause' button 1 time(s)).
5. Press the 'Play' button 1 time(s)).
</t>
  </si>
  <si>
    <t xml:space="preserve">2.  Channel #89 (WBM MLBNetwork Radio) is played   
3.  Filling the replay buffer is started, SMITE will wait until the end of the track for Artist 'MLB Pregame'
4. Pause Playhead Control is displayed and the audio stream is paused 
5. Play Playhead Control is displayed and the audio stream is resumed </t>
  </si>
  <si>
    <t xml:space="preserve">1. Enter SiriusXM mode.
2. Tune the Product to Channel #2 (WBM Hits 1) using Direct Tune
3. Press OK to start filling the replay buffer.
4. Tune the Product to Channel #89 (WBM MLBNetwork Radio) using Direct Tune
5. Press OK to start filling the replay buffer.
6. Press the 'Rewind' button or Skip Back 6 time(s) to the beginning of the buffer if the 'Rewind' button is not available
7.  Press the 'Skip Forward' button 1 time(s)).
</t>
  </si>
  <si>
    <t xml:space="preserve">2. Channel #2 (WBM Hits 1) is played   
3.  Filling the replay buffer is started, SMITE will ask to perform channel tune to flush buffer content
4. Channel #89 (WBM MLBNetwork Radio) is played 
5. Filling the replay buffer is started, SMITE will wait until the end of the track for Artist 'MLB Pregame'
6. The audio is shifted back to the beginning of the buffer
7. Skip Forward Playhead Control is displayed and the audio is shifted to the next available segment. </t>
  </si>
  <si>
    <t xml:space="preserve">1. Enter SiriusXM mode.
2. Tune the Product to Channel #89 (WBM MLBNetwork Radio) using Direct Tune
3. Press OK to start filling the replay buffer.
4. Press the 'Rewind' button or Skip Back 15 time(s) to the beginning of the buffer if the 'Rewind' button is not available.
5. Press the 'Fast Forward' button 1 time(s)).
</t>
  </si>
  <si>
    <t>2.  Channel #89 (WBM MLBNetwork Radio) is played   
3.  Filling the replay buffer is started, SMITE will wait until the end of the track for Artist 'MLB Pregame'
4. Skip Back Playhead Control - Skip back long press is displayed and the audio is shifted back to the beginning of the buffer.
5. Skip Forward Playhead Control - Skip forward long press is displayed and tune the channel to the live point of audio.</t>
  </si>
  <si>
    <t xml:space="preserve">1. Perform a Engineering reset on the system
2. Enter SiriusXM mode.
3. Tune the Product to Channel #177 (WBM MLB 177) using Direct Tune
4. Navigate to the Now Playing Screen and observe the background of channel #177
</t>
  </si>
  <si>
    <t>3. Channel #177 (WBM MLB 177) is played
4. Category Background Image of channel #177 is displayed on the Now Playing Screen</t>
  </si>
  <si>
    <t>1. Enter SiriusXM mode.
2. Open Direct Tune &gt; Tune to Channel #323 (WBM NFL) 
3. Observe the Now playing screen</t>
  </si>
  <si>
    <t>2. The Product is tuned to Channel #323 (WBM NFL). 
3. The Product displays the Game Time 'Quarter' as an indication of the current game time (E.g:  1st Quarter, 2nd Quarter)</t>
  </si>
  <si>
    <t>1. Enter SiriusXM mode.
2. Open Direct Tune &gt; Tune to Channel #192 (WBM Sports 192)
3. Observe the Now playing screen</t>
  </si>
  <si>
    <t>2. The Product is tuned to Channel #192 (WBM Sports 192)
3. The Product displays the Game Time 'Half' as an indication of the current game time (E.g: 1st Half, 2nd Half)</t>
  </si>
  <si>
    <t>1. Enter SiriusXM mode.
2. Open Direct Tune &gt; Tune to Channel #92 (WBM NHL Home Ice)
3. Observe the Now playing screen</t>
  </si>
  <si>
    <t>2. The Product is tuned to Channel #92 (WBM NHL Home Ice)
3. The Product displays the Game Time 'Period' as an indication of the current game time (E.g: 1st Period, 2nd Period)</t>
  </si>
  <si>
    <t>1. Enter SiriusXM mode.
2. Open Direct Tune &gt; Tune to Channel #178 (WBM MLB 178) 
3. Observe the Now playing screen</t>
  </si>
  <si>
    <t>2. The Product is tuned to Channel #178 (WBM MLB 178) 
3. The Product displays the Game Time 'Inning' as an indication of the current game time (E.g: 1st Inning, 2nd Inning)</t>
  </si>
  <si>
    <t>1. Enter SiriusXM mode.
2. Open Direct Tune &gt; Tune to Channel #88 (WBM NFL Radio) 
3. Observe the Now playing screen</t>
  </si>
  <si>
    <t>2. The Product is tuned to Channel #88 (WBM NFL Radio) 
3. The Product displays the Game Time 'Half Time' as an indication of the current game time</t>
  </si>
  <si>
    <t>1. Enter SiriusXM mode.
2. Open Direct Tune &gt; Tune to Channel #177 (WBM MLB 177)  
3. Observe the Now playing screen</t>
  </si>
  <si>
    <t>2. The Product is tuned to Channel #177 (WBM MLB 177)  
3. The Product displays 'Coming Up at 7:00 AM ET' if the Game has not yet started</t>
  </si>
  <si>
    <t>1. Enter SiriusXM mode.
2. Open Direct Tune &gt; Tune to Channel #179 (WBM MLB 179)  
3. Observe the Now playing screen</t>
  </si>
  <si>
    <t>2. The Product is tuned to Channel #179 (WBM MLB 179)    
3. The Product displays the Game Time 'Final Score' if the Game has ended</t>
  </si>
  <si>
    <t>1. Enter SiriusXM mode.
2. Open Direct Tune &gt; Tune to Channel #180 (WBM MLB 180) 
3. Observe the Now playing screen</t>
  </si>
  <si>
    <t>2. The Product is tuned to Channel #180 (WBM MLB 180) 
3. The Product displays the Game Time 'Overtime' if the Game is in Overtime</t>
  </si>
  <si>
    <t>1. Enter SiriusXM mode.
2. Open Direct Tune &gt; Tune to Channel #181 (WBM MLB 181)
3. Observe the Now playing screen</t>
  </si>
  <si>
    <t>2. The Product is tuned to Channel #181 (WBM MLB 181)  
3. The Product displays the Game Time 'Final Score - Overtime' if the Game has ended in Overtime</t>
  </si>
  <si>
    <t>1. Enter SiriusXM mode.
2. Open Direct Tune &gt; Tune to Channel #182 (WBM MLB 182)
3. Observe the Now playing screen</t>
  </si>
  <si>
    <t xml:space="preserve">2. The Product is tuned to Channel #182 (WBM MLB 182)  
3. The Product displays the Game Time 'Shoot-out' if the Game is in a Shootout </t>
  </si>
  <si>
    <t xml:space="preserve">1. Enter SiriusXM mode.
2. Open Direct Tune &gt; Tune to Channel #183 (WBM MLB 183)
3. Observe the Now playing screen
</t>
  </si>
  <si>
    <t xml:space="preserve">2. The Product is tuned to Channel #183 (WBM MLB 183) 
3. The Product displays the Game Time 'Final Score - Shoot-out' if the Game has ended in an Overtime Shoot-out  </t>
  </si>
  <si>
    <t>1. Enter SiriusXM mode.
2. Open Direct Tune &gt; Tune to Channel #184 (WBM MLB 184)
3. Observe the Now playing screen</t>
  </si>
  <si>
    <t xml:space="preserve">2. The Product is tuned to Channel #184 (WBM MLB 184) 
3. The Product displays the Game Time 'Intermission' if the Game is in Intermission </t>
  </si>
  <si>
    <t>1. Enter SiriusXM mode.
2. Open Direct Tune &gt; Tune to Channel #178 (WBM MLB 178)
3. Observe the Now playing screen</t>
  </si>
  <si>
    <t xml:space="preserve">2. The Product is tuned to Channel #178 (WBM MLB 178) 
3. The Product dynamically updates 'Top/Bottom Indicator' for 1st and 2nd Innings </t>
  </si>
  <si>
    <t>1. Enter SiriusXM mode.
2. Open Direct Tune &gt; Tune to Channel #180 (WBM MLB 180)
3. Observe the Now playing screen</t>
  </si>
  <si>
    <t>2. The Product is tuned to Channel #180 (WBM MLB 180)
3. The Product leaves Top/Bottom indicator area blank when the game state is final</t>
  </si>
  <si>
    <t>1. Enter SiriusXM mode.
2. Open Direct Tune &gt; Tune to Channel #177 (WBM MLB 177)
3. Observe the Now playing screen</t>
  </si>
  <si>
    <t>2. The Product is tuned to Channel #177 (WBM MLB 177)
3. The Product leaves Top/Bottom indicator area blank when it is not available</t>
  </si>
  <si>
    <t>1. Enter SiriusXM mode.
2. Open Direct tune &gt; Tune to Channel #177 (WBM MLB 177) 
3. Observe the Content Information area of the Now Playing screen.</t>
  </si>
  <si>
    <t>2. The Channel #177 (WBM MLB 177) is tuned.
3. The Start Time is displayed at the area in the following format: HH:MM AM/PM ET.
(e.g. 10:00 AM ET or 7:30 PM ET etc.)</t>
  </si>
  <si>
    <t>1. Perform a Engineering reset on the system
2. Enter SiriusXM mode.
3. Open Direct tune &gt; Tune to Channel #89 (WBM MLBNetwork Radio) 
4. Wait until the Sports Logo is received 
(After press OK, archive with Sports Logo will be sent. 
The Integrated Sports Logo database will now be sent from SMITE to the Product.)
5. Long press the Vehicle Preset # 1 in the Bank # 1
6. Select the Home team ("New York Yankees") to save as vehicle preset.
7. Open Direct tune &gt; Tune to Channel #2 (WBM Hits 1)
8. Select Preset #1 in Bank #1 &gt; Check the displaying of the elements on the screen
9. Press Close button</t>
  </si>
  <si>
    <t>3. The Channel #89 (WBM MLBNetwork Radio) is tuned.
5. The Set Vehicle Preset Modal is displayed.
7. The Channel #2 (WBM Hits 1) is tuned.
8. The "No Games Scheduled" Modal with the element is displayed:
- Team Logo,
- Title text "No upcoming games",
- Body text,
- Contextual Control Button 1 + Text (e.g. OK).
- Close Button.
9. The "No Games Scheduled" Modal is dismissed, the system returns to Now Playing Audio Stage screen.</t>
  </si>
  <si>
    <t>1. Perform a Engineering reset on the system
2. Enter SiriusXM mode.
3. Open Direct tune &gt; Tune to Channel #89 (WBM MLBNetwork Radio) 
4. Long press the Vehicle Preset # 1 in the Bank # 1
5. Select the Home team ("New York Yankees") to save as vehicle preset.
6. Open Direct tune &gt; Tune to Channel #2 (WBM Hits 1)
7. Select Preset #1 in Bank #1 &gt; Check the displaying of the elements on the screen
8. Press Close button</t>
  </si>
  <si>
    <t>3. The Channel #89 (WBM MLBNetwork Radio) is tuned.
4. The Set Vehicle Preset Modal is displayed.
6. The Channel #2 (WBM Hits 1) is tuned.
7. The "No Games Scheduled" Modal with the element is displayed:
- Team Logo,
- Title text "No upcoming games",
- Body text,
- Contextual Control Button 1 + Text (e.g. OK).
- Close Button.
8. The "No Games Scheduled" Modal is dismissed, the system returns to Now Playing Audio Stage screen.</t>
  </si>
  <si>
    <t>1. Perform a Engineering reset on the system
2. Enter SiriusXM mode.
3. Open Direct tune &gt; Tune to Channel #89 (WBM MLBNetwork Radio) 
4. Wait until the Sports Logo is received 
(After press OK, archive with Sports Logo will be sent. 
The Integrated Sports Logo database will now be sent from SMITE to the Product.)
5. Long press the Vehicle Preset # 1 in the Bank # 1
6. Select the Home team ("New York Yankees") to save as vehicle preset.
7. Select Preset #1 in Bank #1 &gt; Check the displaying of the elements on the screen
8. Press Close button</t>
  </si>
  <si>
    <t>3. The Channel #89 (WBM MLBNetwork Radio) is tuned.
5. The Set Vehicle Preset Modal is displayed.
7. The "Rescheduled Game" Modal with the element is displayed:
- Away Team Abbreviation if Away Team Logo is not available,
- Home Team Abbreviation if Home Team Logo is not available,
- Title text,
- Body text,
- Contextual Control Button 1 + Text (e.g. OK),
- Close Button.
8. The "Rescheduled Game" Modal is dismissed, the system returns to Now Playing Audio Stage screen.</t>
  </si>
  <si>
    <t>1. Perform a Engineering reset on the system
2. Enter SiriusXM mode.
3. Open Direct tune &gt; Tune to Channel #89 (WBM MLBNetwork Radio) 
4. Long press the Vehicle Preset # 1 in the Bank # 1
5. Select the Home team ("New York Yankees") to save as vehicle preset.
6. Select Preset #1 in Bank #1 &gt; Check the displaying of the elements on the screen
7. Press Close button</t>
  </si>
  <si>
    <t>3. The Channel #89 (WBM MLBNetwork Radio) is tuned.
4. The Set Vehicle Preset Modal is displayed.
6. The "Rescheduled Game" Modal with the element is displayed:
- Away Team Abbreviation if Away Team Logo is not available,
- Home Team Abbreviation if Home Team Logo is not available,
- Title text,
- Body text,
- Contextual Control Button 1 + Text (e.g. OK),
- Close Button.
7. The "Rescheduled Game" Modal is dismissed, the system returns to Now Playing Audio Stage screen.</t>
  </si>
  <si>
    <t>1. Perform a Engineering reset on the system
2. Enter SiriusXM mode.
3. Open Profile and settings menu &gt; Listener Settings &gt; Manage Notifications &gt; Manage Teams 
4. Set Sports Notification for 'MLB/Cleveland Indians'.
5. Set Sports Notification for 'MLB/Pittsburgh Pirates'.
6. Wait until the Team logos is received (After press OK, archive with team logos will be sent. 
The Integrated Sports Logo database will now be sent from SMITE to the Product.)
7. Open Derect tune &gt; Tune to to Channel #179 (WBM MLB 179) 
8. Select the Notification Icon from the Now playing stage
9. Observe the displaying of "Set Team Notifications" Modal with the elements
10. Press the "Close" button.</t>
  </si>
  <si>
    <t>7. The Channel #179 (WBM MLB 179) is tuned.
9. The "Set Team Notifications" Modal is displayed with the following elements:
- Away Team Tile,
- Away Team Notification Icon,
- Away Team Logo,
- Away Team Name,
- Home Team,
- Home Team Notification Icon,
- Home Team Logo,
- Home Team Name,
- Title text,
- Body text,
- Primary Contextual Control Button 1 + Text,
- Secondary Contextual Control Button 1 + Text,
- Close Button.
10. Return to the screen which was being attempted to navigate from.</t>
  </si>
  <si>
    <t xml:space="preserve">1. Perform a Engineering reset on the system
2. Enter SiriusXM mode.
3. Tune the Product to Channel #177 (WBM MLB 177) using Direct Tune
4. Select 'MLB/New York Yankees (NYY)' Team Logo and observe 
</t>
  </si>
  <si>
    <t>3. Channel #177 (WBM MLB 177) is played   
4. The audio feed is switched to the audio associated with New York Yankees (NYY)(channel #89)</t>
  </si>
  <si>
    <t xml:space="preserve">1. Enter SiriusXM mode.
2. Tune the Product to Channel #178 (WBM MLB 178) using Direct Tune
3. Observe the Content Information area of the Now Playing screen.
4. Wait until the game ( MLB: Atlanta Braves @ Kansas City Royals) ended (If the Product displays the next queued game prior to the expiration of the timer, click 'skip')
5. Wait until the game (MLB: Baltimore Orioles @ Los Angeles Angels) ended (If the Product displays the next queued game prior to the expiration of the timer, click 'skip')
6. Obserse the Now Playing Screen </t>
  </si>
  <si>
    <t xml:space="preserve">2. Channel #178 (WBM MLB 178) is played   
3. The Play-by-Play game MLB: Atlanta Braves @ Kansas City Royals is displayed
4. The next Play-by-Play game MLB: Baltimore Orioles @ Los Angeles Angels is displayed
6. The Product fall back to the normal Live Now Playing screen. </t>
  </si>
  <si>
    <t>1. Enter SiriusXM mode.
2. Navigate to Profile and settings menu Screen 
3. Navigate to Listener Settings Screen. 
4. Reset Listening History.
5.  Navigate to Now playing Screen.
6. Tune the Product to Channel #2 (WBM Hits 1) using Direct Tune 
7. Long press the Vehicle Preset # 1 in the Bank # 1 to save the current channel.
8. Tune the Product to Channel #3 (WBM 20 on 20) using Direct Tune 
9.  Long press the Vehicle Preset # 2 in the Bank # 1 to save the current channel.
10. Tune the Product to Channel #7 (WBM 70s on 7) using Direct Tune 
11. Navigate to the Channel Browse screen 
12. Navigate to Recommended content Screen.  
13. Remove the antenna 
14. Observe the recommended channel # 8</t>
  </si>
  <si>
    <t xml:space="preserve">4. Listening History is deleted successfully 
6. Channel #2 (WBM Hits 1) is played  
7. Channel #2 is saved to Vehicle Preset List 
8. Channel #3 (WBM 20 on 20) is played  
9. Channel #3 is saved to Vehicle Preset List 
10. Channel #7 (WBM 70s on 7) is played
13. A No Signal condition will be generated
14. Recommended content "Ch 8" is displayed with Primary Text: Unavailable
</t>
  </si>
  <si>
    <t>1. Enter SiriusXM mode.
2. Navigate to Profile and settings menu Screen 
3. Navigate to Listener Settings Screen. 
4. Reset Listening History.
5.  Navigate to Now playing Screen.
6. Tune the Product to Channel #2 (WBM Hits 1) using Direct Tune 
7. Long press the Vehicle Preset # 1 in the Bank # 1 to save the current channel.
8. Tune the Product to Channel #3 (WBM 20 on 20) using Direct Tune 
9.  Long press the Vehicle Preset # 2 in the Bank # 1 to save the current channel.
10. Tune the Product to Channel #7 (WBM 70s on 7) using Direct Tune 
11. Navigate to the Channel Browse screen 
12. Navigate to Recommended content Screen.  
13. Observe the recommended channel # 8</t>
  </si>
  <si>
    <t xml:space="preserve">4. Listening History is deleted successfully 
6. Channel #2 (WBM Hits 1) is played  
7. Channel #2 is saved to Vehicle Preset List 
8. Channel #3 (WBM 20 on 20) is played  
9. Channel #3 is saved to Vehicle Preset List 
10. Channel #7 (WBM 70s on 7) is played
13. Recommended content "Ch 8" is displayed with Primary Text: Subscribe to Listen
</t>
  </si>
  <si>
    <t>1. Enter SiriusXM mode.
2. Navigate to Profile and settings menu Screen 
3. Navigate to  Listener Settings Screen. 
4. Reset Listening History.
5.  Navigate to Now playing Screen.
6. Tune the Product to Channel #2 (WBM Hits 1) using Direct Tune 
7. Long press the Vehicle Preset # 1 in the Bank # 1 to save the current channel.
8. Tune the Product to Channel #3 (WBM 20 on 20) using Direct Tune 
9.  Long press the Vehicle Preset # 2 in the Bank # 1 to save the current channel.
10. Tune the Product to Channel #7 (WBM 70s on 7) using Direct Tune 
11. Navigate to the Channel Browse screen 
12. Navigate to Recommended content Screen.  
13. Generate a Subscription Updated condition.
14. Observe the recommended channel # 8</t>
  </si>
  <si>
    <t xml:space="preserve">4. Listening History is deleted successfully 
6. Channel #2 (WBM Hits 1) is played  
7. Channel #2 is saved to Vehicle Preset List 
8. Channel #3 (WBM 20 on 20) is played  
9. Channel #3 is saved to Vehicle Preset List 
10. Channel #7 (WBM 70s on 7) is played
13. A Subscription Updated condition will be generated.
14. Recommended content "Ch 8" is displayed with Primary Text: Upgrade to Listen
</t>
  </si>
  <si>
    <t xml:space="preserve">1. Enter SiriusXM mode.
2. Tune the Product to Channel #9 (WBM 90s on 9) using Direct Tune 
3. Navigate to Now Playing Screen 
4. Press OK to start filling the replay buffer.
5. Press the 'Skip Back' button 6 time(s))
6.  Press the 'Skip Forward' button 2 time(s)).
7. Obserse the Now Playing Screen 
</t>
  </si>
  <si>
    <t>2. Channel #9 (WBM 90s on 9) is played
4. Filling the replay buffer is started, SMITE will wait until the start of the track for Artist 'Art 5'
5. The audio is shifted back to the previous track /segment 6 times
6. The audio is shifted back to the next track /segment 2 times
7. The Contextual Control Button with text indicating the method to go to the live point is displayed</t>
  </si>
  <si>
    <t xml:space="preserve">1. Enter SiriusXM mode.
2. Tune the Product to Channel #2 (WBM Hits 1) using Direct Tune
3. Change the source to Satellite
4. Navigate to Now Playing Screen and observe the Broadcast Indicator. 
</t>
  </si>
  <si>
    <t>2. Channel #2 (WBM Hits 1) is played 
3. The source is switched to Satellite  
4. Sat Broadcast Indicator is displayed on the Now Playing Screen</t>
  </si>
  <si>
    <t xml:space="preserve">1. Enter SiriusXM mode.
2. Tune the Product to  Channel #2 (WBM Hits 1) using Direct Tune 
3. Navigate to Now Playing Screen and observe the Show Name Metadata Field.
</t>
  </si>
  <si>
    <t xml:space="preserve">2. Channel #2 (WBM Hits 1) is played   
3. The Show Name: YOUTUBE15 WITH JENNA MARBLES TONIGHT is displayed. </t>
  </si>
  <si>
    <t xml:space="preserve">1. Enter SiriusXM mode.
2. Tune the Product to  Channel #2 (WBM Hits 1) using Direct Tune 
3. Navigate to Now Playing Screen and observe
</t>
  </si>
  <si>
    <t>2. Channel #2 (WBM Hits 1) is played   
3. The Show Name: YOUTUBE15 WITH JENNA MARBLES TONIGHT is displayed  above PDT line 1 (Artist Name "Chainsmokers/Coldplay") on the Now Playing Audio Stage</t>
  </si>
  <si>
    <t xml:space="preserve">1. Enter SiriusXM mode.
2. Tune the Product to Channel #177 (WBM MLB 177) using Direct Tune
3. Navigate to the Now Playing Screen and observe League Logo
</t>
  </si>
  <si>
    <t>2.  Channel #177 (WBM MLB 177) is played   
3.  The League Logo is displayed to replace the Channel Logo</t>
  </si>
  <si>
    <t xml:space="preserve">1. Perform a Engineering reset on the system
2. Enter SiriusXM mode.
3. Tune the Product to Channel #177 (WBM MLB 177) using Direct Tune
4. Navigate to the Now Playing Screen and observe League Name
</t>
  </si>
  <si>
    <t>3. Channel #177 (WBM MLB 177) is played
4. The League Name is displayed to replace the Channel Name</t>
  </si>
  <si>
    <r>
      <t xml:space="preserve">1. Power OFF HU 
2. Power ON HU 
3. Enter SiriusXM mode.
4. Tune the Product to Channel #89 (WBM MLBNetwork Radio) using Direct Tune
5. Press OK to start filling the replay buffer.
6. Press the 'Rewind' button or Skip Back 10 time(s) to the beginning of the </t>
    </r>
    <r>
      <rPr>
        <sz val="11"/>
        <color rgb="FFFF0000"/>
        <rFont val="Calibri"/>
        <family val="2"/>
      </rPr>
      <t>buffer</t>
    </r>
    <r>
      <rPr>
        <sz val="11"/>
        <color indexed="8"/>
        <rFont val="Calibri"/>
        <family val="2"/>
      </rPr>
      <t xml:space="preserve"> if the 'Rewind' button is not available.</t>
    </r>
  </si>
  <si>
    <t>4.  Channel #89 (WBM MLBNetwork Radio) is played   
5.  Filling the replay buffer is started.
6. The Product skips back the buffer content.   
and when the earliest audio point in the buffer is reached, the Skip Back Playhead Control is in the inactive state</t>
  </si>
  <si>
    <t xml:space="preserve">1. Enter SiriusXM mode.
2. Tune the Product to Channel #89 (WBM MLBNetwork Radio) using Direct Tune
3. Press OK to start filling the replay buffer
4. Press the 'Skip Back' button 3 time(s)
5. Press the 'Fast Forward' button 1 time(s).
</t>
  </si>
  <si>
    <t>2.  Channel #89 (WBM MLBNetwork Radio) is played   
3.  Filling the replay buffer is started.
4. The audio is shifted back to the previous track /segment 3 times
5. Tune the channel to the live point of audio and Skip Forward button is displayed as inactive or replace Skip Forward by Live</t>
  </si>
  <si>
    <t xml:space="preserve">1. Enter SiriusXM mode.
2. Tune the Product to Channel #89 (WBM MLBNetwork Radio) using Direct Tune
3. Navigate and observe the Now Playing screen.
</t>
  </si>
  <si>
    <t>2.  Channel #89 (WBM MLBNetwork Radio) is played   
3. Contextual Control Subscribe Button is displayed for the Inactive radio</t>
  </si>
  <si>
    <t xml:space="preserve">1. Perform a factory reset on the Product &gt; Press OK button to complete
2. Enter SiriusXM mode.
3. Tune the Product to Channel #323 (WBM NFL) using Direct Tune
4. Navigate and Observe the Now Playing screen.
</t>
  </si>
  <si>
    <t>3. Channel #323 (WBM NFL) is played   
4. The following elements are displayed on Now Playing Screen:
- League Name 'NFL' presented if league logo is not Available
- NFL/Arizona Cardinals (ARI) Away Team Abbreviation (displayed if Logo not available)
- NFL/Houston Texans (HOU) Home Team Abbreviation (displayed if Logo not available)
- Possession Indicator (NFL games only)
- Game Name: 'NFL: ARI @ HOU'</t>
  </si>
  <si>
    <t>2.  Channel #89 (WBM MLBNetwork Radio) is played   
3. The Product displays nothing in the place of Game Name on the Now Playing Screen</t>
  </si>
  <si>
    <t xml:space="preserve">1. Enter SiriusXM mode.
2. Tune the Product to Channel #177 (WBM MLB 177) using Direct Tune
3. Navigate and Observe the Now Playing screen.
4. Select 'MLB/New York Yankees (NYY)' Team Logo 
</t>
  </si>
  <si>
    <t>2. Channel #177 (WBM MLB 177) is played   
3. Audio Feed Indicator is displayed for Sports PxP Content
4. The product switches audio feed and tunes to channel #89</t>
  </si>
  <si>
    <t>2.  Channel #89 (WBM MLBNetwork Radio) is played   
3. The Product displays Next Channel button</t>
  </si>
  <si>
    <t>2.  Channel #89 (WBM MLBNetwork Radio) is played   
3. The Product displays Previous Channel button</t>
  </si>
  <si>
    <t>2.  Channel #89 (WBM MLBNetwork Radio) is played   
3. The Product displays Related button</t>
  </si>
  <si>
    <t>2.  Channel #89 (WBM MLBNetwork Radio) is played   
3. The Product displays Set Notifications control/icon</t>
  </si>
  <si>
    <t xml:space="preserve">1. Enter SiriusXM mode.
2. Tune the Product to Channel #177 (WBM MLB 177) using Direct Tune
3. Navigate and Observe the Now Playing screen.
</t>
  </si>
  <si>
    <t xml:space="preserve">2. Channel #177 (WBM MLB 177) is played  
3. The product displays the Sport Scores: 12-5 on PDT Line 1 </t>
  </si>
  <si>
    <t xml:space="preserve">1. Enter SiriusXM mode.
2. Tune the Product to Channel #323 (WBM NFL) using Direct Tune
3. Navigate and Observe the Now Playing screen.
</t>
  </si>
  <si>
    <t>2. Channel #323 (WBM NFL) is played  
3. The product displays PDT Line 2 (e.g. Game Time)</t>
  </si>
  <si>
    <t xml:space="preserve">1. Enter SiriusXM mode.
2. Tune the Product to Channel #89 (WBM MLBNetwork Radio) using Direct Tune
3. Navigate to the Now Playing screen.
4. Press OK to start filling the replay buffer
5. Wait while track for Artist 'MLB Pregame' is played for more than 3 seconds.
6. Press and release the "Skip Back" control twice within 3 seconds.
</t>
  </si>
  <si>
    <t xml:space="preserve">2. Channel #89 (WBM MLBNetwork Radio) is played   
4. Filling the replay buffer is started.
6. The Product displays Skip Back Playhead Control and the audio is shifted back to the previous track /segment. </t>
  </si>
  <si>
    <t xml:space="preserve">1. Enter SiriusXM mode.
2. Tune the Product to Channel #176 (WBM MLB 176) using Direct Tune
3. Navigate and Observe the Now Playing screen.
4. Tune the Product to Channel #177 (WBM MLB 177) using Direct Tune
5. Navigate and Observe the Now Playing screen.
</t>
  </si>
  <si>
    <t>2. Channel #176 (WBM MLB 176) is played  
3. The Product suppresses (not show) the 'Top/Bottom Indicator' in the middle of innings 
4. Channel #177 (WBM MLB 177) is played  
5. The Product suppresses (not show) the 'Top/Bottom Indicator' at the end of innings</t>
  </si>
  <si>
    <t xml:space="preserve">1. Perform a factory reset on the Product &gt; Press OK button to complete
2. Enter SiriusXM mode.
3. Tune the Product to Channel #177 (WBM MLB 177) using Direct Tune
4. Navigate and Observe the Now Playing screen.
</t>
  </si>
  <si>
    <t>3. Channel #177 (WBM MLB 177) is played   
4. The Product displays the Away team information (MLB/Milwaukee Brewers (MIL)) to the left of the Home Team information</t>
  </si>
  <si>
    <t>2. Channel #177 (WBM MLB 177) is played  
3. The product displays the Sport Scores: [empty]</t>
  </si>
  <si>
    <t xml:space="preserve">1. Enter SiriusXM mode.
2. Tune the Product to Channel #178 (WBM MLB 178) using Direct Tune
3. Navigate and Observe the Now Playing screen.
</t>
  </si>
  <si>
    <t>2. Channel #178 (WBM MLB 178) is played  
3. The product the Game Time/Status in PDT Line 2</t>
  </si>
  <si>
    <t>3. Channel #177 (WBM MLB 177) is played   
4. The Product displays an Audio Feed indicator under "MLB/Milwaukee Brewers (MIL)" team logo</t>
  </si>
  <si>
    <t xml:space="preserve">1. Perform a factory reset on the Product &gt; Press OK button to complete
2. Enter SiriusXM mode.
3. Tune the Product to Channel #178 (WBM MLB 178) using Direct Tune
4. Navigate and Observe the Now Playing screen.
</t>
  </si>
  <si>
    <t>3. Channel #178 (WBM MLB 178) is played   
4.The Product leaves Audio Feed indicator area blank under "BAL" team logo and "DET" team logo</t>
  </si>
  <si>
    <t>2. Channel #323 (WBM NFL) is played   
3.The Product displays a 'Possession Indicator' which is dynamically updated as the game progresses</t>
  </si>
  <si>
    <t>2. Channel #178 (WBM MLB 178) is played   
3.The Product displays the "Inning Indicator" (the Top and Bottom) icon and dynamically update it</t>
  </si>
  <si>
    <t xml:space="preserve">1. Perform a factory reset on the Product &gt; Press OK button to complete
2. Enter SiriusXM mode.
3. Open Direct Tune &gt; Tune to Channel #89 (WBM MLBNetwork Radio) 
4. Open Now Playing Screen &gt; Long press the Vehicle Preset # 1 in the Bank # 1.
5. Select the Visitor team ("Milwaukee Brewers") to save as vehicle preset.
6. Open Direct Tune &gt; Tune to Channel  #2 (WBM Hits 1)
7. Open Now Playing Screen &gt; Select Preset #1 in Bank #1 and observe
</t>
  </si>
  <si>
    <t>3. The Product is tuned to Channel # 89 (WBM MLBNetwork Radio)
4. The Product is displayed the Set Vehicle Preset Modal when the user tries to store a vehicle preset from the sports play-by-play Now playing screen
5. The Visitor team ("Milwaukee Brewers") is saved as vehicle preset.
6. The Product is tuned to Channel # 2 (WBM Hits 1)
7. The Product displays "No Games Scheduled" Modal with the following elements:
Team Logo
Title text "No upcoming game"
Body text
Contextual Control Button 1 + Text (e.g. OK)</t>
  </si>
  <si>
    <t>1. Perform a factory reset on the Product &gt; Press OK button to complete
2. Enter SiriusXM mode.
3. Open Direct Tune &gt; Tune to Channel #89 (WBM MLBNetwork Radio) 
4. Wait until the Sports Logo is received 
(After press OK, archive with Sports Logo will be sent)
5. Long press the Vehicle Preset # 1 in the Bank # 1.
6. Select the Home team ("New York Yankees") to save as vehicle preset.
7. Open Direct Tune &gt; Tune to Channel #2 (WBM Hits 1)
8. Select Preset #1 in Bank #1 and observe
9. Press the "Close" button</t>
  </si>
  <si>
    <t>3. The Product is tuned to Channel # 89 (WBM MLBNetwork Radio)
5. The Product is displayed the Set Vehicle Preset Modal when the user tries to store a vehicle preset from the sports play-by-play Now playing screen
7. The Product is tuned to Channel # 2 (WBM Hits 1)
8. The Product displays "Scheduled Game" Modal with the following elements:
- Away Team Logo
- Home Team Logo
- Title text (e.g. Date, Time)
- Body text
- Contextual Control Button 1 + Text (e.g. OK)
- Close Button
9. The Product is returned to Now Playing Audio Stage screen when "Scheduled Game" Modal was dismissed</t>
  </si>
  <si>
    <t>1. Perform a factory reset on the Product &gt; Press OK button to complete
2. Enter SiriusXM mode.
3. Open Direct Tune &gt; Tune to Channel #89 (WBM MLBNetwork Radio) 
4. Long press the Vehicle Preset # 1 in the Bank # 1.
5. Select the Home team ("New York Yankees") to save as vehicle preset.
6. Open Direct Tune &gt; Tune to Channel  #2 (WBM Hits 1)
7. Select Preset #1 in Bank #1 and observe
8. Attempt to tune to the game
9. Press the "Close" button</t>
  </si>
  <si>
    <t>3. The Product is tuned to Channel # 89 (WBM MLBNetwork Radio)
4. The Product is displayed the Set Vehicle Preset Modal when the user tries to store a vehicle preset from the sports play-by-play Now playing screen
6. The Product is tuned to Channel # 2 (WBM Hits 1)
7. K237:K238"Scheduled Game" Modal with the following elements:
- Away Team Logo
- Home Team Logo
- Title text (e.g. Date, Time)
- Body text
- Contextual Control Button 1 + Text (e.g. OK)
- Close Button
8. The game is flagged as being 'Delayed'
9. The Product is returned to Now Playing Audio Stage screen when "Scheduled Game" Modal was dismissed</t>
  </si>
  <si>
    <t>1. Perform a factory reset on the Product &gt; Press OK button to complete
2. Enter SiriusXM mode.
3. Open Direct Tune &gt; Tune to Channel #89 (WBM MLBNetwork Radio) 
4. Wait until the Sports Logo is received 
(After press OK, archive with Sports Logo will be sent)
5. Long press the Vehicle Preset # 1 in the Bank # 1.
6. Select the Home team ("New York Yankees") to save as vehicle preset.
7. Open Direct Tune &gt; Tune to Channel #2 (WBM Hits 1)
8. Select Preset #1 in Bank #1 and observe
9. Attempt to tune to the game
10. Press the "Close" button.</t>
  </si>
  <si>
    <t>3. The Product is tuned to Channel # 89 (WBM MLBNetwork Radio)
5. The Product is displayed the Set Vehicle Preset Modal when the user tries to store a vehicle preset from the sports play-by-play Now playing screen
7. The Product is tuned to Channel # 2 (WBM Hits 1)
8. The Product displays "Scheduled Game" Modal with the following elements:
- Away Team Logo
- Home Team Logo
- Title text (e.g. Date, Time)
- Body text
- Contextual Control Button 1 + Text (e.g. OK)
- Close Button
9. The game is flagged as being 'Abandoned for the Day'
10. The Product is returned to Now Playing Audio Stage screen when "Scheduled Game" Modal was dismissed</t>
  </si>
  <si>
    <t>3. The Product is tuned to Channel # 89 (WBM MLBNetwork Radio)
5. The Product is displayed the Set Vehicle Preset Modal when the user tries to store a vehicle preset from the sports play-by-play Now playing screen
7. The Product is tuned to Channel # 2 (WBM Hits 1)
8. The Product displays "Scheduled Game" Modal with the following elements:
- Away Team Logo
- Home Team Logo
- Title text (e.g. Date, Time)
- Body text
- Contextual Control Button 1 + Text (e.g. OK)
- Close Button
9. The game is flagged as being 'Currently Suspended'
10. The Product is returned to Now Playing Audio Stage screen when "Scheduled Game" Modal was dismissed</t>
  </si>
  <si>
    <t>1. Perform a factory reset on the Product &gt; Press OK button to complete
2. Enter SiriusXM mode.
3. Open Direct Tune &gt; Tune to Channel #89 (WBM MLBNetwork Radio) 
4. Long press the Vehicle Preset # 1 in the Bank # 1.
5. Select the Home team ("New York Yankees") to save as vehicle preset.
6. Open Direct Tune &gt; Tune to Channel  #2 (WBM Hits 1)
7. Select Preset #1 in Bank #1 and observe
8. Press the "Close" button</t>
  </si>
  <si>
    <t>3. The Product is tuned to Channel # 89 (WBM MLBNetwork Radio)
4. The Product is displayed the Set Vehicle Preset Modal when the user tries to store a vehicle preset from the sports play-by-play Now playing screen
6. The Product is tuned to Channel # 2 (WBM Hits 1)
7. The Product displays "Scheduled Game" Modal with the following elements:
- Away Team Abbreviation if Away Team Logo is not available
- Home Team Abbreviation if Home Team Logo is not available
- Title text (e.g. Date, Time)
- Body text
- Contextual Control Button 1 + Text (e.g. OK)
- Close Button
8. The Product is returned to Now Playing Audio Stage screen when "Scheduled Game" Modal was dismissed</t>
  </si>
  <si>
    <t>3. The Product is tuned to Channel # 89 (WBM MLBNetwork Radio)
4. The Product is displayed the Set Vehicle Preset Modal when the user tries to store a vehicle preset from the sports play-by-play Now playing screen
6. The Product is tuned to Channel # 2 (WBM Hits 1)
7. The Product display "Scheduled Game" Modal with the following elements:
- Away Team Abbreviation if Away Team Logo is not available
- Home Team Abbreviation if Home Team Logo is not available
- Title text (e.g. Date, Time)
- Body text
- Contextual Control Button 1 + Text (e.g. OK)
- Close Button
8. The game is flagged as being 'Delayed'
9. The Product is returned to Now Playing Audio Stage screen when "Scheduled Game" Modal was dismissed</t>
  </si>
  <si>
    <t>3. The Product is tuned to Channel # 89 (WBM MLBNetwork Radio)
4. The Product is displayed the Set Vehicle Preset Modal when the user tries to store a vehicle preset from the sports play-by-play Now playing screen
6. The Product is tuned to Channel # 2 (WBM Hits 1)
7. The Product display "Scheduled Game" Modal with the following elements:
- Away Team Abbreviation if Away Team Logo is not available
- Home Team Abbreviation if Home Team Logo is not available
- Title text (e.g. Date, Time)
- Body text
- Contextual Control Button 1 + Text (e.g. OK)
- Close Button
8. The game is flagged as being 'Abandoned for the Day'
9. The Product is returned to Now Playing Audio Stage screen when "Scheduled Game" Modal was dismissed</t>
  </si>
  <si>
    <t xml:space="preserve">1. Perform a factory reset on the Product &gt; Press OK button to complete
2. Enter SiriusXM mode.
3. Open Direct Tune &gt; Tune to Channel #89 (WBM MLBNetwork Radio) 
4. Long press the Vehicle Preset # 1 in the Bank # 1.
5. Select the Home team ("New York Yankees") to save as vehicle preset.
6. Open Direct Tune &gt; Tune to Channel  #2 (WBM Hits 1)
7. Select Preset #1 in Bank #1 and observe
8. Attempt to tune to the game
9. Press the "Close" button
</t>
  </si>
  <si>
    <t>3. The Product is tuned to Channel # 89 (WBM MLBNetwork Radio)
4. The Product is displayed the Set Vehicle Preset Modal when the user tries to store a vehicle preset from the sports play-by-play Now playing screen
6. The Product is tuned to Channel # 2 (WBM Hits 1)
7. The Product display "Scheduled Game" Modal with the following elements:
- Away Team Abbreviation if Away Team Logo is not available
- Home Team Abbreviation if Home Team Logo is not available
- Title text (e.g. Date, Time)
- Body text
- Contextual Control Button 1 + Text (e.g. OK)
- Close Button
8. The game is flagged as being 'Currently Suspended'
9. The Product is returned to Now Playing Audio Stage screen when "Scheduled Game" Modal was dismissed</t>
  </si>
  <si>
    <t>1. Enter SiriusXM mode.
2. Open Now playing  screen&gt; Press on Next Channel button
3. Long press the Previous Channel Button and verify that the Product skips back 5 channels every 500ms.</t>
  </si>
  <si>
    <t xml:space="preserve">2. The product displays Linear Tuner screen 
3. The Product skips back 5 channels every 500ms </t>
  </si>
  <si>
    <t>1. Enter SiriusXM mode.
2. Open Now playing  screen&gt; Press on Next Channel button
3. Long press the Next Channel Button and verify that the Product skips forward 5 channels every 500ms.</t>
  </si>
  <si>
    <t>2. The product displays Linear Tuner screen 
3. The Product skips forward 5 channels every 500ms if a user long presses the Next Channel Button</t>
  </si>
  <si>
    <t>1. Perform restart HU (Turn Power OFF -&gt; Turn Power ON)
2. Enter SiriusXM mode.
3. Open Direct Tune &gt; Tune to Channel #2 (WBM Hits 1) 
4. Open Now playing &gt; Press on Next Channel button
5. Long press the Content Tile to add Channel #2 to Favorites.
6. Observe the Favorite Indicator on Channel # 2</t>
  </si>
  <si>
    <t>3. The Product is tuned to Channel # 2  (WBM Hits 1)
5. The Channel #2 is added to Favorite successfully
6. The Product displays the filled Favorite Indicator on Channel # 2 on the Linear Tuner Screen.</t>
  </si>
  <si>
    <t xml:space="preserve">1. Enter SiriusXM mode.
2. Open Direct Tune &gt; Tune to Channel #88 (WBM NFL Radio)
3. Open Now Playing Screen &gt; press Next Channel Button
4. Observe the channel tile for channel #89 which is In Focus.
5. Tune the Product to Channel #89 (WBM MLBNetwork Radio) using Direct Tune
6. Open Now Playing Screen &gt; press Next Channel Button
7. Observe the channel tile for channel #89 which is Not In Focus.
</t>
  </si>
  <si>
    <t xml:space="preserve">2. The Product is tuned to Channel #88 (WBM NFL Radio)
3. The product displays the Linear tuner screen 
4. The Product displays the Channel Logo and the Channel Description "24/7 MLB Talk" for Channel #89 that is In Focus on the Linear Tuner Screen
5. The Product is tuned to Channel #89 (WBM MLBNetwork Radio)
6. The product displays the Linear tuner screen 
7. The Product displays the Channel Logo and the Channel Description "24/7 MLB Talk" for Channel #89 that is Not In Focus on the Linear Tuner Screen
</t>
  </si>
  <si>
    <t xml:space="preserve">1. Perform a factory reset on the Product &gt; Press OK button to complete
2. Enter SiriusXM mode.
3. Open Direct Tune &gt; Tune to Channel #2 (WBM Hits 1) 
4. Open Now Playing Screen &gt; press Next Channel Button
5. Observe the channel tile for channel #3 which is In Focus.
6. Open Direct Tune &gt; Tune to Channel #3 (WBM 20 on 20)
7. Open Now Playing Screen &gt; press Next Channel Button
8. Observe the channel tile for channel #3 which is Not In Focus.
</t>
  </si>
  <si>
    <t xml:space="preserve">3. The Product is tuned to Channel #2 (WBM Hits 1) 
4. The product displays the Linear tuner screen 
5. The Product displays the Channel Name "WBM 20 on 20" for Channel #3 that is In Focus on the Linear Tuner Screen
6. The Product is tuned to Channel #3 (WBM 20 on 20)
7. The product displays the Linear tuner screen 
8. The Product displays the Channel Name "WBM 20 on 20" for Channel #3 that is Not In Focus on the Linear Tuner Screen
</t>
  </si>
  <si>
    <t xml:space="preserve">1. Enter SiriusXM mode.
2. Open Direct Tune &gt; Tune to Channel #2 (WBM Hits 1) 
3. Open Now Playing Screen &gt; press Next Channel Button
4. Observe the channel #3 which is In Focus and the channel #2 which is Not in Focus. 
</t>
  </si>
  <si>
    <t>2. The Product is tuned to Channel #2 (WBM Hits 1) 
3. The product displays the Linear tuner screen 
4. The Product displays the Currently Playing Artist / PDT Line 1 "" and the Currently Playing Track / PDT Line 2 "" on the channel tile In Focus on the Linear Tuner Screen
and displays the Currently Playing Artist / PDT Line 1 ""and the Currently Playing Track / PDT Line 2 "" on the channel tile NOT In Focus</t>
  </si>
  <si>
    <t xml:space="preserve">1. Enter SiriusXM mode.
2. Open Direct Tune &gt; Tune to Channel #9 (WBM 90s on 9)
3.  A Subscription Updated condition will be generated.
4. Open Now Playing Screen &gt; press Next Channel Button
5. Observe the channel tile for channel #10 which is In Focus.
6. Observe the channel tile for channel #11 which is NOT In Focus.
</t>
  </si>
  <si>
    <t xml:space="preserve">2. The Product is tuned to Channel #9 (WBM 90s on 9)
4. The product displays the Linear tuner screen 
5. The Product displays the Contextual banner "Upgrade to Listen" for Channel # 10 that is In Focus position on the Linear Tuner Screen.
6. The Product displays the Contextual banner "Upgrade to Listen" for Channel # 11 that is Not In Focus position on the Linear Tuner Screen. 
</t>
  </si>
  <si>
    <t xml:space="preserve">1. Enter SiriusXM mode.
2. Open Direct Tune &gt; Tune to Channel #2 (WBM Hits 1) 
3. Open Now Playing Screen &gt; press Next Channel Button
4. Observe the Contents on Linear tuner screen  
5. Generate A No Signal condition (Stop playing URT or Remove the anttena)
6. Open Now Playing Screen &gt; press Next Channel Button
7. Observe the Contents on Linear tuner screen 
</t>
  </si>
  <si>
    <t>2. The Product is tuned to Channel #2 (WBM Hits 1) 
3. The product displays the Linear tuner screen 
4. The Product displays all Content as Available on the Linear Tuner Screen
Note: The content tiles should be displayed in a manner that indicates that the channel is available.
5.  A No Signal condition is generated. 
6. The product displays the Linear tuner screen 
7. The Product displays all Content as Unavailable (i.e. content tile grayed out or contextual banner "Unavailable" displayed on the content tile) on the Linear Tuner Screen</t>
  </si>
  <si>
    <t xml:space="preserve">1. Enter SiriusXM mode.
2. Open Direct Tune &gt; Tune to Channel #88 (WBM NFL Radio)
3. Open Now Playing Screen &gt; press Next Channel Button
4. Observe the Linear Tuner Screen
</t>
  </si>
  <si>
    <t xml:space="preserve">2. The Product is tuned to Channel #88 (WBM NFL Radio)
3. The product displays the Linear tuner screen 
4. The Product displays the Next Channel Button and the Previous Channel Button on the Linear Tuner Screen
</t>
  </si>
  <si>
    <t xml:space="preserve">1. Enter SiriusXM mode.
2. Open Direct Tune &gt; Tune to Channel #2 (WBM Hits 1) 
3. Open Now Playing Screen &gt; press Next Channel Button
4. Observe the Linear Tuner Screen
</t>
  </si>
  <si>
    <t xml:space="preserve">2. The Product is tuned to Channel #2 (WBM Hits 1) 
3. The product displays the Linear tuner screen 
4. The Product displays Direct Tune button on the Linear Tuner Screen
</t>
  </si>
  <si>
    <t xml:space="preserve">1. Enter SiriusXM mode.
2. Open Direct Tune &gt; Tune to Channel #9 (WBM 90s on 9)
3. Open Now Playing Screen &gt; press Next Channel Button
4. Observe the Linear Tuner Screen
</t>
  </si>
  <si>
    <t xml:space="preserve">2. The Product is tuned to Channel #9 (WBM 90s on 9)
3. The product displays the Linear tuner screen 
4. The Product displays Close button on the Linear Tuner Screen
</t>
  </si>
  <si>
    <t xml:space="preserve">1. Enter SiriusXM mode.
2. Open Direct Tune &gt; Tune to Channel #10 (WBM The Pulse)
3. Open Now Playing Screen &gt; press Next Channel Button
4. Observe the channel tile for channel #11 which is In Focus
5. Tune the Product to Channel #11 (WBM KIIS) using Direct Tune
6. Open Now Playing Screen &gt; press Next Channel Button
7. Observe the channel tile for channel #11 which is Not In Focus.
</t>
  </si>
  <si>
    <t>2. The Product is tuned to Channel #10 (WBM The Pulse)
3. The product displays the Linear tuner screen 
4. The Product displays Channel Number for Channel # 11 that is In Focus position on the Linear Tuner Screen
5. The Product is tuned to Channel #11 (WBM KIIS)
6. The product displays the Linear tuner screen 
7. The Product displays Channel Number for Channel # 11 that is Not In Focus position on the Linear Tuner Screen</t>
  </si>
  <si>
    <t>1. Enter SiriusXM mode.
2. Open Direct Tune &gt; Tune to Channel#4 (WBM 40s on 4)
3. Press on Next Channel button on Now playing screen
4. Observe the Favorite Indicator on Channel # 4 
5. Long press the Content Tile to add Channel #4 to Favorites.
6. Observe the Favorite Indicator on Channel # 4</t>
  </si>
  <si>
    <t>2. The Product is tunes to Channel #4 (WBM 40s on 4) and displays now playing screen
3. The product displays the Linear Tuner screen
4. The channel #4 is displayed with Empty Favorite Indicator
5. The Channel #4 is added to Favorite successfully
6. The channel #4 is displayed with Filled Favorite Indicator</t>
  </si>
  <si>
    <t>1. Enter SiriusXM mode.
2. Open Direct Tune &gt; Tune to Channel#19 (WBM Elvis Radio)
3. Select Previous Channel Tuning arrow on Now playing screen
4. Wait for 10 seconds until the tune will be performed on channel in focus (Or press on the Channel on focus and skip the timer)</t>
  </si>
  <si>
    <t>2. The Product is tuned to Channel # 19 (WBM Elvis Radio)
3. The product displays Linear Tuner with focus on Channel #18 
4. The Product is tuned to Channel # 18</t>
  </si>
  <si>
    <t>1. Enter SiriusXM mode.
2. Open Direct Tune &gt; Tune to Channel#19 (WBM Elvis Radio)
3. Select Next Channel Tuning arrow  on Now playing screen
4. Wait for 10 seconds until the tune will be performed on channel in focus (Or press on the Channel on focus and skip the timer)</t>
  </si>
  <si>
    <t>2. The Product is tuned to Channel # 19 (WBM Elvis Radio)
3. The product displays Linear Tuner with focus on Channel #20
4. The Product is tuned to Channel # 20</t>
  </si>
  <si>
    <t>1. Enter SiriusXM mode.
2. Open Now playing &gt; Press on Next Channel button
3. Observe channel #1 on the Linear Tuner</t>
  </si>
  <si>
    <t>2. The product displays Linear Tuner screen
3. The Product displays the preview channel on the channel #1 tile in the Linear Tuner</t>
  </si>
  <si>
    <t>1. Enter SiriusXM mode.
2. Open Direct Tune &gt; Tune to Channel #19 (WBM Elvis Radio) 
3. Swiping left or right on the Now Playing Audio Stage</t>
  </si>
  <si>
    <t>2. The Product is tuned to Channel # 19 (WBM Elvis Radio) 
3. The Product invokes the Linear Tuner</t>
  </si>
  <si>
    <t>1. Enter SiriusXM mode.
2. Open Direct Tune &gt; Tune to Channel #19 (WBM Elvis Radio)
3. Rotare Knob (Hardware Controls)</t>
  </si>
  <si>
    <t>2. The Product tunes to Channel # 19 (WBM Elvis Radio) and displays Now playing screen
3. The Product invokes the Linear Tuner</t>
  </si>
  <si>
    <t>1. Enter SiriusXM mode.
2. Open Direct Tune &gt; Tune to Channel #19 (WBM Elvis Radio) 
3. Tapping the next/previous channel indicators</t>
  </si>
  <si>
    <t xml:space="preserve">1. Enter SiriusXM mode.
2. Open Now playing screen &gt; Press on Next Channel button and observe
</t>
  </si>
  <si>
    <t>2. The Product presents the channels within the linear tuner in a numerical circular order</t>
  </si>
  <si>
    <t>1. Enter SiriusXM mode.
2. Navigate to the  Now playing screen
3. Press on Next Channel button
4. Press the "Close" button.</t>
  </si>
  <si>
    <t>3. The product displays Linear Tuner screen
4. The Product displays the Now Playing screen</t>
  </si>
  <si>
    <t>1. Enter SiriusXM mode.
2. Navigate to the  Now playing screen
3. Press on Next Channel button and observe</t>
  </si>
  <si>
    <t>3. The Product displays the icon to tune to the next channel 
Note: the presented above icon is an example icon and may differ as agreed upon by SiriusXM and the OEM.
Image Confirmation: (Attache image)</t>
  </si>
  <si>
    <t>1. Enter SiriusXM mode.
2. Navigate to the  Now playing screen
3.Press Previous Channel Button and observe</t>
  </si>
  <si>
    <t>3. The product displays Linear Tuner screen
The Product displays the icon to tune to the previous channel.
Note: the presented above icon is an example icon and may differ as agreed upon by SiriusXM and the OEM.
Image Confirmation: (Attache image)</t>
  </si>
  <si>
    <t>1. Enter SiriusXM mode.
2. Open Direct Tune &gt; Tune to Channel #1 (WBM XM Preview)
3. Open Now Playing Screen &gt; Press Previous Channel Button and observe</t>
  </si>
  <si>
    <t>2.The Product is tuned to Channel # 1 (WBM XM Preview)
3. The product displays Linear Tuner screen
 The Product leaves a space between the last channel and the first channel in the linear tuner carousel</t>
  </si>
  <si>
    <t>1. Enter SiriusXM mode.
2. Open Direct Tune &gt; Tune to Channel #1 (WBM XM Preview)
3. Open Now playing screen &gt; Press on Next Channel button and observe</t>
  </si>
  <si>
    <t>2. The Product is tuned to Channel # 1 (WBM XM Preview)
3. The product displays Linear Tuner screen
 The Product display 5 channel tiles with the Center Tile is centered in the focus position with 2 channel tiles on either side.</t>
  </si>
  <si>
    <t>1. Enter SiriusXM mode.
2. Open Direct Tune &gt; Tune to Channel#2 (WBM Channel 2) 
3. Open Now playing screen &gt; Press on Next Channel button
4. Select a Channel Tile for channel #4 that is not in the focus.</t>
  </si>
  <si>
    <t>2. The Product is tuned to Channel #2 (WBM Channel 2) 
3. The product displays the Linear Tuner screen 
4. The Product dismisses the Linear Tuner and backs to Now playing screen with channel #4</t>
  </si>
  <si>
    <t>1. Enter SiriusXM mode.
2. Open Direct Tune &gt; Tune to Channel#2 (WBM Channel 2) 
3. Open Now playing screen &gt; Press on Next Channel button
4. Select a Channel Tile for channel #2.
5. Hear the sound of audio and Observe the screen</t>
  </si>
  <si>
    <t>2. The Product is tuned to Channel #2 (WBM Channel 2) 
3. The product displays the Linear Tuner Screen 
5. The Product continues playing channel#2 without interrupt(audio should not re-tune) and the screen returns to the Now playing screen</t>
  </si>
  <si>
    <t xml:space="preserve">1. Enter SiriusXM mode.
2. Open Direct Tune &gt; Tune to Channel #10 (WBM The Pulse)
3. Open Now Playing Screen &gt; press Next Channel Button
4. Press the Next button and observe 
5. Press the Channel in focus and observe 
</t>
  </si>
  <si>
    <t xml:space="preserve">2. The Product is tuned to Channel #10 (WBM The Pulse)
3. The product displays the Linear tuner screen 
4. The Product keeps the audio playback uninterrupted
5. The Product interrupts the audio playback when a user selects a Channel Tile to tune to
And the Product is tuned to Channel #11 
</t>
  </si>
  <si>
    <t xml:space="preserve">1. Enter SiriusXM mode.
2. Open Direct Tune &gt; Tune to Channel #10 (WBM The Pulse)
3. Open Now Playing Screen &gt; press Next Channel Button
4. Perform a single swipe right and observe 
5. Press the Channel in focus and observe 
</t>
  </si>
  <si>
    <t xml:space="preserve">1. Enter SiriusXM mode.
2. Open Direct Tune &gt; Tune to Channel #10 (WBM The Pulse)
3. Open Now Playing Screen &gt; press Previous Channel Button
4. Press the Previous button and observe 
5. Press the Channel in focus and observe 
</t>
  </si>
  <si>
    <t xml:space="preserve">2. The Product is tuned to Channel #10 (WBM The Pulse)
3. The product displays the Linear tuner screen 
4. The Product keeps the audio playback uninterrupted
5. The Product interrupts the audio playback when a user selects a Channel Tile to tune to
And the Product is tuned to Channel #9
</t>
  </si>
  <si>
    <t xml:space="preserve">1. Enter SiriusXM mode.
2. Open Direct Tune &gt; Tune to Channel #10 (WBM The Pulse)
3. Open Now Playing Screen &gt; press Next Channel Button
4. Perform a single swipe left and observe 
5. Press the Channel in focus and observe 
</t>
  </si>
  <si>
    <t xml:space="preserve">1. Enter SiriusXM mode.
2. Open Direct Tune &gt; Tune to Channel #10 (WBM The Pulse)
3. Open Now Playing Screen &gt; press Next Channel Button
4. Observe the Linear tuner screen
</t>
  </si>
  <si>
    <t>2. The Product is tuned to Channel #10 (WBM The Pulse)
3. The product displays the Linear tuner screen 
4. Each of the following Channels is presented in the Linear Tuner in numerical order:
Channels: # 1 (WBM Channel 1) - # 67 (WBM Channel 67)
And each of the following Channels is presented in the Linear Tuner in numerical order in the end of list and marked as unsubscribed
(with the 'Upgrade to Listen' contextual banner)
Channels: # 68 (WBM Channel 68) - # 69 (WBM Channel 69)</t>
  </si>
  <si>
    <t xml:space="preserve">1. Enter SiriusXM mode.
2. Open Direct Tune &gt; Tune to Channel #67 (WBM Channel 67)
3. Open Now Playing Screen &gt; press Next Channel Button
4. Attempt to tune on the Channel in focus by pressing channel tile.
5. Open Now Playing Screen
6. Tune the Product to Channel #67 (WBM Channel 67) using Direct Tune
7.  Open Direct Tune &gt; Select Previous Channel Tuning arrow.
8. Attempt to tune on the Channel in focus by pressing channel tile.
</t>
  </si>
  <si>
    <t>2. The Product is tuned to Channel #67 (WBM Channel 67)
3. The product displays the Linear tuner screen 
4. The Product does not tune to the unsubscribed channel (channel #68)
6. The Product is tuned to Channel #67 (WBM Channel 67)
7. The product displays the Linear tuner screen 
8. The Product is tuned to the subscribed channel (Channel #66)</t>
  </si>
  <si>
    <t xml:space="preserve">1. Enter SiriusXM mode.
2. Navigate to Profiles / Listener Settings screen 
3. Switch to "Off" the Block Explicit toggle.
4. Navigate to Now Playing screen 
5. Open Now Playing Screen &gt; press Next Channel Button
6. Observe the Linear tuner screen
7. Navigate to Profiles / Listener Settings screen 
8. Switch to "On" the Block Explicit toggle.
9. Navigate to Now Playing screen 
10. Open Now Playing Screen &gt; press Next Channel Button
11. Observe the Linear tuner screen
</t>
  </si>
  <si>
    <t xml:space="preserve">6. Each of the following Channels is presented in the Linear Tuner in numerical order:
Channels: # 1 (WBM Channel 1) - # 69 (WBM Channel 69)
11. The Product suppresses XL channels # 68, 69 from the Linear Tuner and display only the following range of Channels in the Linear Tuner modal:
Channels # 1 - # 67
</t>
  </si>
  <si>
    <t xml:space="preserve">1. Enter SiriusXM mode.
2. Open Direct Tune &gt; Tune to Channel #10 (WBM The Pulse)
3. Open Now Playing Screen &gt; press Next Channel Button
4. Observe the Linear tuner screen and check the displaying of channel #69
</t>
  </si>
  <si>
    <t xml:space="preserve">2. The Product is tuned to Channel #10 (WBM The Pulse)
3. The product displays the Linear tuner screen 
4. The Product displays the "Upgrade to Listen" contextual banner on the channel #69 tile in the Linear Tuner
</t>
  </si>
  <si>
    <t>1. Enter SiriusXM mode.
2. Open Now Playing Screen &gt; Navigate to the Linear tuner screen and observe.</t>
  </si>
  <si>
    <t xml:space="preserve">2. The Product displays a method to access direct tune
</t>
  </si>
  <si>
    <t xml:space="preserve">1. Enter SiriusXM mode.
2. Open Now Playing Screen &gt; Navigate to the Linear tuner screen.
3. Pressing Direct Tune Button
</t>
  </si>
  <si>
    <t xml:space="preserve">2. The Product displays a method to access direct tune
3. The Product accesses the Direct Tune keypad
</t>
  </si>
  <si>
    <t xml:space="preserve">1. Enter SiriusXM mode.
2. Tune the Product to Channel #2 (WBM Hits 1) using Direct Tune
3. Navigate to Now Playing screen 
4. Press Channel Number "Ch 2" and Observe 
</t>
  </si>
  <si>
    <t xml:space="preserve">2. The Product is tuned to channel #2
4. The Product displays the Direct Tune modal ( navigate to Direct Tuner screen)
</t>
  </si>
  <si>
    <t xml:space="preserve">1. Enter SiriusXM mode.
2. Tune the Product to Channel #2 (WBM Hits 1)
3. Navigate to Now Playing screen 
4. Navigate to Direct tune screen 
5. Enter digit(s) "29" by pressing associated buttons on the Direct Tuner numerical entry pad and Observe 
6. Enter digit(s) "290" by pressing associated buttons on the Direct Tuner numerical entry pad and Observe 
</t>
  </si>
  <si>
    <t xml:space="preserve">2. The Product is tuned to channel #2
4. Direct Tune screen is displayed
5. The Product allows to enter digit(s) "29" and greys out the buttons 0-9
6. The Product does not allow to enter digit(s) "290"
</t>
  </si>
  <si>
    <t xml:space="preserve">1. Enter SiriusXM mode.
2. Tune the Product to Channel #2 (WBM Hits 1)
3. Navigate to Now Playing screen 
4. Navigate to Direct tune screen 
5. Enter digit(s) "21" by pressing associated buttons on the Direct Tuner numerical entry pad.
6. Delete digit by pressing associated button once on the Direct Tuner entry pad and Observe. 
</t>
  </si>
  <si>
    <t xml:space="preserve">2. The Product is tuned to channel #2
4. Direct Tune screen is displayed
5. The Product allows to enter digit(s) "21"
6. The Product allows to delete digit/digits and updates the Direct Tune Channel Tile by displaying the Channel with the following number:
Channel Number: Ch 2
</t>
  </si>
  <si>
    <t xml:space="preserve">1. Enter SiriusXM mode.
2. Tune the Product to Channel #2 (WBM Hits 1) using Direct Tune
3. Navigate to Now Playing screen 
4. Navigate to Direct tune screen 
5. Enter digit(s) "19" by pressing associated buttons on the Direct Tuner numerical entry pad and Observe
6. Press Go Button on the Direct Tuner Modal screen
</t>
  </si>
  <si>
    <t>2. The Product is tuned to channel #2
4. Direct Tune screen is displayed
5. The Product allows to enter digit(s) "19"
6. The Product is tuned to channel #19</t>
  </si>
  <si>
    <t xml:space="preserve">1. Enter SiriusXM mode.
2. Tune the Product to Channel #2 (WBM Hits 1) using Direct Tune
3. Navigate to Now Playing screen 
4. Navigate to Direct tune screen 
5. Enter digit(s) "20" by pressing associated buttons on the Direct Tuner numerical entry pad and Observe
6. Press Channel Metadata on the Direct Tuner Modal screen
</t>
  </si>
  <si>
    <t>2. The Product is tuned to channel #2
4. Direct Tune screen is displayed
5. The Product allows to enter digit(s) "20" and displays the Channel Metadata of channel #20 
6. The Product is tuned to channel #20</t>
  </si>
  <si>
    <t xml:space="preserve">1. Enter SiriusXM mode.
2. Tune the Product to Channel #2 using Direct Tune
3. Navigate to Now Playing screen 
4. Navigate to Direct tune screen 
5. Enter digit(s) "21" by pressing associated buttons on the Direct Tuner numerical entry pad and Observe
6. Press Channel Logo on the Direct Tuner Modal screen
</t>
  </si>
  <si>
    <t>2. The Product is tuned to channel #2
4. Direct Tune screen is displayed
5. The Product allows to enter digit(s) "21" and displays the channel logo of channel #21
6. The Product is tuned to channel #21</t>
  </si>
  <si>
    <t>1. Enter SiriusXM mode.
2. Open Direct Tune &gt;  Tune to the previous of Last Channel (E.g Channel #998) 
3. Select Next Channel Tuning arrow on Now Playing Screen 
4. Swipe channel in positive direction to the First Channel (Channel #1) and  observe
5.Tap on focused tile to tune to the First Channel ( Channel #1) and observe</t>
  </si>
  <si>
    <t>2. The Product is tuned to the previous of Last Channel (Channel #998)
3. The Linear Tuner is displayed with focus on Last Channel (E.g: Channel #999)
4. The Product presents the channels within the linear tuner in a numerical circular order, tunes from the last available channel to the first available channel in the lineup ( Ch #998 &gt; Ch #999 &gt; Ch #1) and focus on First Channel ( Channel #1) 
5.  The Product is tuned to First Channel (Channel #1)</t>
  </si>
  <si>
    <t>1. Enter SiriusXM mode.
2. Open Direct Tune &gt;  Tune to the next of First Channel (E.g Channel #2) 
3. Select Previous Channel Tuning arrow on Now Playing Screen.
4. Swipe channel in negative direction to the Last Channel (E.g: Channel #999) and observe
5. Tap on focused tile to tune to Last Channel (Channel #999) and observe</t>
  </si>
  <si>
    <t>2. The Product is tuned to the next of First Channel ( Channel #2)
3. The Linear Tuner is displayed with focus on First Channel (Channel #1)
4. The Product presents the channels within the linear tuner in a numerical circular order,  tunes from the first available channel to the last available channel  in the lineup (Ch #2&gt; Ch #1 &gt; Ch # 999) and focus on Last Channel ( Channel #999) 
5. The Product is tuned to Last Channel (Channel #999)</t>
  </si>
  <si>
    <t xml:space="preserve">1. Enter SiriusXM mode.
2. Open Direct Tune &gt; Tune to Channel #19 (WBM Elvis Radio)
3. Select Next Channel Tuning arrow
4. Tap on the Channel #20 - that in focus and observe
</t>
  </si>
  <si>
    <t>2. The Product is tuned to Channel #19 (WBM Elvis Radio)
3. The Product displays the Linear Tuner screen and focuses on Channel #20
4. The Product dismisses the Linear Tuner Modal and starts playing the audio of Channel #20 on the now playing screen</t>
  </si>
  <si>
    <t xml:space="preserve">1. Enter SiriusXM mode.
2.  Tune the Product to Channel #2 using Direct Tune
3. Open Now Playing Screen &gt; Press Next Channel button
4. Move the Carousel in any direction and wait it stops moving 
5. Wait 10s and observe 
</t>
  </si>
  <si>
    <t xml:space="preserve">2. The Product is tuned to channel #2
3. The product displays the Linear Tuner Screen 
4. A Channel is in focus position ( any channel) 
5. The product tunes to the Channel which is in the focus position. 
</t>
  </si>
  <si>
    <t>1. Perform a factory reset on the Product &gt; Press OK button to complete
2. Enter SiriusXM mode.
3. Open Direct Tune &gt; Tune to Channel #2 (Hits 1)
4. Navigate to the Direct tune screen
5. Enter digit(s) "19" on the Direct Tuner numerical entry and observe</t>
  </si>
  <si>
    <t>3.The Product is tuned to Channel # 2 (Hits 1)
5. The Product allows to enter digit(s) "19".
The Product displays the Channel Logo correctly and Channel Number:"Ch 19" for Channel #19</t>
  </si>
  <si>
    <t xml:space="preserve">1. Perform a factory reset on the Product &gt; Press OK button to complete
2. Enter SiriusXM mode.
3. Open Direct Tune &gt; Tune to Channel #19 (WBM Elvis Radio)
4. Navigate to the Direct tune screen and observe
</t>
  </si>
  <si>
    <t>3. The Product is tuned to Channel # 19 (WBM Elvis Radio)
4. The Product displays the Channel Name on the Direct Tuner screen:
Channel Name: WBM Elvis Radio (or channel short name 'Elvis')</t>
  </si>
  <si>
    <t>1. Perform a factory reset on the Product &gt; Press OK button to complete
2. Enter SiriusXM mode.
3. Open Direct Tune &gt; Tune to Channel #10 (WBM The Pulse)
4. Generate a Subscription Updated condition
5. Navigate to the Direct tune screen and observe</t>
  </si>
  <si>
    <t>3. The Product is tuned to Channel # 10 (WBM The Pulse)
5. The product displays Banner Text: Upgrade to Listen on the Direct Tuner screen</t>
  </si>
  <si>
    <t>1. Enter SiriusXM mode.
2. Open Direct Tune &gt; Tune to Channel #2 (WBM Hits 1)
3. Navigate to the Direct tune screen
4. Enter digit(s) "89" on the Direct Tuner numerical entry pad and observe
5. Make no signal by unplug the antenna or click "Stop" button on URT
6. Navigate to the Direct tune screen
7. Enter digit(s) "89" on the Direct Tuner numerical entry pad and observe</t>
  </si>
  <si>
    <t xml:space="preserve">2. The Product is tuned to Channel # 2 (WBM Hits 1)
4. The Product displays the Channel Name is "Ch 89" and the content for the following channel as Available
7. The Product displays the Channel Name is "Ch 89" and the content for the following channel as Unavailable </t>
  </si>
  <si>
    <t>1. Enter SiriusXM mode.
2. Open Direct Tune &gt; Tune to Channel #2 (WBM Hits 1)
3. Navigate to the Direct tune screen and observe</t>
  </si>
  <si>
    <t>3. The Product displays the following information on the Direct Tuner screen:
- Next Channel button
- Previous Channel button</t>
  </si>
  <si>
    <t>1. Enter SiriusXM mode.
2. Navigate to the Direct tune screen and observe</t>
  </si>
  <si>
    <t>2. The Product displays Touch Keypad (Numbers 0-9) on the Direct Tuner Keypad entry</t>
  </si>
  <si>
    <t>1. Enter SiriusXM mode.
2. Open Direct Tune &gt; Tune to Channel #19 (WBM Elvis Radio) 
3. Navigate to the Direct tune screen
4. Enter digit(s) "2"  on the Direct Tuner numerical entry pad and observe</t>
  </si>
  <si>
    <t>2. The Product is tuned to Channel # 19 (WBM Elvis Radio) 
4. The Product allows to enter digit(s) "2" and displays the Currently Playing information on the Direct Tuner screen: 
- Artist/Program Name: The 4th of July Weekend
- Song/Program Title: With Cameron Diaz!</t>
  </si>
  <si>
    <t>1. Enter SiriusXM mode.
2. Open Direct Tune &gt; Tune to Channel #19 (WBM Elvis Radio) 
3. Navigate to the Direct tune screen and observe</t>
  </si>
  <si>
    <t>2. The Product is tuned to Channel # 19 (WBM Elvis Radio) 
3. The Product displays Now Playing indicator on the Direct Tuner Screen</t>
  </si>
  <si>
    <t>1. Enter SiriusXM mode. 
2. Navigate to the Direct tune screen 
3. Enter digit(s) "9" on the Direct Tuner numerical entry pad and observe
4. Enter digit(s) "99" on the Direct Tuner numerical entry pad and observe</t>
  </si>
  <si>
    <t xml:space="preserve">3. The Product allows to enter digit(s) "9" and the numbers "0", "1", "2", "3', "4", "5", "6", "7", "8", "9," are enable to select
4. The Product allows to enter digit(s) "99" and the numbers "1", "2", "3', "4", "5", "6", "7", "8", "9," are enable to select if there are "990", "991", "992", "993", "994", "995", "996", "997", "998"  and "999" available channels (Note: If the combine channel is not available, the next combined number is disable) </t>
  </si>
  <si>
    <t>1. Enter SiriusXM mode. 
2. Navigate to the Direct Tuner Screen
3. Enter digit(s) "5" on the Direct Tuner numerical entry pad and observe
4. Press Go Button on the Direct Tuner Modal screen</t>
  </si>
  <si>
    <t xml:space="preserve">2. The product displays the Direct Tuner Screen
3. The Product allows to enter digit(s) "5" and "GO" button is enable to press
4. The Product tunes channel #5 and goes to the Now playing screen </t>
  </si>
  <si>
    <t>1. Enter SiriusXM mode. 
2. Navigate to the Direct Tuner Screen
3. Observe the displaying of Delete button
4. Enter digit(s) "2" on the Direct Tuner numerical entry pad and observe
5. Delete digit by pressing associated button on the Direct Tuner entry pad.</t>
  </si>
  <si>
    <t>2. The product displays the Direct Tuner Screen
3. The Delete button is displayed
4. The Product allows to enter digit(s) "2"
5. The Product allows to delete digit(s)</t>
  </si>
  <si>
    <t>1. Power OFF the HU
2. Power ON the HU
3. Enter SiriusXM mode.
4. Open Now Playing screen  &gt; Direct tune screen 
5. Enter digit(s) "89"
6. Long press on Channel Tile of Chanel #89 and observe</t>
  </si>
  <si>
    <t>5. The Product allows to enter digit(s) "89"
6. The channel #89 is added to Favorites and displays the filled Favorite Indicator on Channel # 89</t>
  </si>
  <si>
    <t xml:space="preserve">1. Enter SiriusXM mode. 
2. Navigate to the Direct Tuner Screen
3. Enter the highest available channel number (Ch# 999) on the Direct Tuner numerical entry pad and observe
4. Try to enter more digit(s) "9" ( expect to enter Channel #9999) on the Direct Tuner numerical entry pad.
</t>
  </si>
  <si>
    <t xml:space="preserve">2. The product displays the Direct Tuner Screen
3. The Product allows to enter the highest available channel number (Ch"999")  and displays the highest available Channel Number ("Ch 999") on entry pad 
4. The Product limits the User's ability to enter more digit(s) "9" on the Direct Tuner modal.
</t>
  </si>
  <si>
    <t xml:space="preserve">1. Enter SiriusXM mode. 
2. Navigate to the Direct Tuner Screen
3. Enter digit(s) "3" on the Direct Tuner numerical entry pad and observe
4. Enter more digit(s) "1" ( expect to enter Channel #31) on the Direct Tuner numerical entry pad and observe.
5. Enter more digit(s) "9" ( expect to enter Channel #319) on the Direct Tuner numerical entry pad and observe.
</t>
  </si>
  <si>
    <t>2. The product displays the Direct Tuner Screen
3. The Product allows to enter digit(s) "3" and displays the Channel Number "Ch 3"
4. The Product allows to enter digit(s) "1" and displays the Channel Number "Ch 31"
5. The Product allows to enter digit(s) "9" and displays the Channel Number "Ch 319"</t>
  </si>
  <si>
    <t xml:space="preserve">1. Perform a factory reset on the Product &gt; Press OK button to complete
2. Enter SiriusXM mode. 
3. Navigate to the Direct Tuner Screen
4. Enter digit(s) "2" on the Direct Tuner numerical entry pad and observe
5. Enter more digit(s) "1" on the Direct Tuner numerical entry pad and observe
</t>
  </si>
  <si>
    <t>3. The product displays the Direct Tuner Screen
4. The Product allows to enter digit(s) "2" and displays the information of Channel #2:
- Channel Number: Ch 2
- Channel Name: WBM Hits 1 (or channel short name 'Hits 1')
- Artist/Program Name: The 4th of July Weekend
- Song/Program Title: With Cameron Diaz!
5. The Product allows to enter digit(s) "1" and displays the Channel #21
- Channel Number: Ch 21
- Channel Name: WBM Undergrnd Garage (or channel short name 'Garage')
- Artist/Program Name: The Andrew Loog Program
- Song/Program Title: Little Steven's Underground Garage</t>
  </si>
  <si>
    <t xml:space="preserve">1. Enter SiriusXM mode.
2. Tune the Product to Channel #2 using Linear Tuner
3. Open Now Playing screen &gt; Direct tune screen and observe
</t>
  </si>
  <si>
    <t>2. The Product is tuned to channel #2
3. The product displays the Direct Tune Screen and the audio playback of channel #2 is not interrupted</t>
  </si>
  <si>
    <t xml:space="preserve">1. Enter SiriusXM mode.
2. Tune the Product to Channel #2 using Linear Tuner
3. Open Now Playing screen &gt; Direct tune screen 
4. Close the Direct Tune Screen and observe
</t>
  </si>
  <si>
    <t>2. The Product is tuned to channel #2
3. The product displays the Direct Tune Screen 
4. The product closes the Direct Tune Screen and the audio playback of channel #2 is not interrupted</t>
  </si>
  <si>
    <t xml:space="preserve">1. Enter SiriusXM mode.
2. Tune the Product to Channel #2 using Linear Tuner
3. Open Now Playing screen &gt; Direct tune screen 
4. Tap the Previous button and observe
</t>
  </si>
  <si>
    <t>2. The Product is tuned to channel #2
3. The product displays the Direct Tune Screen 
4. The product displays the previous channel (channel #1) and the audio playback of channel #2 is not interrupted</t>
  </si>
  <si>
    <t xml:space="preserve">1. Enter SiriusXM mode.
2. Tune the Product to Channel #2 using Linear Tuner
3. Open Now Playing screen &gt; Direct tune screen 
4. Tap the Next button and observe
</t>
  </si>
  <si>
    <t>2. The Product is tuned to channel #2
3. The product displays the Direct Tune Screen 
4. The product displays the next channel ( channel #3) and the audio playback of channel #2 is not interrupted</t>
  </si>
  <si>
    <t xml:space="preserve">1. Enter SiriusXM mode.
2. Tune the Product to Channel #2 using Linear Tuner
3. Open Now Playing screen &gt; Direct tune screen 
4. Enter digit(s) "19" observe
</t>
  </si>
  <si>
    <t>2. The Product is tuned to channel #2
3. The product displays the Direct Tune Screen 
4. The product allows to enter digit(s) "19", displays the metadata of channel #19 
and the audio playback of channel #2 is not interrupted</t>
  </si>
  <si>
    <t xml:space="preserve">1. Enter SiriusXM mode.
2. Tune the Product to Channel #2 using Linear Tuner
3. Open Now Playing screen &gt; Direct tune screen 
4. Enter digit(s) "3"
5. Select the channel #3 to tune ( Press the "GO" button)
</t>
  </si>
  <si>
    <t>2. The Product is tuned to channel #2
3. The product displays the Direct Tune Screen 
4. The product allows to enter digit(s) "3", displays the metadata of channel #3
5. The product interrupts the audio playback of channel #2 and starts playing the audio of channel #3</t>
  </si>
  <si>
    <t>1. Enter SiriusXM mode.
2. Open Direct Tune &gt; Tune to Channel #2 (WBM Hits 1)
3. Navigate to the Direct tune screen from Now playing screen
4. Press the "Close" button.</t>
  </si>
  <si>
    <t>2. The Product is tuned to Channel # 2 (WBM Hits 1)
4. The Product closes the Direct Tune screen and returns to the Now Playing screen</t>
  </si>
  <si>
    <t>1. Enter SiriusXM mode. 
2. Navigate to the Direct Tuner Screen
3. Enter digit(s) "19" on the Direct Tuner numerical entry pad and observe</t>
  </si>
  <si>
    <t xml:space="preserve">2. The product displays the Direct Tuner Screen
3. The Product allows to enter digit(s) "19"- the unsubscribed channel </t>
  </si>
  <si>
    <t>1. Enter SiriusXM mode. 
2. Open Direct Tune &gt; Tune to Channel #2 (WBM Hits 1)
3. Navigate to the Profile and settings menu screen
4. Navigate to the Listener Settings screen
5. Please switch to "ON" the Block Explicit toggle.
6. Navigate to the Now playing screen
7. Navigate to the Direct tune screen
8. Enter digit(s) "40" on the Direct Tuner numerical entry pad and observe</t>
  </si>
  <si>
    <t>2. The Product is tuned to Channel # 2 (WBM Hits 1)
5. The Block Explicit toggle is switched to ON
8. The Product allows to enter digit(s) "40" - the channel #40 blocked by the Block Explicit feature</t>
  </si>
  <si>
    <t>1. Perform a factory reset on the Product &gt; Press OK button to complete
2. Enter SiriusXM mode. 
3. Open Direct Tune &gt; Tune to Channel #2 (WBM Hits 1)
4. Navigate to the Direct Tuner screen and observe</t>
  </si>
  <si>
    <t xml:space="preserve">2. The Product is tuned to Channel # 2 (WBM Hits 1)
4. The Product displays the Channel Name: WBM Hits 1 (or channel short name 'Hits 1')- information of currently playing channel in the channel tile position
</t>
  </si>
  <si>
    <t xml:space="preserve">1. Enter SiriusXM mode.
2. Navigate to Now Playing screen 
3. Navigate to Direct tune screen 
4. Enter digit(s) "27" and Observe
</t>
  </si>
  <si>
    <t xml:space="preserve">3. Direct Tune screen is displayed
4. The Product allows to enter digit(s) "27" and displays "Not Available" as text in the Channel Logo position. 
</t>
  </si>
  <si>
    <t xml:space="preserve">1. Enter SiriusXM mode.
2. Tune the Product to Channel #2 using Direct Tune
3. Navigate to Profile and settings menu screen &gt; Listener Settings screen 
4. Switch to "On" the Block Explicit toggle.
5. Navigate to Now Playing screen 
6. Navigate to Direct tune screen 
7. Enter digit(s) "40" and Observe
</t>
  </si>
  <si>
    <t xml:space="preserve">2. The Product is tuned to channel #2
6. Direct Tune screen is displayed
7. The Product allows to enter digit(s) "40" and displays "Unavailable" contextual banner on Channel "Ch 40"
</t>
  </si>
  <si>
    <t xml:space="preserve">1. Enter SiriusXM mode.
2. Tune the Product to Channel #2 using Direct Tune
3. Navigate to Profile and settings menu screen &gt; Listener Settings screen 
4. Switch to "On" the Block Explicit toggle.
5. Navigate to Now Playing screen 
6. Navigate to Direct tune screen 
7. Enter digit(s) "40" 
8. Press "Go" Button on the Direct Tuner Modal screen and Observe 
</t>
  </si>
  <si>
    <t xml:space="preserve">2. The Product is tuned to channel #2
6. Direct Tune screen is displayed
7. The Product allows to enter digit(s) "40"
8. The Product allows to perform a method for tuning to channel and displays the Channel Blocked modal. </t>
  </si>
  <si>
    <t xml:space="preserve">1. Enter SiriusXM mode.
2. Navigate to the Channel Browse Screen and observe
3. Update the list of Super Category by removing the 'News' Category 
4. Navigate to the Channel Browse Screen and observe
</t>
  </si>
  <si>
    <t xml:space="preserve">2. Each of the following Super Categories is presented in given order:
Music
Sports
News
Talk
note: If there is more than 5 Super Categories available swipe the Super Category toggle area to see additional Super Categories.
4. Each of the following Super Categories is presented in given order:
Music
Sports
Talk
note: If there is more than 5 Super Categories available swipe the Super Category toggle area to see additional Super Categories.
</t>
  </si>
  <si>
    <t xml:space="preserve">1. Enter SiriusXM mode.
2. Navigate to the Channel Browse Screen and observe
3. Update the list of Super Category by adding more the 'New' Category 
4. Navigate to the Channel Browse Screen and observe
</t>
  </si>
  <si>
    <t xml:space="preserve">2. Each of the following Super Categories is presented in given order:
Music
Sports
Talk
note: If there is more than 5 Super Categories available swipe the Super Category toggle area to see additional Super Categories.
4. Each of the following Super Categories is presented in given order:
Music
Sports
News
Talk
note: If there is more than 5 Super Categories available swipe the Super Category toggle area to see additional Super Categories.
</t>
  </si>
  <si>
    <t xml:space="preserve">1. Enter SiriusXM mode.
2. Navigate to the Channel Browse Screen and observe
3. Update the list of Super Category 
4. Navigate to the Channel Browse Screen and observe
</t>
  </si>
  <si>
    <t xml:space="preserve">2. Each of the following Super Categories is presented in given order:
Music
Sports
News
Talk
note: If there is more than 5 Super Categories available swipe the Super Category toggle area to see additional Super Categories.
4. Each of the following Super Categories is presented in given order:
Music
Sports
Traffic
News
note: If there is more than 5 Super Categories available swipe the Super Category toggle area to see additional Super Categories.
</t>
  </si>
  <si>
    <t>1. Enter SiriusXM mode.
2. Navigate to the Channel Browse Screen 
3. Select the "Music" Super Category and observe
4. Update the list of Category by removing the 'wbm category 5' category. 
5. Navigate to the Channel Browse Screen 
6. Select the "Music" Super Category and observe</t>
  </si>
  <si>
    <t xml:space="preserve">3. Each of the following Categories is presented in given order: 
wbm category 1
wbm category 2
wbm category 3
wbm category 4
wbm category 5
wbm category 7
wbm category 8
wbm category 19
5. The Channel Browse screen is displayed. 
6. Each of the following Categories is presented in given order: 
wbm category 1
wbm category 2
wbm category 3
wbm category 4
wbm category 7
wbm category 8
wbm category 19
</t>
  </si>
  <si>
    <t>1. Enter SiriusXM mode.
2. Navigate to the Channel Browse Screen 
3. Select the "Sports" Super Category and observe
4. Update the list of Category by adding the 'wbm NewCat 21' Category into the "Sports" Super Category (will update later) 
5. Navigate to the Channel Browse Screen 
6. Select the "Sports" Super Category and observe</t>
  </si>
  <si>
    <t xml:space="preserve">2. The Channel Browse screen is displayed. 
3. Each of the following Categories is presented in given order: 
wbm category 3
wbm category 4
wbm category 10
5. The Channel Browse screen is displayed. 
6. Each of the following Categories is presented in given order: 
wbm category 3
wbm category 4
wbm category 10
wbm NewCat 21
</t>
  </si>
  <si>
    <t>1. Enter SiriusXM mode.
2. Navigate to the Channel Browse Screen 
3. Select the "Sports" Super Category and observe
4. Update the list of Category by renaming the "wbm category 10" Category to "wbm updated 10" Category  (will update later) 
5. Navigate to the Channel Browse Screen 
6. Select the "Sports" Super Category and observe</t>
  </si>
  <si>
    <t xml:space="preserve">2. The Channel Browse screen is displayed. 
3. Each of the following Categories is presented in given order: 
wbm category 3
wbm category 4
wbm category 10
5. The Channel Browse screen is displayed. 
6. Each of the following Categories is presented in given order: 
wbm category 3
wbm category 4
wbm updated 10
</t>
  </si>
  <si>
    <t>1. Enter SiriusXM mode.
2. Open the Channel Browsing modal.
3. Select the "Music" Super Category &gt; Select "Pop" Category
4. Select a Channel to play (E.g : 50s Pop Hitts)
5. Press Back to return to Super Category and check sound of audio
6. Select the "News" Super Category &gt; Select "wbm category 15" Category and check sound of audio
7. Select a Channel to play (E.g : Channel #124) and check sound of audio</t>
  </si>
  <si>
    <t xml:space="preserve">4.  Channel #50 is tuned and the audio is outputted 
5. The Product keeps the audio playback uninterrupted 
6. The Product keeps the audio playback uninterrupted 
7. The Product interrupts the audio playback of current channel (Channel #50)  and starts playing the audio from the new selected channel (Eg: channel #124) </t>
  </si>
  <si>
    <t>1. Enter SiriusXM mode.
2. Navigate to the Channel browse screen
3. Select the "Sports" Super Category
4. Observe the Categories in the Sports Super Category</t>
  </si>
  <si>
    <t>4. Each of the following Categories is presented in given order in the Sports Super Category:
- wbm category 3
- wbm category 4
- wbm category 10
Note: The Product shall display the Live Sports Category in the Sports Super Category: "Live Sports (2 Live Games)"</t>
  </si>
  <si>
    <t>1. Enter SiriusXM mode.
2. Navigate to the Channel browse screen
3. Select the "Music" Super Category
4. Observe the Categories in the Music Super Category
5. Update the Category names 
6. Exit the Channel browse screen or SXM mode
7. Navigate to the Channel browse(Categories) screen
8. Select the "Music" Super Category
9. Observe the Categories in the Music Super Category</t>
  </si>
  <si>
    <t>4. Each of the following Categories is presented in given order in the Music Super Category:
wbm category 1
wbm category 2
wbm category 3
wbm category 4
wbm category 5
wbm category 7
wbm category 8
wbm category 19
9. Each of the following Categories is presented in given order in the Music Super Category:
wbm updated 1
wbm updated 2
wbm updated 3
wbm updated 4
wbm updated 5
wbm updated 7
wbm updated 8
wbm updated 19</t>
  </si>
  <si>
    <t>1. Enter SiriusXM mode.
2. Navigate to the Channel browse screen 
3. Select the "Music" Super Category and observe
4. Integrated Metadata database (will be sent from SMITE to the Product) and Wait to update Integrated Metadata information
5. Integrated Channel/Category Logo database (will be sent from SMITE to the Product ) and  Wait to update Integrated Channel/Category Logo information
6. Navigate to the Channel browse screen 
7. Select the "Music" Super Category and observe</t>
  </si>
  <si>
    <t xml:space="preserve">3. The Product displays following icon for the "wbm category 8" Category tile 
7. The Product updates icon for the "wbm category 8" Category tile
</t>
  </si>
  <si>
    <t>1. Enter SiriusXM mode.
2. Navigate to the Channel browse screen 
3. Select the "1SCatWBM" Super Category and observe
4. Select the "2SCatWBM" Super Category and observe
5. Select the "3SCatWBM" Super Category and observe
6. Select the "4SCatWBM" Super Category and observe</t>
  </si>
  <si>
    <t>3. Each of the following Categories is presented in given order in the 1SCatWBM Super Category:
WBM Category 1
WBM Category 2
WBM Category 3
WBM Category 4
WBM Category 5
WBM Category 6
WBM Category 7
WBM Category 8
WBM Category 9
WBM Category 10
WBM Category 11
WBM Category 12
4. Each of the following Categories is presented in given order in the 2SCatWBM Super Category:
WBM Category 13
WBM Category 14
WBM Category 15
WBM Category 16
WBM Category 17
WBM Category 18
WBM Category 19
WBM Category 20
WBM Category 21
WBM Category 22
WBM Category 23
WBM Category 24
5. Each of the following Categories is presented in given order in the 3SCatWBM Super Category:
WBM Category 25
WBM Category 26
WBM Category 27
WBM Category 28
WBM Category 29
WBM Category 30
WBM Category 31
WBM Category 32
WBM Category 33
WBM Category 34
WBM Category 35
WBM Category 36
6. Each of the following Categories is presented in given order in the 4SCatWBM Super Category:
WBM Category 37
WBM Category 38
WBM Category 39
WBM Category 40
WBM Category 41
WBM Category 42
WBM Category 43
WBM Category 44
WBM Category 45
WBM Category 46
WBM Category 47
WBM Category 48</t>
  </si>
  <si>
    <t>1. Enter SiriusXM mode.
2. Navigate to the Channel browse screen
3. Select the "WBM SupCat" Super Category and observe</t>
  </si>
  <si>
    <t xml:space="preserve">3. Each of the following Categories is presented in given order in the WBM SupCat Super Category:
WBM Category 1
WBM Category 2
WBM Category 3
WBM Category 4
WBM Category 5
WBM Category 6
WBM Category 7
WBM Category 8
WBM Category 9
WBM Category 10
WBM Category 11
WBM Category 12
WBM Category 13
WBM Category 14
WBM Category 15
WBM Category 16
WBM Category 17
WBM Category 18
WBM Category 19
WBM Category 20
WBM Category 21
WBM Category 22
WBM Category 23
WBM Category 24
WBM Category 25
WBM Category 26
WBM Category 27
WBM Category 28
WBM Category 29
WBM Category 30
WBM Category 31
WBM Category 32
WBM Category 33
WBM Category 34
WBM Category 35
WBM Category 36
WBM Category 37
WBM Category 38
WBM Category 39
WBM Category 40
WBM Category 41
WBM Category 42
WBM Category 43
WBM Category 44
WBM Category 45
WBM Category 46
WBM Category 47
WBM Category 48
</t>
  </si>
  <si>
    <t>1. Enter SiriusXM mode.
2. Navigate to the Channel browse screen 
3. Observe the Supper Category Name</t>
  </si>
  <si>
    <t xml:space="preserve">3. The Product displays the Super Category Names when displaying each Super Category
Music
Sports
News
Talk
Note: If there is more than 5 Super Categories available swipe the Super Category toggle area to see additional Super Categories.
</t>
  </si>
  <si>
    <t xml:space="preserve">1. Enter SiriusXM mode.
2. Navigate to the Channel browse screen 
3. Select the "Music" Super Category
4. Scroll to the 'wbm category 1' Category and observe
</t>
  </si>
  <si>
    <t>4. The Product displays the following elements when displaying the "wbm category 1" Category:
- Category Name
- Category Logo</t>
  </si>
  <si>
    <t xml:space="preserve">1. Power OFF HU 
2. Power ON HU
3. Enter SiriusXM mode.
4. Tune the Product to Channel #3 (WBM 20 on 20) using Direct Tune
5. Navigate to the Linear Tuner Screen 
6. Long press the Content Tile Channel #2 to add the channel to Favorites List 
7. Navigate to the Channel Browse screen 
8. Select the "Music" Super Category
9. Select the "wbm category 1" Category
10. Scroll to find and observe the channel #2
</t>
  </si>
  <si>
    <t>4. The channel #3 is tuned 
6. The channel #2 is add to Favorites Channel List 
9.  The product displays the list channel of "wbm category 1" Category
10. The channel #2 is presented with the filled Favorite indicator and Short description: 'Top 40 Hits'</t>
  </si>
  <si>
    <t>1. Enter SiriusXM mode.
2. Open Direct Tune &gt; Tune to Channel #2 (WBM Hits 1) 
3. Navigate to the Channel browse screen
4. Select the "Music" Super Category
5. Select the "wbm category 1" Category
6. Scroll to the '50s Pop Hits' 
7. Observe the Live Channel # 5</t>
  </si>
  <si>
    <t>2. The Product is tuned to Channel # 2 (WBM Hits 1)
7. The Product displays Channel Logo with text "TEST CH LOGO ID2" of the Live Channel # 5</t>
  </si>
  <si>
    <t>1. Perform a factory reset on the Product &gt; Press OK button to complete
2. Enter SiriusXM mode.
3. Open Direct Tune &gt; Tune to Channel # 19 (WBM Elvis Radio)
4. Navigate to the Channel browse screen
5. Select the "Music" Super Category
6. Select the "wbm category 2" Category and observe a Live Channel Tile</t>
  </si>
  <si>
    <t>6. The product displays Channel name: 'WBM Pearl Jam Radio' with the following short description:'Pearl Jam 24/7'</t>
  </si>
  <si>
    <t>1. Enter SiriusXM mode.
2. Open Direct Tune &gt; Tune to Channel#19 (WBM Elvis Radio) 
3. Navigate to the Channel browse screen
4. Select the "Music" Super Category
5. Select the "wbm category 2" Category 
6. Scroll to the channel tile of Channel #19 and  observe</t>
  </si>
  <si>
    <t xml:space="preserve">2. The Product is tuned to Channel # 19 (WBM Elvis Radio)
6. The product displays the Now Playing indicator </t>
  </si>
  <si>
    <t>1. Enter SiriusXM mode.
2. Open Direct Tune &gt; Tune to Channel#2 (WBM Hits 1) 
3. Navigate to the Channel browse screen
4. Select the "Music" Super Category
5. Select the "wbm category 1" Category and observe Channel #5</t>
  </si>
  <si>
    <t>2. The Product is tuned to Channel #2 (WBM Hits 1) 
6. The product displays contextual banner :'New Channel' and short description: '50s Pop Hits'</t>
  </si>
  <si>
    <t>1. Enter SiriusXM mode.
2. Make no signal by unplug the antenna or click "Stop" button on URT
3. Navigate to the Channel browse screen
4. Select the "Music" Super Category
5. Select the "wbm category 5" Category and observe Live Channel Tiles</t>
  </si>
  <si>
    <t>5. The Product displays all Channel Tiles as Unavailable/Not Selectable</t>
  </si>
  <si>
    <t xml:space="preserve">1. Perform a factory default reset on the Product  &gt; Press OK button to complete
2. Enter SiriusXM mode.
3. Tune the Product to Channel #19 (WBM Elvis Radio) using Direct Tune
4. Navigate to the Channel Browse Screen 
5. Select the "Music" Super Category &gt; Select the "wbm category 2" Category
6. Scroll to find the channel #19 (the currently tuned channel tile) and observe
</t>
  </si>
  <si>
    <t>3. The channel #19 is tuned  
6. The product displays Now Playing Indicator on the Live Channel Content Tile for the channel named 'WBM Elvis Radio'</t>
  </si>
  <si>
    <t xml:space="preserve">1. Perform a factory default reset on the Product  &gt; Press OK button to complete
2. Enter SiriusXM mode.
3. Tune the Product to Channel #89 (WBM MLBNetwork Radio) using Direct Tune
4. Navigate to the Channel Browse Screen 
5. Select the "Sports" Super Category &gt; Select the "Live Sports (1 Live Game)" Category
6. Scroll to find the channel #89 (the currently tuned channel tile) and observe
</t>
  </si>
  <si>
    <t>3. Channel #89 is tuned  
6. The product displays Now Playing Indicator on the Live Game Content Tile for game "MLB/Milwaukee Brewers (MIL) @ MLB/New York Yankees (NYY)"</t>
  </si>
  <si>
    <t xml:space="preserve">1. Perform a factory default reset on the Product  &gt; Press OK button to complete
2. Power OFF HU 
3. Power ON HU
4. Enter SiriusXM mode.
5. Tune the Product to Channel #3 (WBM 20 on 20) using Direct Tune
6. Open Now Playing screen &gt; Long press the Channel number #3 to add the channel to Favorite List 
7. Navigate to the Channel Browse screen 
8. Select the "Music" Super Category &gt; Select the "wbm category 1" Category
9. Scroll to find the channel #3 (the currently tuned channel tile) and observe 
</t>
  </si>
  <si>
    <t>5. The channel #3 is tuned  
6. The channel #3 is added to Favorites Channel List 
9. The product displays Now Playing Indicator on the content tile for the Favorites channel named 'WBM 20 on 20'</t>
  </si>
  <si>
    <t xml:space="preserve">1. Enter SiriusXM mode.
2. Navigate to the Channel Browse Screen 
3. Select the "Sports" Super Category and observe
</t>
  </si>
  <si>
    <t>3. The Product displays the below elements when displaying the "Live Sports" category tile:
- Category Name
- Category Icon
- Live Games Active State
- Live Sports Game Count</t>
  </si>
  <si>
    <t>3. The Product displays the "Live Sports" category as inactive</t>
  </si>
  <si>
    <t xml:space="preserve">1. Enter SiriusXM mode.
2. Navigate to the Channel browse screen
3. Select the "News" Super Category and observe
</t>
  </si>
  <si>
    <t>3. The Product displays Categories within Super Category:
wbm category 14
wbm category 15
wbm category 20
wbm category 17</t>
  </si>
  <si>
    <t>1. Enter SiriusXM mode.
2. Navigate to the Channel browse screen
3. Observe "Sports" Supper Category
4. Select the "Music" Super Category
5. Observe the Super Category "Music"</t>
  </si>
  <si>
    <t>3. The Product hides "Sports" Super Category which does not contain Category
5. The Product hides "wbm category 2" Category which does not contain a Channel and displays "wbm category 1" Category</t>
  </si>
  <si>
    <t>1. Enter SiriusXM mode.
2. Navigate to the Channel browse screen
3. Select the "Music" Super Category
4. Select the "wbm category 19" Category and observe</t>
  </si>
  <si>
    <t xml:space="preserve">4. The Product displays Channels within "wbm category 19" Category </t>
  </si>
  <si>
    <t>1. Enter SiriusXM mode.
2. Navigate to the Channel browse screen
3. Select the "WBM SupCat1" Super Category
4. Select the "WBM Category 1" Category
5. Check the total of  Channel  of the "WBM Category 1" Category</t>
  </si>
  <si>
    <t>5. The Product is capable of displaying 1020 Channels in  "WBM Category 1 Category 
Note: Gen7 modules shall be capable of displaying 383 Channels in a single category
See detail in attached file (attach file after upload TC)</t>
  </si>
  <si>
    <t>1. Enter SiriusXM mode.
2. Navigate to the Channel browse screen
3. Select the "WBM SupCat" Super Category &gt; Select "wbm category 1" Category
4. Select Channel "WBM Elvis Radio" with short description "Elvis 24/7 Live " and observe
5. Navigate to the Channel browse screen
6. Select the "WBM SupCat" Super Category &gt; Select "wbm category 2" Category
7. Select Channel "WBM Elvis Radio" with short description "Elvis 24/7 Live " and observe
8. Navigate to the Channel browse screen
9. Select the "WBM SupCat" Super Category &gt; Select "wbm category 3" Category
10. Select Channel "WBM Elvis Radio" with short description "Elvis 24/7 Live " and observe
11. Navigate to the Channel browse screen
12. Select the "WBM SupCat" Super Category &gt; Select "wbm category 4" Category
13. Select Channel "WBM Elvis Radio" with short description "Elvis 24/7 Live " and observe
14. Navigate to the Channel browse screen
15. Select the "WBM SupCat" Super Category &gt; Select "wbm category 5" Category
16. Select Channel "WBM Elvis Radio" with short description "Elvis 24/7 Live " and observe
17. Navigate to the Channel browse screen
18. Select the "WBM SupCat" Super Category &gt; Select "wbm category 6" Category
19. Select Channel "WBM Elvis Radio" with short description "Elvis 24/7 Live " and observe</t>
  </si>
  <si>
    <t xml:space="preserve">4. The Product tunes to the Channel # 19 from the "wbm category 1" Category
7. The Product tunes to the Channel # 19 from the "wbm category 2" Category 
10. The Product tunes to the Channel # 19 from the "wbm category 3" Category 
13. The Product tunes to the Channel # 19 from the "wbm category 4" Category 
16. The Product tunes to the Channel # 19 from the "wbm category 5" Category 
19. The Product tunes to the Channel # 19 from the "wbm category 6" Category </t>
  </si>
  <si>
    <t xml:space="preserve">1. Perform a factory default reset on the Product  &gt; Press OK button to complete
2. Enter SiriusXM mode.
3. Navigate to the Channel Browse screen and observe the icon of the "Music" Super Category tile
4. Update Integrated Channel/Category Logo information
5. Navigate to the Channel Browse screen and observe the icon of the "Music" Super Category tile. 
</t>
  </si>
  <si>
    <t xml:space="preserve">3. The Product displays the icon for the "Music" Super Category tile
5. The Product displays the new icon for the "Music" Super Category tile (updated icon) </t>
  </si>
  <si>
    <t xml:space="preserve">1. Enter SiriusXM mode.
2. Navigate to the Channel Browse Screen 
3. Select the "Sports" Super Category and observe 
4. Update The Track Metadata ( Broadcast Sports play-by-play game in Pre-Game state on channel #89)
5. Navigate to the Channel Browse Screen 
6. Select the "Sports" Super Category and observe 
</t>
  </si>
  <si>
    <r>
      <t xml:space="preserve">3. Each of the following Categories is presented in given order in the Sports Super Category:
wbm category 3
wbm category 4
wbm category 10
note: The Product shall display the Live Sports Category in the Sports Super Category:
"Live Sports (No Live Games)"
4. Sports play-by-play game in </t>
    </r>
    <r>
      <rPr>
        <sz val="11"/>
        <color rgb="FFFF0000"/>
        <rFont val="Calibri"/>
        <family val="2"/>
        <scheme val="minor"/>
      </rPr>
      <t xml:space="preserve">Pre-Game state </t>
    </r>
    <r>
      <rPr>
        <sz val="11"/>
        <color theme="1"/>
        <rFont val="Calibri"/>
        <family val="2"/>
        <scheme val="minor"/>
      </rPr>
      <t xml:space="preserve">is broadcasted on channel #89.
6. Each of the following Categories is presented in given order in the Sports Super Category:
wbm category 3
wbm category 4
wbm category 10
note: The Product shall display the Live Sports Category in the Sports Super Category:
"Live Sports (1 Live Game)"
</t>
    </r>
  </si>
  <si>
    <t xml:space="preserve">1. Enter SiriusXM mode.
2. Navigate to the Channel Browse Screen 
3. Select the "Sports" Super Category and observe 
4. Update The Track Metadata ( Broadcast Sports play-by-play game in In Progress state on channel #89)
5. Navigate to the Channel Browse Screen 
6. Select the "Sports" Super Category and observe 
</t>
  </si>
  <si>
    <r>
      <t xml:space="preserve">3. Each of the following Categories is presented in given order in the Sports Super Category:
wbm category 3
wbm category 4
wbm category 10
note: The Product shall display the Live Sports Category in the Sports Super Category:
"Live Sports (No Live Games)"
4. Sports play-by-play game in </t>
    </r>
    <r>
      <rPr>
        <sz val="11"/>
        <color rgb="FFFF0000"/>
        <rFont val="Calibri"/>
        <family val="2"/>
        <scheme val="minor"/>
      </rPr>
      <t>In-Progress state</t>
    </r>
    <r>
      <rPr>
        <sz val="11"/>
        <color theme="1"/>
        <rFont val="Calibri"/>
        <family val="2"/>
        <scheme val="minor"/>
      </rPr>
      <t xml:space="preserve"> is broadcasted on channel #89.
6. Each of the following Categories is presented in given order in the Sports Super Category:
wbm category 3
wbm category 4
wbm category 10
note: The Product shall display the Live Sports Category in the Sports Super Category:
"Live Sports (1 Live Game)"
</t>
    </r>
  </si>
  <si>
    <t xml:space="preserve">1. Enter SiriusXM mode.
2. Navigate to the Channel Browse Screen 
3. Select the "Sports" Super Category and observe 
4. Update The Track Metadata ( Broadcast Sports play-by-play game in Final state on channel #89)
5. Navigate to the Channel Browse Screen 
6. Select the "Sports" Super Category and observe 
</t>
  </si>
  <si>
    <t xml:space="preserve">3. Each of the following Categories is presented in given order in the Sports Super Category:
wbm category 3
wbm category 4
wbm category 10
note: The Product shall display the Live Sports Category in the Sports Super Category:
"Live Sports (No Live Games)"
4. Sports play-by-play game in Final state is broadcasted on channel #89.
6. Each of the following Categories is presented in given order in the Sports Super Category:
wbm category 3
wbm category 4
wbm category 10
note: The Product shall display the Live Sports Category in the Sports Super Category:
"Live Sports (1 Live Game)"
</t>
  </si>
  <si>
    <t>1. Enter SiriusXM mode.
2. Update The Track Metadata ( Broadcast Sports play-by-play game in Scheduled state on channel #89) 
3. Navigate to the Channel Browse Screen 
4. Select the "Sports" Super Category and observe</t>
  </si>
  <si>
    <t xml:space="preserve">2. Sports play-by-play game in Scheduled state is broadcasted on channel #89.
4. Each of the following Categories is presented in given order in the Sports Super Category:
wbm category 3
wbm category 4
wbm category 10
note: The Product shall display the Live Sports Category in the Sports Super Category:
"Live Sports (No Live Games)"
</t>
  </si>
  <si>
    <t>1. Enter SiriusXM mode.
2. Update The Track Metadata ( Broadcast Sports play-by-play game in Rescheduled  state on channel #89) 
3. Navigate to the Channel Browse Screen 
4. Select the "Sports" Super Category and observe</t>
  </si>
  <si>
    <t xml:space="preserve">2. Sports play-by-play game in Rescheduled state is broadcasted on channel #89.
4. Each of the following Categories is presented in given order in the Sports Super Category:
wbm category 3
wbm category 4
wbm category 10
note: The Product shall display the Live Sports Category in the Sports Super Category:
"Live Sports (No Live Games)"
</t>
  </si>
  <si>
    <t>1. Enter SiriusXM mode.
2. Update The Track Metadata ( Broadcast Sports play-by-play game in Delayed state on channel #89) 
3. Navigate to the Channel Browse Screen 
4. Select the "Sports" Super Category and observe</t>
  </si>
  <si>
    <t xml:space="preserve">2. Sports play-by-play game in Delayed state is broadcasted on channel #89.
4. Each of the following Categories is presented in given order in the Sports Super Category:
wbm category 3
wbm category 4
wbm category 10
note: The Product shall display the Live Sports Category in the Sports Super Category:
"Live Sports (No Live Games)"
</t>
  </si>
  <si>
    <t>1. Enter SiriusXM mode.
2. Update The Track Metadata ( Broadcast Sports play-by-play game in Abandoned state on channel #89) 
3. Navigate to the Channel Browse Screen 
4. Select the "Sports" Super Category and observe</t>
  </si>
  <si>
    <t xml:space="preserve">2. Sports play-by-play game in Abandoned state is broadcasted on channel #89.
4. Each of the following Categories is presented in given order in the Sports Super Category:
wbm category 3
wbm category 4
wbm category 10
note: The Product shall display the Live Sports Category in the Sports Super Category:
"Live Sports (No Live Games)"
</t>
  </si>
  <si>
    <t>1. Enter SiriusXM mode.
2. Update The Track Metadata ( Broadcast Sports play-by-play game in Currently Suspended state on channel #89) 
3. Navigate to the Channel Browse Screen 
4. Select the "Sports" Super Category and observe</t>
  </si>
  <si>
    <t xml:space="preserve">2. Sports play-by-play game in Currently Suspended state is broadcasted on channel #89.
4. Each of the following Categories is presented in given order in the Sports Super Category:
wbm category 3
wbm category 4
wbm category 10
note: The Product shall display the Live Sports Category in the Sports Super Category:
"Live Sports (No Live Games)"
</t>
  </si>
  <si>
    <t>1. Enter SiriusXM mode.
2. Navigate to the Channel Browse Screen 
3. Select the "Sports" Super Category &gt; Select the "Live Sports (6 Live Games)" Category
4.Observe the ordering of PxP Games within Live Sports</t>
  </si>
  <si>
    <t xml:space="preserve">4. The Product displays the PxP Games within "Live Sports" in the following order:
- PxP Game where the Game State Flag is 'In Progress'
(contextual banner within content tile indicates current Game Time as '1st Inning')
* MLB/Boston Red Sox (BOS) @ MLB/Arizona Diamondbacks (ARI)
* MLB/Cleveland Indians (CLE) @ MLB/Pittsburgh Pirates (PIT)
- PxP Game where the Game State Flag is 'Pre-Game'
(contextual banner within content tile indicates current Game State as 'Pre-Game')
* MLB/Milwaukee Brewers (MIL) @ MLB/New York Yankees (NYY)
* MLB/Cincinnati Reds (CIN) @ MLB/Detroit Tigers (DET)
- PxP Game where the Game State Flag is 'Final'
(contextual banner within content tile indicates current Game State as 'Final')
* MLB/Atlanta Braves (ATL) @ MLB/Kansas City Royals (KC)
* MLB/Baltimore Orioles (BAL) @ MLB/Los Angeles Angels (LAA) ?
</t>
  </si>
  <si>
    <t xml:space="preserve">1. Perform a factory default reset on the Product  &gt; Press OK button to complete
2. Enter SiriusXM mode.
3. Tune the Product to Channel #89 (WBM MLBNetwork Radio) using Direct Tune
4. Navigate to the Channel Browse screen 
5. Select the "Sports" Super Category &gt; Select the "Live Sports (1 Live Game)" Category
6. Scroll to find the Channel #89 (the currently tuned channel tile) and observe 
</t>
  </si>
  <si>
    <t xml:space="preserve">3. The channel #89 is tuned 
6. The Product displays the following Channel Information: 
- Away Team Logo and Home Team Logo 
- Contextual Banner Indicator + Text
- Now Playing Indicator </t>
  </si>
  <si>
    <t xml:space="preserve">1. Perform a factory default reset on the Product  &gt; Press OK button to complete
2. Enter SiriusXM mode.
3. Tune the Product to Channel #88 (WBM NFL Radio) using Direct Tune
4. Navigate to the Channel Browse screen 
5. Select the "Sports" Super Category &gt; Select the "Live Sports (1 Live Game)" Category
6. Scroll to find the Channel #88 (the currently tuned channel tile) and observe 
</t>
  </si>
  <si>
    <t>3. The Channel #88 is tuned 
6. The Product displays the following information: 
- Away Team Abbreviation 'MIL'
- Home Team Abbreviation 'NYY'
- Score 5-2 in PDT Line 1</t>
  </si>
  <si>
    <t xml:space="preserve">1. Enter SiriusXM mode.
2. Navigate to the Channel Browse screen &gt; Select the "News" Super Category
3. Power OFF HU 
4. Power ON HU
5. Enter SiriusXM mode.
6. Navigate to the Channel Browse screen and observe 
</t>
  </si>
  <si>
    <t xml:space="preserve">6. The Product selects the "Music" Super Category by default. </t>
  </si>
  <si>
    <t xml:space="preserve">1. Enter SiriusXM mode.
2. Navigate to the Channel Browse screen &gt; Select the "News" Super Category
3. Press the "Close" button
4. Navigate to the Channel Browse screen and observe 
</t>
  </si>
  <si>
    <t>4. The Product selects the "News" Super Category</t>
  </si>
  <si>
    <t xml:space="preserve">1. Enter SiriusXM mode.
2. Navigate to the Channel Browse screen &gt; Select the "Music" Super Category
3. Observe the Music Super Category List 
</t>
  </si>
  <si>
    <t>3. Categories are presented in given order in the Music Super Category List: 
wbm category 1
wbm category 2
wbm category 3
wbm category 4
wbm category 5
wbm category 7
wbm category 8
wbm category 19</t>
  </si>
  <si>
    <t xml:space="preserve">1. Turn HU Power OFF 
2. Remove all power from the product
3. Connect power to the Product
4. Turn HU Power ON
5. Enter SiriusXM mode.
6. Navigate to the Channel browse screen
7. Select the "Music" Super Category &gt; Select "wbm category 2" Category
8. Navigate to the Channel Browse screen and scroll to the channel with description 'Pearl Jam 24/7' 
9. Observe the tile of Channel #22
10. Make no signal by unplug the antenna or click "Stop" button on URT
11. Navigate to the Channel browse screen
12. Select the "Music" Super Category &gt; Select "wbm category 2" Category
13. Navigate to the Channel Browse screen and scroll to the channel with description 'Pearl Jam 24/7' 
14. Observe the tile of Channel #22
</t>
  </si>
  <si>
    <t>9. The Product displays Channel logo and Channel Short Description "Pearl Jam 24/7" on the tile of Channel # 22
14. The Product displays Channel logo and Channel Short Description "Pearl Jam 24/7" on the tile of Channel # 22 under a no signal environment</t>
  </si>
  <si>
    <t>1. Enter SiriusXM mode.
2. Navigate to the Channel browse screen
3. Observe the displaying of Super Category Names</t>
  </si>
  <si>
    <t>3. The Product displays Super Category Names on 1 line without wrap or span</t>
  </si>
  <si>
    <t>1. Enter SiriusXM mode.
2. Navigate to the Now playing screen and observe</t>
  </si>
  <si>
    <t>2. The Product displays the method to access the Category List</t>
  </si>
  <si>
    <t xml:space="preserve">1. Enter SiriusXM mode.
2. Navigate to the Channel Browse screen &gt; Select the "Music" Super Category
3. Select the "wbm category 19" Category 
4. Press the "Back" button. 
</t>
  </si>
  <si>
    <t>4. The Product displays the Music Super Categories screen</t>
  </si>
  <si>
    <t xml:space="preserve">1. Enter SiriusXM mode.
2. Tune the Product to Channel #19 (WBM Elvis Radio) using Direct Tune
3. Open Now Playing Screen 
4. Navigate to the Channel Browse screen &gt; Select the "Music" Super Category
5. Select the "wbm category 19" Category 
6. Press the "Close" button. 
</t>
  </si>
  <si>
    <t>6. The Product displays the Now Playing screen of Channel #19</t>
  </si>
  <si>
    <t xml:space="preserve">1. Enter SiriusXM mode.
2. Navigate to the Channel Browse screen and observe
3. Select the "Music" Super Category
4. Select the "wbm category 19" Category and observe
</t>
  </si>
  <si>
    <t>2. The Product displays the Super Categories list
3. The Product displays the Category list of Music 
4. The Product displays the list of channels at the 2nd level</t>
  </si>
  <si>
    <t xml:space="preserve">1. Perform a factory default reset on the Product  &gt; Press OK button to complete
2. Enter SiriusXM mode.
3. Tune the Product to Channel #2 (WBM Hits 1) using Direct Tune
4. Open Now Playing Screen &gt; Navigate to the Channel Browse screen
5. Select the "Music" Super Category &gt; Select the "wbm category 1" Category
6. Scroll to find the channel #6 and observe
</t>
  </si>
  <si>
    <t>3. The Channel #2 is tuned 
5. The product displays the list channel of "wbm category 1" Category
6. Channel #6 is presented with the Channel name: 'WBM 60s on 6' (the 8 Character Channel Name: '60s on 6') with the following short description:
''60s Pop Hits wi'</t>
  </si>
  <si>
    <t xml:space="preserve">1. Perform a factory default reset on the Product  &gt; Press OK button to complete
2. Enter SiriusXM mode.
3. Navigate to the Channel Browse screen
4. Select the "Sports" Super Category 
5. Select the "Live Sports (1 Live Game)" Category and observe
</t>
  </si>
  <si>
    <t>4. The Product displays the Live Game Tile for game 'MIL @ NYY' (score 5-2)</t>
  </si>
  <si>
    <t xml:space="preserve">1. Enter SiriusXM mode.
2. Navigate to the  Channel browse screen
3.  Select the "Music" Super Category and open each Category in Super Category ( E.g: Pop, Rock, Dance/ Electronica....)
4. Verify that have at least one Channel in all assigned Categories
5. Check all Categories with other Super Categories and Verify that have at least one Channel in all assigned Categories
</t>
  </si>
  <si>
    <t>4. The Product displays at least one Channel in "Pop"," Rock", "Dance/ Electronica"....Categories
5. The Product displays at least one Channel in all assigned Categories</t>
  </si>
  <si>
    <t>1. Enter SiriusXM mode.
2. Navigate to the  Channel browse screen
3. Select the "WBM SupCat1" Super Category
4. Select the "WBM Category 1" Category
5. Check the Channel list of  the "WBM Category 1" Category</t>
  </si>
  <si>
    <t>5. The Product displays each of the following Channels in the same order as in the txt file - See detail in attached file (attach file after upload TC)</t>
  </si>
  <si>
    <t>1. Enter SiriusXM mode.
2. Navigate to the Channel browse screen
3. Change Channel map (Will update detail)
4. Navigate to the Channel browse screen
5. Observe the Super Category on the Channel browser screen</t>
  </si>
  <si>
    <t>5. The Product displays up to 5 Super Categories on one screen
- Each of the following Super Categories is presented in given order:
Music
Sports
News
Talk
1Scat
2Scat
3Scat
4Scat
5Scat
6Scat
7Scat
8Scat
9Scat
10Scat
11Scat
12Scat
Note: If there is more than 5 Super Categories available swipe the Super Category toggle area to see additional Super Categories.</t>
  </si>
  <si>
    <t>1. Enter SiriusXM mode.
2. Navigate to the Channel browse screen and observe</t>
  </si>
  <si>
    <t>2. The Product displays the Channel Browse information in the form of Super Categories. The Super Categories are displayed as button with Super Category Name</t>
  </si>
  <si>
    <t>1. Enter SiriusXM mode.
2. Navigate to the Channel browse screen and observe
3. Select the "Music" Super Category and observe</t>
  </si>
  <si>
    <t>3. The Product displays the Channel Browse information in the form of Categories. The Categories are displayed with Category Icon and Category Name</t>
  </si>
  <si>
    <t>1. Enter SiriusXM mode.
2. Navigate to the Channel browse screen and observe
3. Select the "Music" Super Category
4. Select the "wbm category 19" Category and observe</t>
  </si>
  <si>
    <t xml:space="preserve">4. The Product displays the Channel Browse information in the form of Channels. The Channel Listing is displayed with Live Channels toggle, On Demand Series toggle and Channel Tile </t>
  </si>
  <si>
    <t>2. Each of the following Super Categories is presented in given order:
Music
Sports
News
Talk
Note: If there is more than 5 Super Categories available swipe the Super Category toggle area to see additional Super Categories.</t>
  </si>
  <si>
    <t>1. Enter SiriusXM mode.
2. Navigate to the Channel browse screen
3. Select the "News" Super Category
4. Select the "wbm category 15" Category and observe</t>
  </si>
  <si>
    <t>4. Product displays the channels of "wbm category 15" Category. The Channels are presented as order: 
- Channel #124 - Channel Short Description: Unfiltered Polit
- Channel #125- Channel Short Description: Conservative Tal
- Channel #126-Channel Short Description: Talk Radio from
- Channel #127-Channel Short Description: Liberal Talk
- Channel #128-Channel Short Description: African-American</t>
  </si>
  <si>
    <t xml:space="preserve">1. Enter SiriusXM mode.
2. Open Direct Tune &gt; Tune to Channel #19 (WBM Elvis Radio)
3. Open the Channel Browsing modal.
4. Select the "News" Super Category &gt; Select "wbm category 15" Category 
5. Select a Channel to play (E.g : Channel #124) 
6. Observe the screen and check the sound of audio
</t>
  </si>
  <si>
    <t>2. The product tuned to Channel #19 (WBM Elvis Radio)
6. The Product dismisses the Channel Browse modal and starts playing Channel #124 on the now playing screen</t>
  </si>
  <si>
    <t xml:space="preserve">1. Enter SiriusXM mode.
2. Open Direct Tune &gt; Tune to Channel #19 (WBM Elvis Radio)
3. Open the Channel Browsing modal.
4. Select the "News" Super Category &gt; Select "wbm category 15" Category 
5. Press Back to return to Super Category and check sound of the audio
6. Select the "Music" Super Category &gt; Select "Rock" Category and check sound of the audio
</t>
  </si>
  <si>
    <t xml:space="preserve">2. The product tuned to Channel #19 (WBM Elvis Radio)
5. The Product continues to play uninterrupted audio of Channel #19 
6.  The Product continues to play uninterrupted audio of Channel #19
</t>
  </si>
  <si>
    <t>1.Perform restart HU (Turn Power OFF -&gt; Turn Power ON)
2. Enter SiriusXM mode.
3. Open Direct Tune &gt; Tune to Channel #2 (WBM Hits 1)
4. Long press the Channel number to add Channel #2 to Favorites.
5. Open Direct Tune &gt; Tune to Channel #3 (WBM 20 on 20) 
6. Navigate to the Profile and settings menu screen
7. Navigate to the SXM Favorites screen and observe</t>
  </si>
  <si>
    <t>3. The Product is tuned to Channel # 2 (WBM Hits 1)
4. The Channel #2 is added to SXM Favorites
5. The Product is tuned to Channel #3(WBM 20 on 20) 
7. The Product displays the Channel #2 in Favorite list</t>
  </si>
  <si>
    <t>1. Perform a factory reset on the Product &gt; Press OK button to complete
2. Perform restart HU (Turn Power OFF -&gt; Turn Power ON) 
3. Enter SiriusXM mode.
4. Open Direct Tune &gt; Tune to Channel#177 (WBM MLB 177)
5. Long press the Visitor Team Logo to add Team "Milwaukee Brewers" to Favorites.
6. Open Direct Tune &gt; Tune to Channel#3 (WBM 20 on 20)
7. Navigate to the Profile and settings menu screen
8. Navigate to the SXM Favorites screen and observe</t>
  </si>
  <si>
    <t>4. The Product is tuned to Channel #177 (WBM MLB 177)
5. Team "Milwaukee Brewers" is added to SXM Favorites
6. The Product is tuned to Channel #3 (WBM 20 on 20)
8. The Product displays the Sports Team with name Milwaukee Brewers as Favorite</t>
  </si>
  <si>
    <t>1. Perform a factory reset on the Product &gt; Press OK button to complete
2. Perform restart HU (Turn Power OFF -&gt; Turn Power ON) 
3. Enter SiriusXM mode.
4. Open Direct Tune &gt; Tune to Channel#177 (WBM MLB 177)
5. Long press the Home Team Logo to add Team "New York Yankees" to Favorites.
6. Open Direct Tune &gt; Tune to Channel#3 (WBM 20 on 20)
7. Navigate to the Profile and settings menu screen
8. Navigate to the SXM Favorites screen and observe</t>
  </si>
  <si>
    <t>4. The Product is tuned to Channel #177 (WBM MLB 177)
5. Team "New York Yankees" is added to SXM Favorites
6. The Product is tuned to Channel #3 (WBM 20 on 20)
8. The Product displays the "New York Yankees" Sports Team as Favorite</t>
  </si>
  <si>
    <t>1. Perform a factory reset on the Product &gt; Press OK button to complete
2. Perform restart HU (Turn Power OFF -&gt; Turn Power ON) 
3. Enter SiriusXM mode.
4. Open Direct Tune &gt; Tune to Channel#177 (WBM MLB 177)
5. Long press the Visitor Team Logo to add Team "Milwaukee Brewers" to Favorites.
6. Navigate to the Profile and settings menu screen
7. Navigate to the SXM Favorites screen and observe
8. Navigate to the Now playing screen
9. Long press the Visitor Team Logo to remove Sports Team "Milwaukee Brewers" from Favorites.
10. Navigate to the Profile and settings menu screen
11. Navigate to the SXM Favorites screen and observe</t>
  </si>
  <si>
    <t>4. The Product is tuned to Channel #177 (WBM MLB 177)
5. Team "Milwaukee Brewers" is added to SXM Favorites
6. The Product displays the Sports Team "Milwaukee Brewers" as Favorite
11. The Product removes the Sports Team "Milwaukee Brewers" from Favorites (The Favorites list is blank)</t>
  </si>
  <si>
    <t xml:space="preserve">1. Perform a factory reset on the Product &gt; Press OK button to complete
2. Perform restart HU (Turn Power OFF -&gt; Turn Power ON) 
3. Enter SiriusXM mode.
4. Open Direct Tune &gt; Tune to the Channel #2 (WBM Hits 1)
5. Long press the Channel logo to add Channel #2 to Favorites.
6. Navigate to the Profile and settings menu screen
7. Navigate to the SXM Favorites screen and observe
</t>
  </si>
  <si>
    <t>4. The Product is tuned to Channel #2 (WBM Hits 1)
5. The Channel #2 is added to SXM Favorites
7. The Product displays the Channel #2 as Favorite</t>
  </si>
  <si>
    <t>1. Perform a factory reset on the Product &gt; Press OK button to complete
2. Perform restart HU (Turn Power OFF -&gt; Turn Power ON) 
3. Enter SiriusXM mode.
4. Open Direct Tune &gt; Tune to Channel#2 (WBM Hits 1) 
5. Long press the Channel logo to add Channel #2 to Favorites.
6. Navigate to the Profile and settings menu screen
7. Navigate to the SXM Favorites screen and observe
8. Navigate to the Now playing screen
9. Long press the Channel logo to remove Channel #2 from Favorites.
10. Navigate to the Profile and settings menu screen
11. Navigate to the SXM Favorites screen and observe</t>
  </si>
  <si>
    <t>4. The Product is tuned to Channel #2 (WBM Hits 1) 
5. The Channel #2 is added to SXM Favorites
7. The Product displays the Channel #2 as Favorite
11. The Product removes the Channel #2 from Favorites</t>
  </si>
  <si>
    <t>1. Perform a factory reset on the Product &gt; Press OK button to complete
2. Perform restart HU (Turn Power OFF -&gt; Turn Power ON) 
3. Enter SiriusXM mode.
4. Open Direct Tune &gt; Tune to Channel#3 (WBM 20 on 20) 
5. Long press the Channel name to add Channel with name "WBM 20 on 20" to Favorites.
6. Open Direct Tune &gt; Tune to Channel #2 (WBM Hits 1) 
7. Navigate to the Profile and settings menu screen
8. Navigate to the SXM Favorites screen and observe</t>
  </si>
  <si>
    <t xml:space="preserve">4. The Product is tuned to Channel #3 (WBM 20 on 20)
5. The Channel #3 is added to SXM Favorites
6. The Product is tuned to Channel #2 (WBM Hits 1) 
8. The Product displays the Channel #3 with name WBM 20 on 20 as Favorite </t>
  </si>
  <si>
    <r>
      <t xml:space="preserve">1. Perform a factory reset on the Product &gt; Press OK button to complete
2. Perform restart HU (Turn Power OFF -&gt; Turn Power ON) 
3. Enter SiriusXM mode.
4. Open Direct Tune &gt; Tune to Channel#3 (WBM 20 on 20) 
5. Long press the Channel name to add Channel with name "WBM 20 on 20" to Favorites.
6. Open Direct Tune &gt; Tune to Channel #2 (WBM Hits 1) 
7. Navigate to the Profile and settings menu screen
8. Navigate to the SXM Favorites screen and observe
9. </t>
    </r>
    <r>
      <rPr>
        <sz val="12"/>
        <color rgb="FFFF0000"/>
        <rFont val="Calibri"/>
        <family val="2"/>
      </rPr>
      <t xml:space="preserve">Open Direct Tune &gt; Tune to Channel#3 (WBM 20 on 20) </t>
    </r>
    <r>
      <rPr>
        <sz val="12"/>
        <color indexed="8"/>
        <rFont val="Calibri"/>
        <family val="2"/>
        <scheme val="minor"/>
      </rPr>
      <t xml:space="preserve">
10.</t>
    </r>
    <r>
      <rPr>
        <sz val="12"/>
        <color rgb="FFFF0000"/>
        <rFont val="Calibri"/>
        <family val="2"/>
      </rPr>
      <t xml:space="preserve"> On the Now Playing screen</t>
    </r>
    <r>
      <rPr>
        <sz val="12"/>
        <color indexed="8"/>
        <rFont val="Calibri"/>
        <family val="2"/>
        <scheme val="minor"/>
      </rPr>
      <t>, Long press the Channel name to remove Channel with name "WBM 20 on 20" from Favorites
11. Navigate to the Profile and settings menu screen
12. Navigate to the SXM Favorites screen and observe</t>
    </r>
  </si>
  <si>
    <t>4. The Product is tuned to Channel #3 (WBM 20 on 20)
5. The Channel #3 is added to SXM Favorites
6. The Product is tuned to Channel #2 (WBM Hits 1) 
8. The Product displays the Channel #3 with name WBM 20 on 20 as Favorite 
12. The Product removes the Channel #3 with name WBM 20 on 20 from Favorites</t>
  </si>
  <si>
    <t xml:space="preserve">1. Perform restart HU (Turn Power OFF -&gt; Turn Power ON)
2. Enter SiriusXM mode.
3. Open Direct Tune &gt; Tune to Channel #3 (WBM 20 on 20)
4. On the Now Playing Screen, long press the Channel number #3 to add into SXM Fav. List 
5. Open Direct Tune &gt; Tune to Channel #2 (WBM Hits 1)
6. Navigate to the Profile and settings menu screen &gt; Open SXM Favorites screen and observe
</t>
  </si>
  <si>
    <t>3. The Product is tuned to Channel #3 (WBM 20 on 20)
4. The Channel #3 is added to SXM Fav. List
5. The Product is tuned to Channel #2 (WBM Hits 1)
6. The Product displays the Channel #3 in SXM Fav. List</t>
  </si>
  <si>
    <t xml:space="preserve">1. Perform restart HU (Turn Power OFF -&gt; Turn Power ON)
2. Enter SiriusXM mode.
3. Open Direct Tune &gt; Tune to Channel #3 (WBM 20 on 20)
4. On the Now Playing Screen, long press the Channel number #3 to add into SXM Fav. List 
5. Open Direct Tune &gt; Tune to Channel #2 (WBM Hits 1)
6. Navigate to the Profile and settings menu screen &gt; Open SXM Favorites screen and observe
7. Open Direct Tune &gt; Tune to Channel #3 (WBM 20 on 20)
8. On the Now Playing Screen, long press the Channel number #3 to remove from SXM Fav. List 
9. Open Direct Tune &gt; Tune to Channel #2 (WBM Hits 1)
10. Navigate to the Profile and settings menu screen &gt; Open SXM Favorites screen and observe
</t>
  </si>
  <si>
    <t>3. The Product is tuned to Channel #3 (WBM 20 on 20)
4. The Channel #3 is added to SXM Fav. List
5. The Product is tuned to Channel #2 (WBM Hits 1)
6. The Product displays the Channel #3 as Favorite
10. The Channel #3 is not displayed in SXM Fav. List</t>
  </si>
  <si>
    <t xml:space="preserve">1. Perform restart HU (Turn Power OFF -&gt; Turn Power ON)
2. Enter SiriusXM mode.
3. Open Direct Tune &gt; Tune to Channel #177 (WBM MLB 177)
4. Navigate to the Channel browse screen
5. Select the "Sports" Super Category &gt; Select the "Live Sports (1 Live Game)" Category
6. Long press the Game Tile and observe </t>
  </si>
  <si>
    <t>3. The Product is tuned to Channel #177 (WBM MLB 177)
6. The Set Favorite Team Modal is displayed</t>
  </si>
  <si>
    <t>1. Perform a factory reset on the Product &gt; Press OK button to complete
2. Perform restart HU (Turn Power OFF -&gt; Turn Power ON) 
3. Enter SiriusXM mode.
4. Open Direct Tune &gt; Tune to Channel #177 (WBM MLB 177)
5. On the Now Playing Screen, long press the League Logo "MLB" and observe</t>
  </si>
  <si>
    <t>4. The Product is tuned to Channel #177 (WBM MLB 177)
5. The Set Favorite Team Modal is displayed</t>
  </si>
  <si>
    <t xml:space="preserve">1. Perform a factory reset on the Product &gt; Press OK button to complete
2. Perform restart HU (Turn Power OFF -&gt; Turn Power ON) 
3. Enter SiriusXM mode.
4. Open Direct Tune &gt; Tune to Channel #177 (WBM MLB 177)
5. On the Now Playing Screen &gt; Select 'Related' button 
6. Within Related Content list, long press the Game Tile and observe  </t>
  </si>
  <si>
    <t>4. The Product is tuned to Channel #177 (WBM MLB 177)
5. The product displays a/some sports Play-by-Play Game(s)
6. The Set Favorite Team Modal is displayed</t>
  </si>
  <si>
    <t xml:space="preserve">1. Perform a factory reset on the Product &gt; Press OK button to complete
2. Perform restart HU (Turn Power OFF -&gt; Turn Power ON) 
3. Enter SiriusXM mode.
4. Navigate to SXM Search Screen &gt; Search the Channel #177 (WBM MLB 177)
5. Within Search Results List, long press the Game Tile and observe  </t>
  </si>
  <si>
    <t>5. The product displays Channel #177 in the result list 
And the Set Favorite Team Modal is displayed</t>
  </si>
  <si>
    <t>1. Perform restart HU (Turn Power OFF -&gt; Turn Power ON)
2. Enter SiriusXM mode.
3. Open Direct Tune &gt; Tune to Channel #177 (WBM MLB 177)
4. On Now playing screen, Long press the Channel number to add Channel #177 to Favorites
5. Navigate to the Profile and settings menu screen &gt; Open SXM Favorites screen and observe</t>
  </si>
  <si>
    <t>3. The Product is tuned to Channel #177 (WBM MLB 177)
4. The Channel #177 is added to SXM Fav. List 
5. The Product displays the Channel #177 in SXM Fav. List</t>
  </si>
  <si>
    <t>1. Perform restart HU (Turn Power OFF -&gt; Turn Power ON)
2. Enter SiriusXM mode.
3. Open Direct Tune &gt; Tune to Channel # 177 (WBM MLB 177)
4. Open Now Playing Screen &gt; Long press the Channel number to add Channel #177 to SXM Fav. List 
5. Navigate to the Profile and settings menu screen &gt; Open SXM Favorites screen and observe
6. On Now Playing Screen &gt; Long press the Channel number to remove Channel #177 from SXM Fav. List 
7. Navigate to the Profile and settings menu screen &gt; Open SXM Favorites screen and observe</t>
  </si>
  <si>
    <t>3. The Product is tuned to Channel #177 (WBM MLB 177)
4. The Channel #177 is added to SXM Fav. List 
5. The Product displays the Channel #177 in SXM Fav. List
6. The Channel #177 is removed from SXM Fav. List 
7. The Channel #177 is not displayed in SXM Fav. List</t>
  </si>
  <si>
    <t xml:space="preserve">1. Perform restart HU (Turn Power OFF -&gt; Turn Power ON)
2. Enter SiriusXM mode.
3. Open Direct Tune &gt; Tune to Channel #3 (WBM 20 on 20)
4. Navigate to Linear tuner
5. Long press the Content Tile to add Channel #3 to to SXM Fav. List
6. Navigate to the Profile and settings menu screen &gt; Open SXM Favorites screen and observe
</t>
  </si>
  <si>
    <t>3. The Product is tuned to Channel #3 (WBM 20 on 20)
5. The Channel #3 is added to SXM Fav. List
6. The Product displays the Channel #3 with artist name "Artist 3.1" in SXM Fav. List</t>
  </si>
  <si>
    <t>1. Perform restart HU (Turn Power OFF -&gt; Turn Power ON)
2. Enter SiriusXM mode.
3. Open Direct Tune &gt; Tune to Channel #3 (WBM 20 on 20)
4. Navigate to the Linear tuner screen 
5. Long press the Content Tile to add Channel #3 to SXM Fav. List
6. Navigate to the Profile and settings menu screen &gt; Open SXM Favorites screen and observe
7. Navigate to the Linear tuner screen 
8. Long press the Content Tile to remove Channel #3 from SXM Fav. List
9. Navigate to the Profile and settings menu screen &gt; Open SXM Favorites screen and observe</t>
  </si>
  <si>
    <t>3. The Product is tuned to Channel #3 (WBM 20 on 20)
5. The Channel #3 is added to SXM Fav. List
6. The Product displays the Channel #3 with artist name "Artist 3.1" in SXM Fav. List
8. The Channel #3 is removed from SXM Fav. List
9. The Channel #3 is not displayed in SXM Fav. List</t>
  </si>
  <si>
    <t xml:space="preserve">1. Perform restart HU (Turn Power OFF -&gt; Turn Power ON)
2. Enter SiriusXM mode.
3. Open Direct Tune &gt; Tune to Channel #2 (WBM Hits 1)
4. Navigate to the Related content screen 
5. Scroll to find and long press the Content Tile to add a channel (Eg: Channel #10) to SXM Fav. List
6. Navigate to the Profile and settings menu screen &gt; Open SXM Favorites screen and observe
</t>
  </si>
  <si>
    <t>3. The Product is tuned to Channel #2 (WBM Hits 1)
5. The Channel (Eg: Channel #10 ) is added to SXM Fav. List
6. The Product displays the Channel (Eg: Channel #10 ) with artist name in SXM Fav. List</t>
  </si>
  <si>
    <t>1. Perform restart HU (Turn Power OFF -&gt; Turn Power ON)
2. Enter SiriusXM mode.
3. Open Direct Tune &gt; Tune to Channel #2 (WBM Hits 1)
4. Navigate to the Related content screen 
5. Scroll to find and long press the Content Tile to add a Channel (Eg: Channel #10 ) to SXM Fav. List
6. Navigate to the Profile and settings menu screen &gt; Open SXM Favorites screen and observe
7. Navigate to the Related content screen 
8. Long press the Content Tile to remove a Channel (Eg: Channel #10 ) from SXM Fav. List
9. Navigate to the Profile and settings menu screen &gt; Open SXM Favorites screen and observe</t>
  </si>
  <si>
    <t>3. The Product is tuned to Channel #2 (WBM Hits 1)
5. The Channel (Eg: Channel #10 ) is added to SXM Fav. List
6. The Product displays the Channel (Eg: Channel #10 ) with artist name in SXM Fav. List
8. The Channel (Eg: Channel #10 ) is removed from SXM Fav. List
9. The Channel (Eg: Channel #10 ) is not displayed in SXM Fav. List</t>
  </si>
  <si>
    <r>
      <t xml:space="preserve">1. Perform restart HU (Turn Power OFF -&gt; Turn Power ON) 
2. Enter SiriusXM mode.
3. Navigate to the Profile and settings menu screen
4. Navigate to the Listener Settings screen 
5. Reset Listening History.
6. Open Direct Tune &gt; Tune to Channel#2 (WBM Hits 1) 
7. Long press the Vehicle Preset # 1 in the Bank # 1 to save the current channel.
8. Open Direct Tune &gt; Tune to Channel#3 (WBM 20 on 20) 
9. Long press the Vehicle Preset # 2 in the Bank # 1 to save the current channel.
10. Open Direct Tune &gt; Tune to Channel #7 (WBM 70s on 7) 
11. Navigate to the Recommended content screen
12. Long press the Content Tile of </t>
    </r>
    <r>
      <rPr>
        <sz val="12"/>
        <color rgb="FFFF0000"/>
        <rFont val="Calibri"/>
        <family val="2"/>
      </rPr>
      <t>a Channel (Channel #8 )</t>
    </r>
    <r>
      <rPr>
        <sz val="12"/>
        <color indexed="8"/>
        <rFont val="Calibri"/>
        <family val="2"/>
        <scheme val="minor"/>
      </rPr>
      <t xml:space="preserve"> to add to Favorites.
13. Navigate to the Now playing screen
14. Navigate to the Profile and settings menu screen
15. Navigate to the SXM Favorites screen and observe</t>
    </r>
  </si>
  <si>
    <t>5. The Listening History is reseted
6. The Product is tuned to Channel #2 (WBM Hits 1) 
7. The Channel #2 is saved in Vehicle Preset #1 Bank # 1
8. The Product is tuned to Channel #3 (WBM 20 on 20) 
9. The Channel #3 is saved in Vehicle Preset #2 Bank # 1
10. The Product is tuned to Channel #7 (WBM 70s on 7)
11. A Channel (Channel #8) is displayed in Recommended content screen
12. The Channel (Channel #8) is added to Favorites
15. The Product displays the recommended Channel (Channel #8) as Favorite</t>
  </si>
  <si>
    <t>1. Perform restart HU (Turn Power OFF -&gt; Turn Power ON) 
2. Enter SiriusXM mode.
3. Navigate to the Profile and settings menu screen &gt; Go to the Listener Settings screen 
4. Reset Listening History.
5. Open Direct Tune &gt; Tune to Channel#2 (WBM Hits 1) 
6. Long press the Vehicle Preset # 1 in the Bank # 1 to save the current channel.
7. Open Direct Tune &gt; Tune to Channel#3 (WBM 20 on 20) 
8. Long press the Vehicle Preset # 2 in the Bank # 1 to save the current channel.
9. Open Direct Tune &gt; Tune to Channel #7 (WBM 70s on 7) 
10. Navigate to the Recommended content screen and observe
11. Long press the Content Tile to add a channel (E.g:Channel #8) to Favorites.
12. Navigate to the Profile and settings menu screen &gt; Go to SXM Favorites screen and observe
13. Navigate to the Recommended content screen
14. Long press the Content Tile to remove Recommended Channel (Channel #8) from Favorites
15. Navigate to the Profile and settings menu screen &gt; Go to SXM Favorites screen and observe</t>
  </si>
  <si>
    <t>4. The Listening History is reseted
5. The Product is tuned to Channel #2 (WBM Hits 1) 
6. The Channel #2 is saved in Vehicle Preset #1 Bank # 1
7. The Product is tuned to Channel #3 (WBM 20 on 20) 
8. The Channel #3 is saved in Vehicle Preset #2 Bank # 1
9. The Product is tuned to Channel #7 (WBM 70s on 7)
10. A Channel (Channel #8) is displayed in Recommended content screen
11. The Channel (Channel #8) is added to Favorites
12. The Product displays the Recommended Channel (Channel #8) as Favorite
15. The Product removes the Recommended Channel (Channel #8) from  Favorite list  ( The Favorite list is blank)</t>
  </si>
  <si>
    <t>1. Perform restart HU (Turn Power OFF -&gt; Turn Power ON) 
2. Enter SiriusXM mode.
3. Navigate to the Channel browse screen
4. Select the "Music" Super Category &gt; Select the "wbm category 1" Category
5. Long press the Channel Tile of a Live Channel ( E.g: Channel #7) to add to Favorites.
6. Navigate to the Now playing audio stage screen &gt; Open Profile and settings menu screen 
7. Navigate to the SXM Favorites screen and observe</t>
  </si>
  <si>
    <t>4. The product displays the channel list of "wbm category 1" Category 
7. The Product displays the selected channel (Channel #7) as Favorite</t>
  </si>
  <si>
    <t>1. Perform restart HU (Turn Power OFF -&gt; Turn Power ON) 
2. Enter SiriusXM mode.
3. Navigate to the Channel browse screen
4. Select the "Music" Super Category &gt; Select the "wbm category 1" Category
5. Long press the Channel Tile of a Live Channel ( E.g: Channel #7)to add to Favorites.
6. Navigate to the Now playing audio stage screen &gt; Open Profile and settings menu screen 
7. Navigate to the SXM Favorites screen and observe
8. Navigate to the Channel browse screen
9. Select the "Music" Super Category &gt; Select the "wbm category 1" Category
10. Long press the Channel Tile of a Favorite Live Channel (E.g: Channel #7)to remove from Favorites.
11. Navigate to the Now playing audio stage screen &gt; Open Profile and settings menu screen 
12. Navigate to the SXM Favorites screen and observe</t>
  </si>
  <si>
    <t>4. The product opens the channel list of "wbm category 1" Category 
7. The Product displays the selected channel (Channel #7) as Favorite
12. The Product removes the Favorite channel (Channel #7) from Favorite ( The Favorite list is blank)</t>
  </si>
  <si>
    <t xml:space="preserve">1. Perform a factory reset on the Product &gt; Press OK button to complete
2. Perform restart HU (Turn Power OFF -&gt; Turn Power ON) 
3. Enter SiriusXM mode.
4. Navigate to the Profile and settings menu screen &gt; Select the Create/Add/Switch Profile Button
5. Add Listener (Eg: User Name: 'Naughty', avatar image #1)
6. Open the Linear Tuner &gt; Long press the Channel tile #2 to add into SXM Fav. List 
7. Open the Linear Tuner &gt; Long press the Channel tile #3 to add into SXM Fav. List 
8. Open the Linear Tuner &gt; Long press the Channel tile #4 to add into SXM Fav. List 
... ( do the same step with channel number #5, #6, #7, ..., #99, #100)
104. Open the Linear Tuner &gt; Long press the Channel tile #101 to add into SXM Fav. List 
105. Navigate to the Profile and settings menu screen &gt; Open SXM Favorites screen and observe
</t>
  </si>
  <si>
    <t xml:space="preserve">6. The Channel #2 is added to SXM Fav. List
7. The Channel #3 is added to SXM Fav. List
8. The Channel #4 is added to SXM Fav. List
…..
104. The Channel #101 is added to SXM Fav. List
105. The product displays 100 channels in SXM Fav. List </t>
  </si>
  <si>
    <t xml:space="preserve">1. Perform a factory reset on the Product &gt; Press OK button to complete
2. Perform restart HU (Turn Power OFF -&gt; Turn Power ON) 
3. Enter SiriusXM mode.
4. Navigate to the Profile and settings menu screen &gt; Open SXM Favorites screen and observe
</t>
  </si>
  <si>
    <t>4. The Product displays the SiriusXM Favorites list as empty.</t>
  </si>
  <si>
    <t>1. Perform a factory reset on the Product &gt; Press OK button to complete
2. Perform restart HU (Turn Power OFF -&gt; Turn Power ON) 
3. Enter SiriusXM mode.
4. Navigate to the Profile and settings menu screen &gt; Select the Create/Add/Switch Profile Button
5. Add Listener (Eg: User Name: 'Profile 1' and avatar image #1)
6. Tune the Product to Channel #2 (WBM Hits 1) using Direct Tune
7. On the Now Playing Screen, long press the Channel number #2 to add into SXM Fav. List 
8. Tune the Product to Channel #3 (WBM 20 on 20) using Direct Tune
9. On the Now Playing Screen, long press the Channel number #3 to add into SXM Fav. List 
10. Navigate to the Profile and settings menu screen &gt; Select the Create/Add/Switch Profile Button
11. Add Listener (Eg: User Name: 'Profile 2' and avatar image #1)
12. Tune the Product to Channel #4 (WBM 40s on 4) using Direct Tune
13. On the Now Playing Screen, long press the Channel number #4 to add into SXM Fav. List 
14. Tune the Product to Channel #5 (WBM 50s on 5) using Direct Tune
15. On the Now Playing Screen, long press the Channel number #5 to add into SXM Fav. List 
16. Navigate to the Profile and settings menu screen &gt; Open SXM Favorites screen and observe
17. Switch to Listener Profile with name Profile 1
18. Navigate to the Profile and settings menu screen &gt; Open SXM Favorites screen and observe</t>
  </si>
  <si>
    <t xml:space="preserve">5. New Listener Profile 1 is created 
6. The Product is tuned to Channel #2 (WBM Hits 1)
7. The Channel #2 is added to SXM Fav. List of Listener Profile 1
8. The Product is tuned to Channel #3 (WBM 20 on 20) 
9. The Channel #3 is added to SXM Fav. List of Listener Profile 1
10. New Listener Profile 2 is created 
12. The Product is tuned to Channel #4 (WBM 40s on 4)
13. The Channel #4 is added to SXM Fav. List of Listener Profile 2
14. The Product is tuned to Channel #5 (WBM 50s on 5) 
15. The Channel #5 is added to SXM Fav. List of Listener Profile 2
16. The Product displays only Channels #4, #5 with following artist names as Favorites: Artist 4.1, Artist 5.1
18. The Product displays only Channels #2, #3 with following artist names as Favorites: Artist 2.1, Artist 3.1
</t>
  </si>
  <si>
    <t>1. Perform a factory reset on the Product &gt; Press OK button to complete
2. Perform restart HU (Turn Power OFF -&gt; Turn Power ON) 
3. Enter SiriusXM mode.
4. Open Direct Tune &gt; Tune to Channel #3 (WBM 20 on 20)
5. Navigate to the Direct tune screen
6. Enter digit(s) "2" by pressing associated buttons on the Direct Tuner numerical entry pad.
7. Long press the Channel logo area to add Channel #2 to Favorites.
8. Navigate to the Profile and settings menu screen
9. Navigate to the SXM Favorites screen and observe</t>
  </si>
  <si>
    <t>4. The Product is tuned to Channel # 3 (WBM 20 on 20)
6. The product allows to enter digit(s) "2"
9. The Product displays the Channel #2 as Favorite</t>
  </si>
  <si>
    <t>1. Perform a factory reset on the Product &gt; Press OK button to complete
2. Perform restart HU (Turn Power OFF -&gt; Turn Power ON) 
3. Enter SiriusXM mode.
4. Open Direct Tune &gt; Tune to Channel #3 (WBM 20 on 20)
5. Navigate to the Direct tune screen
6. Enter digit(s) "2" by pressing associated buttons on the Direct Tuner numerical entry pad.
7. Long press the Channel logo area to add Channel #2 to Favorites.
8. Navigate to the Profile and settings menu screen &gt; Go to the SXM Favorites screen and observe
9. Navigate to the Direct tune screen 
10. Enter digit(s) "2" by pressing associated buttons on the Direct Tuner numerical entry pad.
11. Long press the Channel logo area to remove Channel #2 from Favorites.
12. Navigate to the Profile and settings menu screen &gt; Go to the SXM Favorites screen and observe</t>
  </si>
  <si>
    <t>4. The Product is tuned to Channel # 3 (WBM 20 on 20)
6. The product allows to enter digit(s) "2"
8. The Product displays the Channel #2 as Favorite
12.The Product removes the Channel #2 from Favorites (The Favorites list is bank)</t>
  </si>
  <si>
    <t>1. Perform restart HU (Turn Power OFF -&gt; Turn Power ON) 
2. Enter SiriusXM mode.
3. Navigate to the Linear tuner screen
4. Long press the Channel Tile to add Channel #2 to Favorites.
5. Long press the Channel Tile to add Channel #4 to Favorites.
6. Long press the Channel Tile to add Channel #5 to Favorites.
7. Long press the Channel Tile to add Channel #6 to Favorites.
8. Navigate to the Profile and settings menu screen
9. Navigate to the SXM Favorites screen and observe</t>
  </si>
  <si>
    <t>4. The Channel #2 is added to SXM Favorites
5. The Channel #4 is added to SXM Favorites
6.The Channel #5 is added to SXM Favorites
7. The Channel #6 is added to SXM Favorites
9. The Product displays Channels: #2, #4, #5, #6 in SXM Favorites screen</t>
  </si>
  <si>
    <t>1. Perform restart HU (Turn Power OFF -&gt; Turn Power ON) 
2. Enter SiriusXM mode.
3. Navigate to the Linear tuner screen
4. Long press the Channel Tile to add Channel #2 to Favorites.
5. Listen the sound and observe the HU screen</t>
  </si>
  <si>
    <t>5. The Product presents audible and/or visual confirmation to the user when the Channel #2 is added to SiriusXM Favorites</t>
  </si>
  <si>
    <t>1. Perform restart HU (Turn Power OFF -&gt; Turn Power ON) 
2. Enter SiriusXM mode.
3. Navigate to the Linear tuner screen
4. Long press the Channel Tile to add Channel #2 to Favorites.
5. Long press the Content Tile to remove Channel #2 from Favorites.
6. Listen the sound and observe the HU screen</t>
  </si>
  <si>
    <t>6. The Product presents audible and/or visual confirmation to the user when the Channel #2 is removed to SiriusXM Favorites</t>
  </si>
  <si>
    <t>1. Perform restart HU (Turn Power OFF -&gt; Turn Power ON) 
2. Enter SiriusXM mode.
3. Navigate to the Linear tuner screen
4. Long press the Channel Tile to add Channel #2 to Favorites.
5. Long press the Channel Tile to add Channel #3 to Favorites.
6. Long press the Channel Tile to add Channel #4 to Favorites.
7. Navigate to the Profile and settings menu screen
8. Navigate to the SXM Favorites screen and observe</t>
  </si>
  <si>
    <t xml:space="preserve">4. The Channel #2 is added to SXM Favorites
5. The Channel #3 is added to SXM Favorites
6.The Channel #4 is added to SXM Favorites
8. The Product displays Channels in the SXM Favorites list in order : Channel #2, Channel #3, Channel #4 - The new added content in the last position   </t>
  </si>
  <si>
    <t xml:space="preserve">1. Perform a factory reset on the Product &gt; Press OK button to complete
2. Perform restart HU (Turn Power OFF -&gt; Turn Power ON) 
3. Enter SiriusXM mode.
4. Navigate to the Linear tuner screen 
5. Long press the Channel Tile to add Channel #2 to Favorites.
6. Long press the Channel Tile to add Channel #3 to Favorites.
7. Press OK to make the Channel #3 unsubscribed. ( will update later) 
8. Navigate to the Profile and settings menu screen &gt; Open SXM Favorites screen and observe
</t>
  </si>
  <si>
    <t>4. The Product displays the Linear Tuner Screen 
5. The Channel #2 is added to SXM Fav. List
6. The Channel #3 is added to SXM Fav. List
8. The Product displays active Channel #2 with name "WBM Hits 1" and unsubscribed Channel #3 with name "WBM 20 on 20" as Favorites</t>
  </si>
  <si>
    <t>1. Perform restart HU (Turn Power OFF -&gt; Turn Power ON)
2. Enter SiriusXM mode.
3. Navigate to the Linear tuner screen 
4. Long press the Channel Tile to add Channel #2 to Favorites.
5. Navigate to the Profile and settings menu screen &gt; Open SXM Favorites screen and observe
6. Long press a favorite item #1 and short press remove icon.
7. Short press 'Delete' button and observe</t>
  </si>
  <si>
    <t>3. The Product displays the Linear Tuner Screen 
4. The Channel #2 is added to SXM Fav. List
5. The Product displays Channel #2 with name "WBM Hits 1" as Favorites
7. The Product allows to remove the channel #2 from the SXM Fav. List</t>
  </si>
  <si>
    <t xml:space="preserve">1. Perform restart HU (Turn Power OFF -&gt; Turn Power ON)
2. Enter SiriusXM mode.
3. Navigate to the Linear tuner screen 
4. Long press the Channel Tile to add Channel #2 to Favorites.
5. Long press the Channel Tile to add Channel #3 to Favorites.
6. Tune the Product to Channel #4 (WBM 40s on 4) using Direct Tune
7. Navigate to the Profile and settings menu screen &gt; Open SXM Favorites screen and observe
8. Long press Favorite item #2 and select "Rearrange icon".
9. Move the Favorite item #2 on place Favorite item #1 and observe </t>
  </si>
  <si>
    <t>3. The Product displays the Linear Tuner Screen 
4. The Channel #2 is added to SXM Fav. List
5. The Channel #3 is added to SXM Fav. List
6. The Product is tuned to Channel #4 (WBM 40s on 4)
7. The Product displays Channel #2 as Favorite item #1 and Channel #3 as Favorite item #2
9. The Product displays Channel #2 as Favorite item #2 and Channel #3 as Favorite item #1</t>
  </si>
  <si>
    <t xml:space="preserve">1. Perform restart HU (Turn Power OFF -&gt; Turn Power ON)
2. Enter SiriusXM mode.
3. Tune the Product to Channel #2 (WBM Hits 1) using Direct Tune
4. Navigate to the Profile and settings menu screen &gt; Open SXM Favorites screen
5. Select "Add Current" button to add the currently playing content - Channel #2 and Observe </t>
  </si>
  <si>
    <t>3. The Product is tuned to Channel #2 (WBM Hits 1)
5. The Channel #2 is added and displayed in SXM Fav. List
And the Product does NOT display the "Add Current Button".</t>
  </si>
  <si>
    <t xml:space="preserve">1. Perform a factory reset on the Product &gt; Press OK button to complete
2. Perform restart HU (Turn Power OFF -&gt; Turn Power ON) 
3. Enter SiriusXM mode.
4. Navigate to the Profile and settings menu screen &gt; Open SXM Favorites screen and Observe </t>
  </si>
  <si>
    <t>4. The Product displays the No Favorites message by default
note: Example text - No Favorites yet. SiriusXM Favorites are synced with your phone, desktop, and tablet.</t>
  </si>
  <si>
    <t xml:space="preserve">1. Perform restart HU (Turn Power OFF -&gt; Turn Power ON)
2. Enter SiriusXM mode.
3. Navigate to the Linear tuner screen 
4. Long press the Channel Tile to add Channel #2 to Favorites.
5. Long press the Channel Tile to add Channel #3 to Favorites.
6. Tune the Product to Channel #4 (WBM 40s on 4) using Direct Tune
7. Navigate to the Profile and settings menu screen &gt; Open SXM Favorites screen
8. Long press Favorite item #2 and select "Rearrange icon"
9. Tap the Favorite item #2 or any space outside of it and Observe </t>
  </si>
  <si>
    <t>3. The Product displays the Linear Tuner Screen 
4. The Channel #2 is added to SXM Fav. List
5. The Channel #3 is added to SXM Fav. List
6. The Product is tuned to Channel #4 (WBM 40s on 4)
9. The Product takes the user out of edit mode</t>
  </si>
  <si>
    <t>1. Perform restart HU (Turn Power OFF -&gt; Turn Power ON)
2. Enter SiriusXM mode.
3. Navigate to the Linear tuner screen 
4. Long press the Channel Tile to add Channel #2 to Favorites.
5. Navigate to the Profile and settings menu screen &gt; Open SXM Favorites screen
6. Long press a favorite item #1 and short press remove icon and Observe</t>
  </si>
  <si>
    <t>3. The Product displays the Linear Tuner Screen 
4. The Channel #2 is added to SXM Fav. List
6. The Product displays the Remove Confirmation</t>
  </si>
  <si>
    <t>1. Perform restart HU (Turn Power OFF -&gt; Turn Power ON) 
2. Enter SiriusXM mode.
3. Navigate to the Linear tuner screen
4. Long press the Channel Tile to add Channel #2 to Favorites.
5. Long press the Channel Tile to add Channel #3 to Favorites.
6. Navigate to the Profile and settings menu screen &gt; Go to SXM Favorites screen
7. Long press Favorite item #2 and select "Rearrange icon".
8. Drag and drop this favorite item on place the favorite item #1.</t>
  </si>
  <si>
    <t>4. The Channel #2 is added to SXM Favorites
5. The Channel #3 is added to SXM Favorites
8. The Product allows the user to rearrange content once the favorite item #2 has been selected and for as long the as the user maintains their hold on the favorite item #2</t>
  </si>
  <si>
    <t>1. Perform restart HU (Turn Power OFF -&gt; Turn Power ON) 
2. Enter SiriusXM mode.
3. Navigate to the Linear tuner screen
4. Long press the Channel Tile to add Channel #2 to Favorites.
5. Long press the Channel Tile to add Channel #3 to Favorites.
6. Long press the Channel Tile to add Channel #4 to Favorites.
7. Long press the Channel Tile to add Channel #5 to Favorites.
8. Navigate to the Profile and settings menu screen &gt; Go to SXM Favorites screen
9. Long press Favorite item #2 and select "Rearrange icon".
10. Drag and drop this favorite item (Favorite item #2) on place the favorite item #1.
11. Drag and drop this favorite item (Favorite item #1 )on place the favorite item #3</t>
  </si>
  <si>
    <t>4. The Channel #2 is added to SXM Favorites
5. The Channel #3 is added to SXM Favorites
6. The Channel #4 is added to SXM Favorites
7. The Channel #5 is added to SXM Favorites
10. The Product allows the user to rearrange content of the favorite item #2 to place the favorite item #1
11. The Product allows the user to rearrange content of the favorite item #1 to place the favorite item #3</t>
  </si>
  <si>
    <t>1. Perform restart HU (Turn Power OFF -&gt; Turn Power ON) 
2. Enter SiriusXM mode.
3. Navigate to the Linear tuner screen
4. Long press the Channel Tile to add Channel #2 to Favorites.
5. Long press the Channel Tile to add Channel #3 to Favorites.
6. Long press the Channel Tile to add Channel #4 to Favorites.
7. Long press the Channel Tile to add Channel #5 to Favorites.
8. Navigate to the Profile and settings menu screen 
9. Navigate to the SXM Favorites screen and observe
10. Long press Favorite item #2 and select "Rearrange icon".
11. Drag and drop this favorite item on place the favorite item #1.
12. Take another device/vehicle that support SiriusXM account and open your account in this device/vehicle.
13. Enter SiriusXM mode.
14. Navigate to the Profile and settings menu screen 
15. Navigate to the SXM Favorites screen and observe</t>
  </si>
  <si>
    <t>4. The Channel #2 is added to SXM Favorites
5. The Channel #3 is added to SXM Favorites
6. The Channel #4 is added to SXM Favorites
7. The Channel #5 is added to SXM Favorites
9. The product displays Favorites list in the following order: Channel #2, Channel #3, Channel #4, Channel #5
11. The Product rearranges content of the favorite item #2 (Channel#3) to place the favorite item #1 (Channel#2)
15. The product displays Favorites list in the following order: Channel #3, Channel #2, Channel #4, Channel #5</t>
  </si>
  <si>
    <t>1. Perform restart HU (Turn Power OFF -&gt; Turn Power ON) 
2. Enter SiriusXM mode.
3. Navigate to the Linear tuner screen
4. Long press the Channel Tile to add Channel #3 to Favorites.
5. Navigate to the Profile and settings menu screen &gt; Go to the SXM Favorites screen 
6. Tap to select the Favorite item #1 with following information:Channel #3 and observe</t>
  </si>
  <si>
    <t xml:space="preserve">4. The Channel #3 is added to SXM Favorites
6. The Product navigates the user to the Now Playing screen and tune to Channel #3 </t>
  </si>
  <si>
    <t>1. Perform restart HU (Turn Power OFF -&gt; Turn Power ON) 
2. Enter SiriusXM mode.
3. Navigate to the Linear tuner screen
4. Long press the Channel Tile to add Channel #2 to Favorites.
5. Open Direct Tune &gt; Tune to Channel #2
6. Navigate to the Profile and settings menu screen 
7. Navigate to the SXM Favorites screen and observe</t>
  </si>
  <si>
    <t>4. The Channel #2 is added to SXM Favorites
5. The Channel #2 is played
7. The Product displays the Now playing icon in place of PDT line 1 for Favorite item #1</t>
  </si>
  <si>
    <t>1. Perform a factory reset on the Product &gt; Press OK button to complete
2. Perform restart HU (Turn Power OFF -&gt; Turn Power ON) 
3. Enter SiriusXM mode.
4. Open Direct Tune &gt; Tune to the Channel #177 (WBM MLB 177)
5. Wait the game status is "Pre-Game" and Long press the Home Team Logo to add Team "Milwaukee Brewers" to Favorites
6. Open Direct Tune &gt; Tune to the Channel #3 (WBM 20 on 20)
7. Navigate to the Profile and settings menu screen &gt; Go to the SXM Favorites screen
8. Tap to select Favorite item #1 with following information: Sport Team "Milwaukee Brewers" and observe</t>
  </si>
  <si>
    <t xml:space="preserve">4. The product is tuned to Channel #177 (WBM MLB 177)
5. The Product adds Sports Team "Milwaukee Brewers" to Favorite
6. The product is tuned to Channel #3 (WBM 20 on 20)
7. The Product displays the Sports Team "Milwaukee Brewers" as Favorite
8. The Product tunes to channel #177 with Channel Number: Ch 177 and game status "Pre-Game" for sport team "Milwaukee Brewers" </t>
  </si>
  <si>
    <t>1. Perform a factory reset on the Product &gt; Press OK button to complete
2. Perform restart HU (Turn Power OFF -&gt; Turn Power ON) 
3. Enter SiriusXM mode.
4. Open Direct Tune &gt; Tune to the Channel #177 (WBM MLB 177)
5. Wait the game status is "In-Progress" and Long press the Home Team Logo to add Team "Milwaukee Brewers" to Favorites
6. Open Direct Tune &gt; Tune to the Channel #3 (WBM 20 on 20)
7. Navigate to the Profile and settings menu screen &gt; Go to the SXM Favorites screen
8. Tap to select Favorite item #1 with following information: Sport Team "Milwaukee Brewers" and observe</t>
  </si>
  <si>
    <t xml:space="preserve">4. The product is tuned to Channel #177 (WBM MLB 177)
5. The Product adds Sports Team "Milwaukee Brewers" to Favorite
6. The product is tuned to Channel #3 (WBM 20 on 20)
7. The Product displays the Sports Team "Milwaukee Brewers" as Favorite
8. The Product tunes to channel #177 with Channel Number: Ch 177 and game status "In-Progress" for sport team "Milwaukee Brewers" </t>
  </si>
  <si>
    <t>1. Perform a factory reset on the Product &gt; Press OK button to complete
2. Perform restart HU (Turn Power OFF -&gt; Turn Power ON) 
3. Enter SiriusXM mode.
4. Open Direct Tune &gt; Tune to the Channel #177 (WBM MLB 177)
5. Wait the game status is "Final" and Long press the Home Team Logo to add Team "Milwaukee Brewers" to Favorites
6. Open Direct Tune &gt; Tune to the Channel #3 (WBM 20 on 20)
7. Navigate to the Profile and settings menu screen &gt; Go to the SXM Favorites screen
8. Tap to select Favorite item #1 with following information: Sport Team "Milwaukee Brewers" and observe</t>
  </si>
  <si>
    <t xml:space="preserve">4. The product is tuned to Channel #177 (WBM MLB 177)
5. The Product adds Sports Team "Milwaukee Brewers" to Favorite
6. The product is tuned to Channel #3 (WBM 20 on 20)
7. The Product displays the Sports Team "Milwaukee Brewers" as Favorite
8. The Product tunes to channel #177 with Channel Number: Ch 177 and game status "Final" for sport team "Milwaukee Brewers" </t>
  </si>
  <si>
    <r>
      <t xml:space="preserve">1. Perform a factory reset on the Product &gt; Press OK button to complete
2. Perform restart HU (Turn Power OFF -&gt; Turn Power ON) 
3. Enter SiriusXM mode.
4. Open Direct Tune &gt; Tune to the Channel #89 (WBM MLBNetwork Radio) 
5. Wait the game state is "Scheduled" and Long press the Home Team Logo to add Team "New York Yankees" to Favorites.
</t>
    </r>
    <r>
      <rPr>
        <sz val="12"/>
        <color rgb="FFFF0000"/>
        <rFont val="Calibri"/>
        <family val="2"/>
      </rPr>
      <t>6. Open Direct Tune &gt; Tune to the Channel # 3 (WBM 20 on 20)</t>
    </r>
    <r>
      <rPr>
        <sz val="12"/>
        <color indexed="8"/>
        <rFont val="Calibri"/>
        <family val="2"/>
        <scheme val="minor"/>
      </rPr>
      <t xml:space="preserve">
7. Navigate to the Profile and settings menu screen &gt; Go to the SXM Favorites screen
8. Tap to select Favorite item #1 with following information: Sport Team "New York Yankees" and observe</t>
    </r>
  </si>
  <si>
    <r>
      <t xml:space="preserve">4. The product is tuned to Channel #89 (WBM MLBNetwork Radio) 
5. The Product adds Sports Team "New York Yankees" to Favorites
</t>
    </r>
    <r>
      <rPr>
        <sz val="12"/>
        <color rgb="FFFF0000"/>
        <rFont val="Calibri"/>
        <family val="2"/>
      </rPr>
      <t>6. The product is tuned to Channel #3 (WBM 20 on 20)
7. The Product displays the Sports Team "New York Yankees" as Favorite</t>
    </r>
    <r>
      <rPr>
        <sz val="12"/>
        <color indexed="8"/>
        <rFont val="Calibri"/>
        <family val="2"/>
        <scheme val="minor"/>
      </rPr>
      <t xml:space="preserve">
8. The Product displays the Scheduled Game Sports Tuning Modal when the user selects a favorite team "New York Yankees"</t>
    </r>
  </si>
  <si>
    <r>
      <t xml:space="preserve">1. Perform a factory reset on the Product &gt; Press OK button to complete
2. Perform restart HU (Turn Power OFF -&gt; Turn Power ON) 
3. Enter SiriusXM mode.
4. Open Direct Tune &gt; Tune to the Channel #89 (WBM MLBNetwork Radio) 
5. Wait the game state is "Delayed" and Long press the Home Team Logo to add Team "New York Yankees" to Favorites.
</t>
    </r>
    <r>
      <rPr>
        <sz val="12"/>
        <color rgb="FFFF0000"/>
        <rFont val="Calibri"/>
        <family val="2"/>
      </rPr>
      <t>6. Open Direct Tune &gt; Tune to the Channel # 3 (WBM 20 on 20)</t>
    </r>
    <r>
      <rPr>
        <sz val="12"/>
        <color indexed="8"/>
        <rFont val="Calibri"/>
        <family val="2"/>
        <scheme val="minor"/>
      </rPr>
      <t xml:space="preserve">
7. Navigate to the Profile and settings menu screen &gt; Go to the SXM Favorites screen
8. Tap to select Favorite item #1 with following information: Sport Team "New York Yankees" and observe</t>
    </r>
  </si>
  <si>
    <r>
      <t xml:space="preserve">1. Perform a factory reset on the Product &gt; Press OK button to complete
2. Perform restart HU (Turn Power OFF -&gt; Turn Power ON) 
3. Enter SiriusXM mode.
4. Open Direct Tune &gt; Tune to the Channel #89 (WBM MLBNetwork Radio) 
5. Wait the game state is "Currently Suspended" and Long press the Home Team Logo to add Team "New York Yankees" to Favorites.
</t>
    </r>
    <r>
      <rPr>
        <sz val="12"/>
        <color rgb="FFFF0000"/>
        <rFont val="Calibri"/>
        <family val="2"/>
      </rPr>
      <t>6. Open Direct Tune &gt; Tune to the Channel # 3 (WBM 20 on 20)</t>
    </r>
    <r>
      <rPr>
        <sz val="12"/>
        <color indexed="8"/>
        <rFont val="Calibri"/>
        <family val="2"/>
        <scheme val="minor"/>
      </rPr>
      <t xml:space="preserve">
7. Navigate to the Profile and settings menu screen &gt; Go to the SXM Favorites screen
8. Tap to select Favorite item #1 with following information: Sport Team "New York Yankees" and observe</t>
    </r>
  </si>
  <si>
    <r>
      <t xml:space="preserve">4. The product is tuned to Channel #89 (WBM MLBNetwork Radio) 
5. The Product adds Sports Team "New York Yankees" to Favorites
</t>
    </r>
    <r>
      <rPr>
        <sz val="12"/>
        <color rgb="FFFF0000"/>
        <rFont val="Calibri"/>
        <family val="2"/>
      </rPr>
      <t xml:space="preserve">6. The product is tuned to Channel #3 (WBM 20 on 20)
7. The Product displays the Sports Team "New York Yankees" as Favorite
</t>
    </r>
    <r>
      <rPr>
        <sz val="12"/>
        <color indexed="8"/>
        <rFont val="Calibri"/>
        <family val="2"/>
        <scheme val="minor"/>
      </rPr>
      <t xml:space="preserve">
8. The Product displays the Scheduled Game Sports Tuning Modal when the user selects a favorite team "New York Yankees"</t>
    </r>
  </si>
  <si>
    <r>
      <t xml:space="preserve">1. Perform a factory reset on the Product &gt; Press OK button to complete
2. Perform restart HU (Turn Power OFF -&gt; Turn Power ON) 
3. Enter SiriusXM mode.
4. Open Direct Tune &gt; Tune to the Channel #89 (WBM MLBNetwork Radio) 
5. Wait the game state is "Abandoned for the day" and Long press the Home Team Logo to add Team "New York Yankees" to Favorites.
</t>
    </r>
    <r>
      <rPr>
        <sz val="12"/>
        <color rgb="FFFF0000"/>
        <rFont val="Calibri"/>
        <family val="2"/>
      </rPr>
      <t>6. Open Direct Tune &gt; Tune to the Channel # 3 (WBM 20 on 20)</t>
    </r>
    <r>
      <rPr>
        <sz val="12"/>
        <color indexed="8"/>
        <rFont val="Calibri"/>
        <family val="2"/>
        <scheme val="minor"/>
      </rPr>
      <t xml:space="preserve">
7. Navigate to the Profile and settings menu screen &gt; Go to the SXM Favorites screen
8. Tap to select Favorite item #1 with following information: Sport Team "New York Yankees" and observe</t>
    </r>
  </si>
  <si>
    <t xml:space="preserve">1. Perform a factory reset on the Product &gt; Press OK button to complete
2. Perform restart HU (Turn Power OFF -&gt; Turn Power ON) 
3. Enter SiriusXM mode.
4. Tune the Product to Channel #89 (WBM MLBNetwork Radio) using Direct Tune
5. On the Now Playing Screen, Long press the Home Team Logo to add Team "New York Yankees" to Favorites.
6. Tune the Product to Channel #3 (WBM 20 on 20) using Direct Tune
7. Navigate to the Profile and settings menu screen &gt; Open SXM Favorites screen
8. Select Favorite item #1: Sport Team "New York Yankees" and observe 
</t>
  </si>
  <si>
    <t xml:space="preserve">4. The Product is tuned to Channel #89 (WBM MLBNetwork Radio)
5. Home team ("New York Yankees") is saved as Favorite
6. The Product is tuned to Channel #3 (WBM 20 on 20)
7.  The Product displays the Sports Team "New York Yankees" as Favorite
8. The Product displays the No Game Available Sports Tuning Modal </t>
  </si>
  <si>
    <t xml:space="preserve">1. Perform restart HU (Turn Power OFF -&gt; Turn Power ON)
2. Enter SiriusXM mode.
3. Tune the Product to Channel #3 (WBM 20 on 20) using Direct Tune
4. Navigate to the Linear tuner screen
5. Long press the Content Tile to add Channel #3 to Favorites.
6. Open Now Playing Screen and observe channel information
</t>
  </si>
  <si>
    <t xml:space="preserve">3. The Product is tuned to Channel #3 (WBM 20 on 20)
5. The Channel #3 is added to SXM Fav. List
6. The Product displays the Favorite icon for Channel #3. </t>
  </si>
  <si>
    <t xml:space="preserve">1. Perform restart HU (Turn Power OFF -&gt; Turn Power ON)
2. Enter SiriusXM mode.
3. Tune the Product to Channel #4 (WBM 40s on 4) using Direct Tune
4. Navigate to the Linear tuner screen
5. Long press the Content Tile to add Channel #4 to Favorites.
6. Tune the Product to Channel #3 (WBM 20 on 20) using Direct Tune
7. Navigate to the Channel browse screen &gt; Select the "Music" Super Category &gt; Select the "wbm category 1" Category
8. Scroll to find and observe channel #4 with the channel description "'40s Pop Hits/Bi".
</t>
  </si>
  <si>
    <t>3. The Product is tuned to Channel #4 (WBM 40s on 4)
5. The Channel #4 is added to SXM Fav. List
6. The Product is tuned to Channel #3 (WBM 20 on 20)
8. The Product displays the Favorite icon on Channel tile for channel with channel description "'40s Pop Hits/Bi"</t>
  </si>
  <si>
    <t>1. Perform restart HU (Turn Power OFF -&gt; Turn Power ON)
2. Enter SiriusXM mode.
3. Navigate to the Linear tuner screen
4. Long press the Content Tile to add Channel #3 to Favorites.
5. Observe the Channel tile for Channel #3 in the Linear tuner screen</t>
  </si>
  <si>
    <t>4. The Channel #3 is added to SXM Fav. List
5. The Product displays the Favorite icon on Channel tile for channel #3</t>
  </si>
  <si>
    <t>1. Perform restart HU (Turn Power OFF -&gt; Turn Power ON)
2. Enter SiriusXM mode.
3. Navigate to the Linear tuner screen
4. Long press the Content Tile to add Channel #3 to Favorites.
5. Navigate to the Direct Tune Screen 
6. Enter digit(s) "3" by pressing associated buttons on the Direct Tuner numerical entry pad.
7. Observe the Channel tile for Channel #3.</t>
  </si>
  <si>
    <t>4. The Channel #3 is added to SXM Fav. List
7. The Product displays the Favorite icon on Channel tile for channel #3</t>
  </si>
  <si>
    <t>1. Perform restart HU (Turn Power OFF -&gt; Turn Power ON)
2. Enter SiriusXM mode.
3. Tune the Product to Channel #3 (WBM 20 on 20) using Direct Tune
4. Navigate to the Profile and settings menu screen &gt; Open SXM Favorites screen
5. Select "Add Current" button to add the currently playing content - Channel #3.
6. Navigate to the Now Playing Screen 
7. Long press the Vehicle Preset # 1 in the Bank # 1 to save the current channel.
8. Observe the Vehicle Preset #1 in Bank #1.</t>
  </si>
  <si>
    <t>5. The Channel #3 is added to SXM Fav. List
7. The Channel #3 is added to Vehicle Preset List 
8. The Product does not display the Favorite icon on Channel tile for channel #3</t>
  </si>
  <si>
    <t xml:space="preserve">1. Perform restart HU (Turn Power OFF -&gt; Turn Power ON)
2. Enter SiriusXM mode.
3. Tune the Product to Channel #2 (WBM Hits 1) using Direct Tune
4. Navigate to the Linear tuner screen
5. Long press the Content Tile to add Channel #2 to Favorites.
6. Navigate to the Now playing screen and observe </t>
  </si>
  <si>
    <t xml:space="preserve">5. The Channel #2 is added to SXM Fav. List
6. The Product displays the Favorite icon for channel #2 (attached image in TC SMITE) </t>
  </si>
  <si>
    <t>1. Perform a factory reset on the Product &gt; Press OK button to complete
2. Perform restart HU (Turn Power OFF -&gt; Turn Power ON) 
3. Enter SiriusXM mode.
4. Tune the Product to Channel #89 (WBM MLBNetwork Radio) using Direct Tune
5. On the Now Playing Screen, Long press the League Logo to open Set Favorite Team Modal.
6. Select the - Visitor team ("Milwaukee Brewers") to save as Favorite &gt; Press the Done button.
7. Observe the Sport Team "Milwaukee Brewers" on the Now Playing Screen.</t>
  </si>
  <si>
    <t xml:space="preserve">4. The Product is tuned to Channel #89 (WBM MLBNetwork Radio)
6.  Visitor team ("Milwaukee Brewers") is saved as Favorite
7. The Product displays the Favorite icon for Sport Team "Milwaukee Brewers" (attached image in TC SMITE) </t>
  </si>
  <si>
    <t xml:space="preserve">1. Perform restart HU (Turn Power OFF -&gt; Turn Power ON)
2. Enter SiriusXM mode.
3. Open the Now Playing screen
4. Navigate to the Profile and settings menu screen &gt; Observe the Listener Items.
</t>
  </si>
  <si>
    <t>4. The Product displays the method to access SiriusXM Favorites when viewing the Listener Items.</t>
  </si>
  <si>
    <t>1. Enter SiriusXM mode
2. Navigate to Now Playing screen
3. Open Direct Tune &gt; input any number to tune the channel (Eg: Channel #2), press OK button 
(Note: Let the music channel #2 buffer fill)
4. Long press the Channel Tile to add Channel #2 with channel description "Top 40 Hits" to Favorites
5. Navigate to Listeners &gt; Listener Settings menu screen
6. Tune ON the Tune Start toggle
7. Navigate to Now Playing screen
8. Open Direct Tune &gt; input any number in keypad to tune the channel (Eg: Channel #4), press OK button
9. Press the 'Pause' button 1 times
10. Navigate to SXM Favorites screen
11. Select Favorite item#1 with following information:
Channel #2 with channel description 'Top 40 Hits'</t>
  </si>
  <si>
    <t>3. The Channel #2 is played
8. The Channel #4 (SXM Spotlight) is played
9. The Channel #4 (SXM Spotlight) is paused
11. The Product navigates user to Now Playing screen for the selected channel (Channel #2) and starts the song from the beginning</t>
  </si>
  <si>
    <t>1. Enter SiriusXM mode
2. Navigate to Now Playing screen
3. Open Direct Tune &gt; input any number to tune the channel (Eg: Channel #2), press OK button 
(Note: Let the music channel #2 buffer fill)
4. Long press the Channel Tile to add Channel #2 with channel description "Top 40 Hits" to Favorites
5. Navigate to Listeners &gt; Listener Settings menu screen
6. Tune OFF the Tune Start toggle
7. Navigate to Now Playing screen
8. Open Direct Tune &gt; input any number in keypad to tune the channel (Eg: Channel #4), press OK button
9. Press the 'Pause' button 1 times
10. Navigate to SXM Favorites screen
11. Select Favorite item#1 with following information:
Channel #2 with channel description 'Top 40 Hits'</t>
  </si>
  <si>
    <t>3. The Channel #2 is played
8. The Channel #4 (SXM Spotlight) is played
9. The Channel #4 (SXM Spotlight) is paused
11. The Product navigates user to Now Playing screen for the selected channel (Channel #2) and starts the song from the currently playing live point of channel</t>
  </si>
  <si>
    <t xml:space="preserve">1. Perform restart HU (Turn Power OFF -&gt; Turn Power ON)
2. Enter SiriusXM mode
3. Open Direct Tune &gt; input any number in keypad to tune the channel (Eg: Channel #2), press OK button
4. Navigate to Linear Tuner screen
5. Long press the Content Tile of Channel #2 to add the Channel #2 to Favorites and observe the Favorite Icon
6. Long press the Content Tile of Channel #2 to remove the Channel #2 from Favorites and observe the Favorite Icon
</t>
  </si>
  <si>
    <t>3. Now Playing screen is displayed, Channel #2 is played
5. The Favorite icon for Channel #2 is displayed
6. The Favorite icon for Channel #2 is removed</t>
  </si>
  <si>
    <t>1. Perform restart HU (Turn Power OFF -&gt; Turn Power ON)
2. Enter SiriusXM mode
3. Open Direct Tune &gt; input any number in keypad to tune the channel (Eg: Channel #2), press OK button
4. Long press the Content Tile of Channel #2 to add the Channel #2 to Favorites and observe the Favorite Icon
5. Navigate to Profile and Settings menu screen
6. Navigate to SXM Favorites screen
7. Long press a favorite item #1 and short press remove icon
8. Short press 'Delete' button to remove the channel from SXM Favorites
9. Navigate to Now Playing screen and observe the Favorite Indicator of Channel #2</t>
  </si>
  <si>
    <t>3. Now Playing screen is displayed, Channel #2 is played
4. The Favorite icon for Channel #2 is displayed
9. The Favorite icon for Channel #2 is removed</t>
  </si>
  <si>
    <t xml:space="preserve">1. Perform restart HU (Turn Power OFF -&gt; Turn Power ON)
2. Enter SiriusXM mode
Note:
The Integrated Channel/Category Logo database will now be sent from SMITE to the Product.
3. Open Direct Tune &gt; input any number in keypad to tune the channel (Eg: Channel #177), press OK button
4. Long press the Away Team Logo to add the away team 'Milwaukee Brewers' to Favorites
5. Long press the Home Team Logo to add the home team 'New York Yankees' to Favorites
6. Navigate to the Channel Browse screen
7. Select the 'Sports' Super Category
8. Select the 'Live Sports (1 Live Game)' Category
9. Long press the Game Tile to open 'Set Favorite Team' Modal
10. Observe the Set Favorite Team Modal
</t>
  </si>
  <si>
    <t xml:space="preserve">3.  The Channel #177 (WBM MLB 177) is played
9. The 'Set Favorite Team' Modal is displayed
10. The following elements are displayed on the 'Set Favorite Team' Modal:
- Channel Tile:
+ Channel Logo
+ Channel Number - Ch 177
- Away Team Tile:
+ Favorite Icon
+ Away Team Logo
+ Away Team Name - 'Milwaukee Brewers'
- Home Team Tile
+ Favorite Icon
+ Home Team Logo
+ Home Team Name - 'New York Yankees'
- Title text
- Body text
- Primary button (Done button)
</t>
  </si>
  <si>
    <t xml:space="preserve">1. Perform restart HU (Turn Power OFF -&gt; Turn Power ON)
2. Enter SiriusXM mode
Note:
The Integrated Sports Logo database will now be sent from SMITE to the Product.
3. Open Direct Tune &gt; input any number in keypad to tune the channel (Eg: Channel #177), press OK button
4. Long press the Away Team Logo to add the away team "Milwaukee Brewers" to Favorites
5. Long press the Home Team Logo to add the home team "New York Yankees" to Favorites
6. Navigate to the Channel Browse screen
7. Select the 'Sports' Super Category
8. Select the 'Live Sports (1 Live Game)' Category
9. Long press the Game Tile to open 'Set Favorite Team' Modal
10. Observe the Set Favorite Team Modal
</t>
  </si>
  <si>
    <t xml:space="preserve">3.  The Channel #177 (WBM MLB 177) is played
9. The 'Set Favorite Team' Modal is displayed
10. The following elements are displayed on the 'Set Favorite Team' Modal:
- Channel Tile:
+ Channel Name
+ Channel Number - Ch 177
- Away Team Tile:
+ Favorite Icon
+ Away Team Logo
+ Away Team Name - 'Milwaukee Brewers'
- Home Team Tile
+ Favorite Icon
+ Home Team Logo
+ Home Team Name - 'New York Yankees'
- Title text
- Body text
- Primary button (Done button)
</t>
  </si>
  <si>
    <t xml:space="preserve">1. Perform restart HU (Turn Power OFF -&gt; Turn Power ON)
2. Enter SiriusXM mode
3. Open Direct Tune &gt; input any number in keypad to tune the channel (Eg: Channel #177), press OK button
4. Long press the Away Team Abbreviation to add the away team "Milwaukee Brewers" to Favorites
5. Long press the Home Team Abbreviation to add the home team "New York Yankees" to Favorites
6. Navigate to the Channel Browse screen
7. Select the 'Sports' Super Category
8. Select the 'Live Sports (1 Live Game)' Category
9. Long press the Game Tile to open 'Set Favorite Team' Modal
10. Observe the Set Favorite Team Modal
</t>
  </si>
  <si>
    <t>3.  The Channel #177 (WBM MLB 177) is played
9. The 'Set Favorite Team' modal is displayed
10. The following elements are displayed on the 'Set Favorite Team' Modal:
- Away Team Tile
+ Favorite Icon
+ Away Team Abbreviation - MIL
+ Away Team Name - Milwaukee Brewers
- Home Team Tile
+ Favorite Icon
+ Home Team Abbreviation - NYY
+ Home Team Name - New York Yankees
- Title text
- Body text
- Primary button (Done)</t>
  </si>
  <si>
    <t xml:space="preserve">1. Perform restart HU (Turn Power OFF -&gt; Turn Power ON)
2. Enter SiriusXM mode
3. Open Direct Tune &gt; input any number in keypad to tune the channel (Eg: Channel #177), press OK button
4. Navigate to the Channel Browse screen
5. Select the 'Sports' Super Category
6. Select the 'Live Sports (1 Live Game)' Category
7. Long press the Game Tile to open 'Set Favorite Team' Modal
8. Observe the Set Favorite Team Modal
</t>
  </si>
  <si>
    <t>3.  The Channel #177 (WBM MLB 177) is played
7. The 'Set Favorite Team' Modal is displayed
8. The following elements are displayed on the 'Set Favorite Team' Modal:
- Away Team Tile
+ Away Team Abbreviation - MIL
+ Away Team Name - Milwaukee Brewers
- Home Team Tile
+ Home Team Abbreviation - NYY
+ Home Team Name - New York Yankees
- Title text
- Body text
- Primary button (Done)</t>
  </si>
  <si>
    <t>1. Perform a Engineering reset on the Product
2. Perform restart HU (Turn Power OFF -&gt; Turn Power ON)
3. Enter SiriusXM mode
4. Open Direct Tune &gt; input any number in keypad to tune the channel (Eg: Channel #2), press OK button
5. Navigate to Linear Tuner screen
6. Long press the Channel Tile to add Channel #2 to Favorites
7. Navigage to Profile and Settings menu screen
8. Navigate to SXM Favorites screen
9. Long press a favorite item #1 and short press remove icon
10. Observe the 'Delete Favorites Confirmation' Modal</t>
  </si>
  <si>
    <t>10. The following elements are displayed on 'Delete Favorites Confirmation' Modal:
- Channel Logo
- Short Description text - "Top 40 Hits" (Optional)
- Title text: "Delete This From Your Favorites?"
- Body text: "Tap the Delete button to remove this Favorite."
- Delete button
- Cancel /Dismiss Button
- Close "X" button</t>
  </si>
  <si>
    <t>1. Perform a Engineering reset on the Product
2. Perform restart HU (Turn Power OFF -&gt; Turn Power ON)
3. Enter SiriusXM mode
4. Navigate to Now Playing screen
5. Navigate to Linear Tuner screen
6. Long press the Channel Tile to add any channel (Eg: Channel #2 (WBM Hits 1)) to Favorites
7. Navigage to Profile and Settings menu screen
8. Navigate to SXM Favorites screen
9. Long press a favorite item #1 and short press remove icon</t>
  </si>
  <si>
    <t>9. The following elements are displayed on 'Delete Favorites Confirmation' Modal:
- Channel Name - "WBM Hits 1"
Note: The Standard Channel Name is used unless space is limited in which case use the 8 Character Channel Name
- Short Description text - (Optional)
- Title text: "Delete This From Your Favorites?"
- Body text: "Tap the Delete button to remove this Favorite."
- Delete button
- Cancel /Dismiss Button
- Close "X" button</t>
  </si>
  <si>
    <t>1. Perform a Engineering reset on the Product
2. Perform restart HU (Turn Power OFF -&gt; Turn Power ON)
3. Enter SiriusXM mode
4. Open Direct Tune &gt; input any number in keypad to tune the channel (Eg: Channel #177), press OK button
5. Navigate to Channel Browse screen
6. Select the "Sports" Super Category
7. Select the "Live Sports (1 Live Game)" Category
8. Long press the Game Tile to open Set Favorite Team Modal
9. Select Away Team Logo ("Milwaukee Brewers") to save away team as Favorite.
10. Press Done button
11. Navigate to Profile and Settings menu screen
12. Navigate to SXM Favorites screen
13. Long press a favorite item #1 and short press remove icon</t>
  </si>
  <si>
    <t>4. The Channel # 177 (WBM MLB 177) is played
13. The following elements are displayed on 'Delete Favorites Confirmation' modal:
- Sports Team Logo
- Title text: "Delete This From Your Favorites?"
- Body text: "Tap the Delete button to remove this Favorite."
- Delete button
- Cancel /Dismiss Button
- Close "X" button</t>
  </si>
  <si>
    <t>1. Perform a Engineering reset on the Product
2. Perform restart HU (Turn Power OFF -&gt; Turn Power ON)
3. Enter SiriusXM mode
4. Open Direct Tune &gt; input any number in keypad to tune the channel (Eg: Channel #177), press OK button
5. Navigate to Channel Browse screen
6. Select the "Sports" Super Category
7. Select the "Live Sports (1 Live Game)" Category
8. Long press the Game Tile to open Set Favorite Team Modal
9. Select the Home Team ("New York Yankees") to save Home team as Favorite
10. Press Done button
11. Navigate to Profile and Settings menu
12. Navigate to SXM Favorites screen
13. Long press a favorite item #1 and short press remove icon</t>
  </si>
  <si>
    <t>4.  The Channel # 177 (WBM MLB 177) is played
13. The following elements are displayed on 'Delete Favorites Confirmation' modal:
- Team Abbreviation - "NYY"
- Title text: "Delete This From Your Favorites?"
- Body text: "Tap the Delete button to remove this Favorite."
- Delete button
- Cancel /Dismiss Button
- Close "X" button</t>
  </si>
  <si>
    <t>1. Perform a Engineering reset on the Product
2. Perform restart HU (Turn Power OFF -&gt; Turn Power ON)
3. Enter SiriusXM mode
Note:
The Integrated Metadata database will now be sent from SMITE to the Product.
4. Open Direct Tune &gt; input any number in keypad to tune the on demand episodes (Eg: Channel #166), press OK button
6. Long press the Show Logo to add Channel #166 to Favorites.
7. Navigate to Profile and Settings menu
8. Navigate to SXM Favorites screen
9. Long press a favorite item #1 and short press remove icon</t>
  </si>
  <si>
    <t xml:space="preserve">4. The Channel #166 (ICIFrancoCountry) is played
9. The following elements are displayed on 'Delete Favorites Confirmation' modal:
- Show Logo
- Title text: "Delete This From Your Favorites?"
- Body text: "Tap the Delete button to remove this Favorite."
- Delete button
- Cancel /Dismiss Button
- Close "X" button
</t>
  </si>
  <si>
    <t>1. Perform a Engineering reset on the Product
2. Perform restart HU (Turn Power OFF -&gt; Turn Power ON)
3. Enter SiriusXM mode
4. Open Direct Tune &gt; input any number in keypad to tune the channel (Eg: Channel #166), press OK button
6. Long press the Content Tile to add Channel #166 to Favorites
7. Navigate to Profile and Settings menu
8. Navigate to SXM Favorites screen
9. Long press a favorite item #1 and short press remove icon</t>
  </si>
  <si>
    <t xml:space="preserve">4. The Channel #166 (ICIFrancoCountry) is played
9. The following elements are displayed on 'Delete Favorites Confirmation' modal:
- Show Name
- Title text: "Delete This From Your Favorites?"
- Body text: "Tap the Delete button to remove this Favorite."
- Delete button
- Cancel /Dismiss Button
- Close "X" button
</t>
  </si>
  <si>
    <t>1. Perform a Engineering reset on the Product
2. Perform restart HU (Turn Power OFF -&gt; Turn Power ON)
3. Enter SiriusXM mode &gt; Tune any  Pandora Station (Eg:  Taylor Swift)
4. Navigate to Now Playing Screen 
5. Long Press the Artist Image (/Pandora Station Logo) on the Now Playing Screen  to add the Padora Station to Favorites
6. Navigate to Profile &amp; Settings Main Menu
7. Navigate to SiriusXM Favorites
8. Long press a favorite item #1 and short press remove icon</t>
  </si>
  <si>
    <t>3. The Taylor Swift Pandora Station is played 
8. The following elements are displayed on 'Delete Favorites Confirmation' modal:
- Artist Image
- Title text: "Delete This From Your Favorites?"
- Body text: "Tap the Delete button to remove this Favorite."
- Delete button
- Cancel /Dismiss Button
- Close "X" button</t>
  </si>
  <si>
    <t>1. Perform a Engineering reset on the Product
2. Perform restart HU (Turn Power OFF -&gt; Turn Power ON)
3. Enter SiriusXM mode &gt; Tune any  Pandora Station (Eg:  Taylor Swift)
4. Navigate to Now Playing Screen 
5. Long Press the default Pandora Station Logo on the Now Playing Screen  to add the Pandora Station to Favorites
6. Navigate to Profile &amp; Settings Main Menu
7. Navigate to SiriusXM Favorites
8. Long press a favorite item #1 and short press remove icon</t>
  </si>
  <si>
    <t>3. The Taylor Swift Pandora Station is played 
8. The following elements are displayed on 'Delete Favorites Confirmation' modal:
- Default Pandora Station Logo
- Title text: "Delete This From Your Favorites?"
- Body text: "Tap the Delete button to remove this Favorite."
- Delete button
- Cancel /Dismiss Button
- Close "X" button</t>
  </si>
  <si>
    <t>1. Perform restart HU (Turn Power OFF -&gt; Turn Power ON)
2. Enter SiriusXM mode
3. Open Direct Tune &gt; input any number in keypad to tune the channel (Eg: Channel #2), press OK button
4. Navigate to Profile and Settings menu screen
5. Navigate to SXM Favorites screen
6. Select 'Add Current' button
7. Navigate to Now Playing screen
8. Open Direct Tune &gt; input any number in keypad to tune the channel (Eg: Channel #4), press OK button
9. Navigate to Profile and Settings menu
10. Navigate to SXM Favorites screen
11. Observe the SXM Favorites screen</t>
  </si>
  <si>
    <t>3. The Channel #2 (Hits 1) is played
6. The current playing channel - channel #2 is added to Favorites
8. The Channel #4 (SXM Spotlight) is played
11. The Channel #2 is displayed on Favorites list</t>
  </si>
  <si>
    <t>1. Perform restart HU (Turn Power OFF -&gt; Turn Power ON)
2. Enter SiriusXM mode
3. Navigate to Now Playing screen
4. Select Categories &gt; Music &gt; Pop Channels 
5. Select "ON DEMAND" toggle
6. Select to play any On demand Show (Eg: ICIFrancoCountry)
7. Navigate to Profile and Settings menu screen
8. Navigate to SXM Favorites screen
9. Select 'Add Current' button
10. Navigate to Channel Browse Screen 
11. Select Categories &gt; Music &gt; Pop Channels 
12. Select "ON DEMAND" toggle
13. Select to play any other On demand Show (Eg: Canada Talks)
14. Navigate to Profile and Settings menu
15. Navigate to SXM Favorites screen
16. Observe the SXM Favorites screen</t>
  </si>
  <si>
    <t>6. The Channel #166 (ICIFrancoCountry) is played
9. The current playing episode - channel #166 is added to Favorites
13. The Channel #167 (Canada Talks) is played
16. The Channel #166 (ICIFrancoCountry) is displayed on Favorites list</t>
  </si>
  <si>
    <t>1. Perform restart HU (Turn Power OFF -&gt; Turn Power ON)
2. Enter SiriusXM mode
3. Navigate to Now Playing screen
4. Select Categories &gt; Sports &gt; MLB Play-by-Play
6. Select to play any available game (Eg: a Home Team broadcast)
7. Navigate to Profile and Settings menu screen
8. Navigate to SXM Favorites screen
9. Select 'Add Current' button
10. Navigate to Now Playing screen
11. Select Categories &gt; Sports &gt; MLB Play-by-Play
12. Select to play any other game (Eg: MLB 182)
13. Navigate to Profile and Settings menu
14. Navigate to SXM Favorites screen
15. Observe the SXM Favorites screen</t>
  </si>
  <si>
    <t>6. The Channel of Home Team broadcast is played
9. The current playing audio feed for Home Team is added to Favorites
12. The Channel #182 (MLB 182) is played
15. The Home Team is displayed on Favorites list</t>
  </si>
  <si>
    <t xml:space="preserve">1. Perform restart HU (Turn Power OFF -&gt; Turn Power ON)
2. Enter SiriusXM mode
3. Navigate to Now Playing screen
4. Open Direct Tune &gt; input any number in keypad to tune the channel (Eg: Channel #2), press OK button
5. Navigate to Profile and Settings menu screen
6. Navigate to SXM Favorites screen
7. Observe the SXM Favorites screen
8. Select 'Add Current' button to add the currently playing content (Channel #2) to Favorites
9. Observe the SXM Favorites screen
</t>
  </si>
  <si>
    <t xml:space="preserve">4. The Channel #2 (Hits 1) is played
7. The following elements are displayed on SXM Favorites screen:
- Page Title: SiriusXM Favorites
- Coaching Text: Press and hold a tile to move or delete
- Add Current button: button text 'ADD'
- Channel logo of currently playing channel (Channel #2) (if the logo is not available, do not display)
- Favorites tile variations  and short tile variation
- Back button
- Close button
8. The Channel #2 is displayed as Favorites on SXM Favorites screen
9. The 'Added State' state is displayed when content already exists in favorites (The Add Current button is disappeared on SXM Favotires)
</t>
  </si>
  <si>
    <t>1. Perform restart HU (Turn Power OFF -&gt; Turn Power ON)
2. Enter SiriusXM mode
3. Navigate to Now Playing screen
4. Select Categories &gt; Music &gt; Pop Channels 
5. Select "ON DEMAND" toggle
6. Select to play any On demand Show (Eg: ICIFrancoCountry)
7. Navigate to Profile and Settings menu screen
8. Navigate to SXM Favorites screen
9. Observe the SXM Favorites screen
10. Select 'Add Current' button to add the currently playing content (Channel #166) to Favorites
11. Observe the SXM Favorites screen</t>
  </si>
  <si>
    <t>6. The Channel #166 (ICIFrancoCountry) is played
9. The following elements are displayed on SXM Favorites screen:
- Page Title: SiriusXM Favorites
- Coaching Text: Press and hold a tile to move or delete
- Add Current button: button text 'ADD'
- Channel logo of currently playing channel (Channel #166) (if the logo is not available, do not display)
- Favorites tile variations  and short tile variation
- Back button
- Close button
10. The Channel #166 is displayed as Favorites on SXM Favorites screen
11. The 'Added State' state is displayed when content already exists in favorites (The Add Current button is disappeared on SXM Favotires)</t>
  </si>
  <si>
    <t>1. Perform restart HU (Turn Power OFF -&gt; Turn Power ON)
2. Enter SiriusXM mode
3. Navigate to Now Playing screen
4. Select Categories &gt; Sports &gt; MLB Play-by-Play
5. Select to play any available channel of the game (Eg: an Away Team broadcast)
6. Navigate to Profile and Settings menu screen
7. Navigate to SXM Favorites screen
8. Observe the SXM Favorites screen
9. Select 'Add Current' button to add the currently playing content to Favorites
10. Observe the SXM Favorites screen</t>
  </si>
  <si>
    <t>5. The Channel of Away Team broadcast is played
8. The following elements are displayed on SXM Favorites screen:
- Page Title: SiriusXM Favorites
- Coaching Text: Press and hold a tile to move or delete
- Add Current button: button text 'ADD'
- Channel logo of currently playing channel (if the logo is not available, do not display)
- Favorites tile variations  and short tile variation
- Back button
- Close button
9. The Away Team is displayed as Favorites on SXM Favorites screen
10. The 'Added State' state is displayed when content already exists in favorites (The Add Current button is disappeared on SXM Favotires)</t>
  </si>
  <si>
    <t xml:space="preserve">1. Perform restart HU (Turn Power OFF -&gt; Turn Power ON)
2. Enter SiriusXM mode
3. Navigate to Now Playing screen
4. Open Direct Tune &gt; input any number in keypad to tune the channel (Eg: Channel #81), press OK button
5. Navigate to Profile and Settings menu screen
6. Navigate to SXM Favorites screen
7. Observe the SXM Favorites screen
8. Select 'Add Current' button to add the currently playing content (Channel #81) to Favorites
9. Observe the SXM Favorites screen
</t>
  </si>
  <si>
    <t xml:space="preserve">4. The Channel #81 (ESPN Xtra) is played
7. The following elements are displayed on SXM Favorites screen:
- Page Title: SiriusXM Favorites
- Coaching Text: Press and hold a tile to move or delete
- Add Current button: button text 'ADD'
- Channel logo of currently playing channel (Channel #81) (if the logo is not available, do not display)
- Favorites tile variations  and short tile variation
- Back button
- Close button
8. The Channel #81 is displayed as Favorites on SXM Favorites screen
9. The 'Added State' state is displayed when content already exists in favorites (The Add Current button is disappeared on SXM Favotires)
</t>
  </si>
  <si>
    <t>1. Perform restart HU (Turn Power OFF -&gt; Turn Power ON)
2. Enter SiriusXM mode &gt; Tune any  Pandora Station (Eg:  Taylor Swift)
3. Navigate to Profile and Settings menu screen
4. Navigate to SXM Favorites screen
5. Observe the SXM Favorites screen
6. Select 'Add Current' button to add the currently playing conten to Favorites
7. Observe the SXM Favorites screen</t>
  </si>
  <si>
    <t>2. The Taylor Swift Pandora Station is played 
5. The following elements are displayed on SXM Favorites screen:
- Page Title: SiriusXM Favorites
- Coaching Text: Press and hold a tile to move or delete
- Add Current button: button text 'ADD'
- Channel logo of currently playing channel (Taylor Swift pandora station) (if the logo is not available, do not display)
- Favorites tile variations  and short tile variation
- Back button
- Close button
6. The Taylor Swift Pandora Station is displayed as Favorites on SXM Favorites screen
7. The 'Added State' state is displayed when content already exists in favorites (The Add Current button is disappeared on SXM Favotires)</t>
  </si>
  <si>
    <t xml:space="preserve">1. Enter SiriusXM mode.
2. Open Direct Tune &gt; Tune to Channel #2 (WBM Hits 1)
3. On the Now Playing Screen, Long press the Vehicle Preset # 1 in the Bank # 1 to save the current channel.
4. Open Direct Tune &gt; Tune to Channel #3 (WBM 20 on 20)
5. On the Now Playing Screen, Long press the Vehicle Preset # 2 in the Bank # 1 to save the current channel.
6. Select "FM" operating mode.
7. Tune to any available frequency ( Eg: 97.9MHz) and store this frequency as Vehicle Preset
8.  Select "AM" operating mode.
9. Tune to any available frequency ( Eg: 1120kHz) and store this frequency as Vehicle Preset
10. Return to SiriusXM mode and observe the Vehicle Presets Bar on Now Playing screen
</t>
  </si>
  <si>
    <t>2. The Product is tuned to Channel #2 (WBM Hits 1)
3. The Channel #2 is saved into the Vehicle Preset # 1 in the Bank # 1
4. The Product is tuned to Channel #3 (WBM 20 on 20)
5. The Channel #3 is saved into the Vehicle Preset # 2 in the Bank # 1
7. FM frequency is saved into Vehicle Preset List
9. AM frequency is saved into Vehicle Preset List
10. The Product displays all the stored Vehicle Presets - Sirius XM, FM and AM contents</t>
  </si>
  <si>
    <t xml:space="preserve">1. Enter SiriusXM mode.
2. Open Direct Tune &gt; Tune to Channel #2 (WBM Hits 1)
3. On the Now Playing Screen, Long press the Vehicle Preset # 1 in the Bank # 1 to save the current channel.
4. Open Direct Tune &gt; Tune to Channel #3 (WBM 20 on 20)
5. On the Now Playing Screen, Long press the Vehicle Preset # 2 in the Bank # 1 to save the current channel.
6. Observe the Vehicle Presets Bar on Now Playing screen
</t>
  </si>
  <si>
    <t>2. The Product is tuned to Channel #2 (WBM Hits 1)
3. The Channel #2 is saved into the Vehicle Preset # 1 in the Bank # 1
4. The Product is tuned to Channel #3 (WBM 20 on 20)
5. The Channel #3 is saved into the Vehicle Preset # 2 in the Bank # 1
6. The Product displays all the stored Vehicle Presets - Sirius XM contents</t>
  </si>
  <si>
    <t xml:space="preserve">1. Enter SiriusXM mode.
2. Open Direct Tune &gt; Tune to Channel #2 (WBM Hits 1)
3. Try to store Channel # 2 as Vehicle Preset (Eg: Long press the Vehicle Preset # 1 in the Bank # 1) 
</t>
  </si>
  <si>
    <t xml:space="preserve">2. The Product is tuned to Channel #2 (WBM Hits 1)
3. The Product provides a method to add content to the vehicle presets 
And the Channel #2 is saved into the Vehicle Preset # 1 in the Bank # 1
</t>
  </si>
  <si>
    <t xml:space="preserve">1. Enter SiriusXM mode.
2. Open Direct Tune &gt; Tune to Channel #2 (WBM Hits 1)
3. On the Now Playing Screen, Long press the Vehicle Preset # 1 in the Bank # 1 to save the current channel.
4. Open Direct Tune &gt; Tune to Channel #3 (WBM 20 on 20)
5. Try to store Channel # 3 as Vehicle Preset #1 in the Bank #1. (Eg: Long press the Vehicle Preset # 1 in the Bank # 1) 
</t>
  </si>
  <si>
    <t xml:space="preserve">2. The Product is tuned to Channel #2 (WBM Hits 1)
3. The Channel #2 is saved into the Vehicle Preset # 1 in the Bank # 1
4. The Product is tuned to Channel #3 (WBM 20 on 20)
5. The Product provides a method to overwrite vehicle presets
And the Channel #3 is saved into the Vehicle Preset # 1 in the Bank # 1
</t>
  </si>
  <si>
    <t>1. Perform a factory reset on the Product &gt; Press OK button to complete
2. Enter SiriusXM mode.
3. Tune the Product to Channel #2 (WBM Hits 1) 
4. Long press the Vehicle Preset # 1 in the Bank # 1 to save the current channel.
5. Long press the Vehicle Preset # 2 in the Bank # 1 to save the current channel.
6. Long press the Vehicle Preset # 3 in the Bank # 1 to save the current channel.
7. Long press the Vehicle Preset # 4 in the Bank # 1 to save the current channel.
8. Long press the Vehicle Preset # 5 in the Bank # 1 to save the current channel.
9. Long press the Vehicle Preset # 1 in the Bank # 2 to save the current channel.</t>
  </si>
  <si>
    <t>3. The Product is tuned to Channel # 2 (WBM Hits 1)
4. The Product adds the Channel #2 to Vehicle Preset # 1 in the Bank # 1 
5. The Product allows the same content (Channel 2 with name "WBM Hits 1") to be assigned to the Vehicle Preset # 2  in the Bank # 1 
6. The Product allows the same content (Channel 2 with name "WBM Hits 1") to be assigned to the Vehicle Preset # 3  in the Bank # 1 
7. The Product allows the same content (Channel 2 with name "WBM Hits 1" ) to be assigned to the Vehicle Preset # 4 in the Bank # 1 
8. The Product allows the same content (Channel 2 with name "WBM Hits 1" ) to be assigned to the Vehicle Preset # 5  in the Bank # 1 
9. The Product allows the same content (Channel 2 with name "WBM Hits 1" ) to be assigned to the Vehicle Preset # 1  in the Bank # 2</t>
  </si>
  <si>
    <t>1. Enter SiriusXM mode.
2. Open Direct Tune &gt; Tune to Channel #2 (WBM Hits 1) 
3. Long press the Vehicle Preset # 1 in the Bank # 1 to save the current channel.
4. Long press the Vehicle Preset # 2 in the Bank # 1 to save the current channel.
...
n. Fill multiple banks of Vehicle Presets until the maximum number of vehicle presets (specified by the OEM implementation)is reached.
Note: The maximum number of Vehicle Favorites is OEM dependent (Will update detail later)</t>
  </si>
  <si>
    <t>2. The Product is tuned to Channel #2 (WBM Hits 1) 
3. The Channel #2 is saved to Vehicle Preset # 1 in the Bank # 1
4. The Channel #2 is saved to Vehicle Preset # 2 in the Bank # 1
...
n. The Product displays/supports the maximum number of vehicle presets specified by the OEM implementation</t>
  </si>
  <si>
    <t xml:space="preserve">1. Enter SiriusXM mode
2. Open Direct Tune &gt; input any number in keypad to tune the sports play-by-play channel (Eg: Channel #89), press OK button
3. Long press the Vehicle Preset # 1 in the Bank # 1
4. Select the Away Team Logo to save as vehicle preset
5. Open Direct Tune &gt; input any number in keypad to tune the other channel (Eg: Channel #5), press OK button
6. Press the 'Skip Back' button 1 times
7. Select Preset #1 in Bank #1
</t>
  </si>
  <si>
    <t>2. The Channel #89 (MLBNetwork Radio) is played
3. The Set Vehicle Preset Modal is displayed
5. The Channel #5 (50s on 5) is played
6. The product performs skip back action 1 times
7. The Channel #89 is played and the user is tuned to the Live point of the broadcast for the sport team that has game state 'Pre-Game'</t>
  </si>
  <si>
    <t xml:space="preserve">1. Enter SiriusXM mode
2. Open Direct Tune &gt; input any number in keypad to tune the sports play-by-play channel (Eg: Channel #228), press OK button
3. Long press the Vehicle Preset # 1 in the Bank # 1
4. Select the Away Team Logo to save as vehicle preset
5. Open Direct Tune &gt; input any number in keypad to tune the other channel (Eg: Channel #5), press OK button
6. Press the 'Skip Back' button 1 times
7. Select Preset #1 in Bank #1
</t>
  </si>
  <si>
    <t>2. The Channel #228 (NFL 228) is played
3. The Set Vehicle Preset Modal is displayed
5. The Channel #5 (50s on 5) is played
6. The product performs skip back action 1 times
7. The Channel #228 is played and the user is tuned to the Live point of the broadcast for the sport team that has game state 'In Progress'</t>
  </si>
  <si>
    <t xml:space="preserve">1. Enter SiriusXM mode
2. Open Direct Tune &gt; input any number in keypad to tune the sports play-by-play channel (Eg: Channel #176), press OK button
3. Long press the Vehicle Preset # 1 in the Bank # 1
4. Select the Away Team Logo to save as vehicle preset
5. Open Direct Tune &gt; input any number in keypad to tune the other channel (Eg: Channel #5), press OK button
6. Press the 'Skip Back' button 1 times
7. Select Preset #1 in Bank #1
</t>
  </si>
  <si>
    <t>2. The Channel #176 (MLB 176) is played
3. The Set Vehicle Preset Modal is displayed
5. The Channel #5 (50s on 5) is played
6. The product performs skip back action 1 times
7. The Channel #176 is played and the user is tuned to the Live point of the broadcast for the sport team that has game state 'Final'</t>
  </si>
  <si>
    <t xml:space="preserve">1. Enter SiriusXM mode
2. Open Direct Tune &gt; input any number in keypad to tune the sports play-by-play channel (Eg: Channel #89), press OK button
3. Long press the Vehicle Preset # 1 in the Bank # 1
4. Select the Away Team logo to save as vehicle preset 
5. Open Direct Tune &gt; input any number in keypad to tune the other channel (Eg: Channel #6), press OK button
6. Select Preset #1 in Bank #1
7. Open Direct Tune &gt; input any number in keypad to tune the other channel (Eg: Channel #7), press OK button
8. Select Preset #1 in Bank #1
</t>
  </si>
  <si>
    <t>2. The Channel # 89 (WBM MLBNetwork Radio) is played
3. The Set Vehicle Preset Modal is displayed
5. The Channel #6 (60s on 6) is played
6. Product tune to channel which is National Broadcast (Channel #88) with game that has the game state flag is 'Pre-Game' after user selects the Vehicle Preset #1 in Bank #1
7. The Channel #7 (70s on 7) is played
8. The Product is tuned to Channel # 89 (Home Team Broadcast) that was stored as Vehicle Preset #1 in Bank #1
Channel Number: Ch 89</t>
  </si>
  <si>
    <t xml:space="preserve">1. Enter SiriusXM mode
2. Open Direct Tune &gt; input any number in keypad to tune the sports play-by-play channel (Eg: Channel #89), press OK button
3. Long press the Vehicle Preset # 1 in the Bank # 1
4. Select the Away Team logo to save as vehicle preset 
5. Open Direct Tune &gt; input any number in keypad to tune the other channel (Eg: Channel #6), press OK button
6. Select Preset #1 in Bank #1
7. Open Direct Tune &gt; input any number in keypad to tune the other channel (Eg: Channel #5), press OK button
8. Select Preset #1 in Bank #1
</t>
  </si>
  <si>
    <t>2. The Channel # 89 (WBM MLBNetwork Radio) is played
3. The Set Vehicle Preset Modal is displayed
5. The Channel #6 (60s on 6) is played
6. Product tune to channel which is National Broadcast (Channel #88) with game that has the game state flag is 'In Progress' after user selects the Vehicle Preset #1 in Bank #1
7. The Channel #5 (50s on 5) is played
8. The Product is tuned to Channel # 89 (Home Team Broadcast) that was stored as Vehicle Preset #1 in Bank #1</t>
  </si>
  <si>
    <t>1. Enter SiriusXM mode
2. Open Direct Tune &gt; input any number in keypad to tune the sports play-by-play channel (Eg: Channel #89), press OK button
3. Long press the Vehicle Preset # 1 in the Bank # 1
4. Select the Away Team logo to save as vehicle preset 
5. Open Direct Tune &gt; input any number in keypad to tune the other channel (Eg: Channel #6), press OK button
6. Select Preset #1 in Bank #1
7. Open Direct Tune &gt; input any number in keypad to tune the other channel (Eg: Channel #5), press OK button
8. Select Preset #1 in Bank #1</t>
  </si>
  <si>
    <t>2. The Channel # 89 (WBM MLBNetwork Radio) is played
3. The Set Vehicle Preset Modal is displayed
5. The Channel #6 (60s on 6) is played
6. Product tune to channel which is National Broadcast (Channel #88) with game that has the game state flag is 'Final' after user selects the Vehicle Preset #1 in Bank #1
7. The Channel #5 (50s on 5) is played
8. The Product is tuned to Channel # 89 (Home Team Broadcast) that was stored as Vehicle Preset #1 in Bank #1</t>
  </si>
  <si>
    <t>1. Enter SiriusXM mode
2. Open Direct Tune &gt; input any number in keypad to tune the sports play-by-play channel (Eg: Channel #89), press OK button
3. Long press the Vehicle Preset # 1 in the Bank # 1
4. Select the Away Team logo to save as vehicle preset 
5. Open Direct Tune &gt; input any number in keypad to tune the other channel (Eg: Channel #6), press OK button
6. Select Preset #1 in Bank #1
7. Open Direct Tune &gt; input any number in keypad to tune the other channel (Eg: Channel #5), press OK button
8. Select Preset #1 in Bank #1
9. Open Direct Tune &gt; input any number in keypad to tune the other channel (Eg: Channel #7), press OK button
10. Select Preset #1 in Bank #1</t>
  </si>
  <si>
    <t>2. The Channel # 89 (WBM MLBNetwork Radio) is played
3. The Set Vehicle Preset Modal is displayed
5. The Channel #6 (60s on 6) is played
6. Product tune to channel which is National Broadcast (Channel #88) with game that has the game state flag is 'Final' after user selects the Vehicle Preset #1 in Bank #1
7. The Channel #5 (50s on 5) is played
8. The Product is tuned to Channel # 89 (Home Team Broadcast) that was stored as Vehicle Preset #1 in Bank #1
9. The Channel #7 (70s on 7) is played
10. The Product is tuned the channel which is Away Team Broadcast that was stored as Vehicle Preset #1 in Bank #1</t>
  </si>
  <si>
    <t>1. Enter SiriusXM mode.
2. Open Direct Tune &gt; Tune to Channel #89 (WBM MLBNetwork Radio)
3. Long press the Vehicle Preset # 1 in the Bank # 1 
4. Update the Track Metadata contains the Milwaukee Brewers and there is no game state flag ( Will update later)
5. Select the Visitor team ("Milwaukee Brewers") to save as vehicle preset.
6. Open Direct Tune &gt; Tune to Channel #2 (WBM Hits 1) 
7. Select Preset #1 in Bank #1 and observe</t>
  </si>
  <si>
    <t>2. The Product is tuned to Channel #89 (WBM MLBNetwork Radio) 
3. The Product displays the Set Vehicle Preset Modal when the user tries to store a vehicle preset from the sports play-by-play Now playing screen
6. The Product is tuned to Channel #2 (WBM Hits 1)
7. The Product displays the "No Game Scheduled Modal" when user selects the Sports Team "Milwaukee Brewers" that stored as the Vehicle Preset #1 in the Bank #1</t>
  </si>
  <si>
    <t xml:space="preserve">1. Enter SiriusXM mode.
2. Open Direct Tune &gt; Tune to Channel #89 (WBM MLBNetwork Radio)
3. Long press the Vehicle Preset # 1 in the Bank # 1.
4. Select the Home team ("New York Yankees") to save as vehicle preset.
5. Update Track Metadata the New York Yankees with game state flag as "Scheduled". ( will update later) 
6. Observe the Vehicle Preset # 1.
7. Select Preset #1 in Bank #1 and observe
</t>
  </si>
  <si>
    <t>2. The Product is tuned to Channel #89 (WBM MLBNetwork Radio)
3. The Product displays the Set Vehicle Preset Modal
4. The Home team ("New York Yankees") is saved as vehicle preset.
6. The Game State Flag is updated from "In-Progress" to "Scheduled"
7. The Product displays the "Scheduled Game Modal"</t>
  </si>
  <si>
    <t xml:space="preserve">1. Enter SiriusXM mode.
2. Open Direct Tune &gt; Tune to Channel #89 (WBM MLBNetwork Radio)
3. Long press the Vehicle Preset # 1 in the Bank # 1.
4. Select the Home team ("New York Yankees") to save as vehicle preset.
5. Update Track Metadata the New York Yankees with game state flag as "Delayed". ( will update later) 
6. Observe the Vehicle Preset # 1.
7. Select Preset #1 in Bank #1 and observe
</t>
  </si>
  <si>
    <t>2. The Product is tuned to Channel #89 (WBM MLBNetwork Radio)
3. The Product displays the Set Vehicle Preset Modal
4. The Home team ("New York Yankees") is saved as vehicle preset.
6. The Game State Flag is updated from "In-Progress" to "Delayed"
7. The Product displays the "Scheduled Game Modal"</t>
  </si>
  <si>
    <t xml:space="preserve">1. Enter SiriusXM mode.
2. Open Direct Tune &gt; Tune to Channel #89 (WBM MLBNetwork Radio)
3. Long press the Vehicle Preset # 1 in the Bank # 1.
4. Select the Home team ("New York Yankees") to save as vehicle preset.
5. Update Track Metadata the New York Yankees with game state flag as "Abandoned for the day". ( will update later) 
6. Observe the Vehicle Preset # 1.
7. Select Preset #1 in Bank #1 and observe
</t>
  </si>
  <si>
    <t>2. The Product is tuned to Channel #89 (WBM MLBNetwork Radio)
3. The Product displays the Set Vehicle Preset Modal
4. The Home team ("New York Yankees") is saved as vehicle preset.
6. The Game State Flag is updated from "In-Progress" to "Abandoned for the day"
7. The Product displays the "Scheduled Game Modal"</t>
  </si>
  <si>
    <t xml:space="preserve">1. Enter SiriusXM mode.
2. Open Direct Tune &gt; Tune to Channel #89 (WBM MLBNetwork Radio)
3. Long press the Vehicle Preset # 1 in the Bank # 1.
4. Select the Home team ("New York Yankees") to save as vehicle preset.
5. Update Track Metadata the New York Yankees with game state flag as "Currently Suspended". ( will update later) 
6. Observe the Vehicle Preset # 1.
7. Select Preset #1 in Bank #1 and observe
</t>
  </si>
  <si>
    <t>2. The Product is tuned to Channel #89 (WBM MLBNetwork Radio)
3. The Product displays the Set Vehicle Preset Modal
4. The Home team ("New York Yankees") is saved as vehicle preset.
6. The Game State Flag is updated from "In-Progress" to "Currently Suspended"
7. The Product displays the "Scheduled Game Modal"</t>
  </si>
  <si>
    <t xml:space="preserve">1. Enter SiriusXM mode.
2. Open Direct Tune &gt; Tune to Channel #89 (WBM MLBNetwork Radio)
3. Long press the Vehicle Preset # 1 in the Bank # 1.
4. Select the Home team ("New York Yankees") to save as vehicle preset.
5. Update Track Metadata the New York Yankees with game state flag as "Rescheduled". ( will update later) 
6. Observe the Vehicle Preset # 1.
7. Select Preset #1 in Bank #1 and observe
</t>
  </si>
  <si>
    <t>2. The Product is tuned to Channel #89 (WBM MLBNetwork Radio)
3. The Product displays the Set Vehicle Preset Modal
4. The Home team ("New York Yankees") is saved as vehicle preset.
6. The Game State Flag is updated from "In-Progress" to "Rescheduled"
7. The Product displays the "Re-Scheduled Game Modal"</t>
  </si>
  <si>
    <t xml:space="preserve">1. Enter SiriusXM mode.
2. Navigate to the Now Playing Screen and Observe.
</t>
  </si>
  <si>
    <t xml:space="preserve">2. The Product displays the Vehicle Presets bar on the bottom of Now Playing Screen.
</t>
  </si>
  <si>
    <t>1. Enter SiriusXM mode.
2. Open Direct Tune &gt; Tune to Channel #2 (WBM Hits 1)
3. On the Now Playing Screen, Long press the Vehicle Preset # 1 in the Bank # 1 to save the current channel.
4. Open Direct Tune &gt; Tune to Channel #3 (WBM 20 on 20)
5. On the Now Playing Screen, Long press the Vehicle Preset # 2 in the Bank # 1 to save the current channel.
6. Open Direct Tune &gt; Tune to Channel #4 (WBM 40s on 4)
7. On the Now Playing Screen, Long press the Vehicle Preset # 3 in the Bank # 1 to save the current channel.
8. Open Direct Tune &gt; Tune to Channel #5 (WBM 50s on 5)
9. On the Now Playing Screen, Long press the Vehicle Preset # 4 in the Bank # 1 to save the current channel.
10. Open Direct Tune &gt; Tune to Channel # 6 (WBM 60s on 6)
11. On the Now Playing Screen, Long press the Vehicle Preset # 5 in the Bank # 1 to save the current channel.
12. Open Direct Tune &gt; Tune to Channel #7 (WBM 70s on 7)
13. Observe the Vehicle Preset # 1.
14. Observe the Vehicle Preset # 2
15. Observe the Vehicle Preset # 3
16. Observe the Vehicle Preset # 4
17. Observe the Vehicle Preset # 5</t>
  </si>
  <si>
    <t>2. The Product is tuned to Channel #2 (WBM Hits 1)
3. The Channel #2 is saved into the Vehicle Preset # 1 in the Bank # 1
4. The Product is tuned to Channel #3 (WBM 20 on 20)
5. The Channel #3 is saved into the Vehicle Preset # 2 in the Bank # 1
6. The Product is tuned to Channel # 4 (WBM 40s on 4)
7. The Channel #4 is saved into the Vehicle Preset # 3 in the Bank # 1
8. The Product is tuned to Channel #5 (WBM 50s on 5)
9. The Channel #5 is saved into the Vehicle Preset # 4 in the Bank # 1
10. The Product is tuned to Channel #6 (WBM 60s on 6)
11. The Channel #6 is saved into the Vehicle Preset # 5 in the Bank # 1
12. The Product is tuned to Channel #7 (WBM 70s on 7)
13. The Product stores Channel 2 with Artist name "[empty]" as Vehicle Preset
14. The Product stores Channel 3 with Artist name "[empty]" as Vehicle Preset
15. The Product stores Channel 4 with Artist name "[empty]" as Vehicle Preset
16. The Product stores Channel 5 with Artist name "[empty]" as Vehicle Preset
17. The Product stores Channel 6 with Artist name "[empty]" as Vehicle Preset</t>
  </si>
  <si>
    <t>1. Enter SiriusXM mode.
2. Update the Track Metadata of channel #177 (will update later) 
3. Tune the Product to Channel #177 (WBM MLB 177) using Direct Tune
4. Long press the Vehicle Preset # 1 in the Bank # 1.
5. Select the Home team ("Pittsburgh Pirates") to save as vehicle preset.</t>
  </si>
  <si>
    <t xml:space="preserve">3. The Product is tuned to Channel #177 (WBM MLB 177)
4. The Product displays the Set Vehicle Preset Modal
5. The Home team ("Pittsburgh Pirates") is saved as Vehicle preset with the current game score (Eg: 1-0)
</t>
  </si>
  <si>
    <t xml:space="preserve">1. Enter SiriusXM mode.
2. Open Direct Tune &gt; Tune to Channel #2 (WBM Hits 1)
3. On the Now Playing Screen, Long press the Vehicle Preset # 1 in the Bank # 1 to save the current channel.
4. Open Direct Tune &gt; Tune to Channel #5 (WBM 50s on 5)
5. On the Now Playing Screen, Long press the Vehicle Preset # 2 in the Bank # 1 to save the current channel.
6. Observe the Vehicle Preset # 1 in the Bank # 1.
7. Observe the Vehicle Preset # 2 in the Bank # 1.
</t>
  </si>
  <si>
    <t>2. The Product is tuned to Channel #2 (WBM Hits 1)
3. The Channel #2 is saved into the Vehicle Preset # 1 in the Bank # 1
4. The Product is tuned to Channel # 5 (WBM 50s on 5)
5. The Channel #5 is saved into the Vehicle Preset # 2 in the Bank # 1
6. The Product displays Channel 2 with name "WBM Hits 1" (or the 8 Character Channel Name is used if space is limited - "Hits 1") as Vehicle Preset
7. The Product displays Channel 5 with name "WBM 50s on 5" (or the 8 Character Channel Name is used if space is limited - "50s on 5") as Vehicle Preset</t>
  </si>
  <si>
    <t>1. Enter SiriusXM mode.
2. Update the Track Metadata of channel #177 
3. Tune the Product to Channel #177 (WBM MLB 177) using Direct Tune
4. Long press the Vehicle Preset # 1 in the Bank # 1.
5. Select the Home team ("Pittsburgh Pirates") to save as vehicle preset.
6. Observe the Vehicle Preset # 1 in the Bank # 1.</t>
  </si>
  <si>
    <t xml:space="preserve">3. The Product is tuned to Channel #177 (WBM MLB 177
4. The Product displays the Set Vehicle Preset Modal
5. The Home team ("Pittsburgh Pirates") is saved as Vehicle preset 
6. The Product displays the sports team "Pittsburgh Pirates" with the game score within Vehicle Presets.
</t>
  </si>
  <si>
    <t>2. The Product is tuned to Channel #2 (WBM Hits 1)
3. Channel #2 is saved into the Vehicle Preset # 1 in the Bank # 1
4. The Product is tuned to Channel #3 (WBM 20 on 20)
5. Channel #3 is saved into the Vehicle Preset # 2 in the Bank # 1
6. The Product is tuned to Channel # 4 (WBM 40s on 4)
7. Channel #4 is saved into the Vehicle Preset # 3 in the Bank # 1
8. The Product is tuned to Channel #5 (WBM 50s on 5)
9. Channel #5 is saved into the Vehicle Preset # 4 in the Bank # 1
10. The Product is tuned to Channel #6 (WBM 60s on 6)
11. Channel #6 is saved into the Vehicle Preset # 5 in the Bank # 1
12. The Product is tuned to Channel #7 (WBM 70s on 7)
13. The Product displays Channel 2 with Artist name "[empty]" as Vehicle Preset
14. The Product displays Channel 3 with Artist name "[empty]" as Vehicle Preset
15. The Product displays Channel 4 with Artist name "[empty]" as Vehicle Preset
16. The Product displays Channel 5 with Artist name "[empty]" as Vehicle Preset
17. The Product displays Channel 6 with Artist name "[empty]" as Vehicle Preset</t>
  </si>
  <si>
    <t xml:space="preserve">1. Enter SiriusXM mode.
2. Open Direct Tune &gt; Tune to any Xtra Channel (Eg: Channel #67) 
3. On the Now Playing Screen, Long press the Vehicle Preset # 1 in the Bank # 1 to save the current channel.
4. Observe the Vehicle Preset # 1.
</t>
  </si>
  <si>
    <t xml:space="preserve">2. The Product is tuned to Channel #67
3. Channel #67 is saved into the Vehicle Preset # 1 in the Bank # 1
4. The Product displays Channel 67 as Vehicle Preset
</t>
  </si>
  <si>
    <t xml:space="preserve">1. Enter SiriusXM mode.
2. Tune to any available On Demand Show 
3. On the Now Playing Screen, Long press the Vehicle Preset # 1 in the Bank # 1 to save the current channel.
4. Observe the Vehicle Preset # 1.
</t>
  </si>
  <si>
    <t>2. The Product is tuned to On Demand Show
4. The Product displays the current playing On Demand Show as Vehicle Preset</t>
  </si>
  <si>
    <t xml:space="preserve">1. Enter SiriusXM mode.
2. Tune the available Pandora Station (Eg: Taylor Swift)
3. On the Now Playing Screen, Long press the Vehicle Preset # 1 in the Bank # 1 to save the current channel.
4. Observe the Vehicle Preset # 1.
</t>
  </si>
  <si>
    <t xml:space="preserve">2. The Product  is tuned to Taylor Swift Pandora Station
4. The Product displays Taylor Swift Pandora Station as Vehicle Preset
</t>
  </si>
  <si>
    <t xml:space="preserve">1. Enter SiriusXM mode.
2. Open Direct Tune &gt; Tune to Channel #2 (WBM Hits 1)
3. On the Now Playing Screen, long press the Vehicle Preset # 1 in the Bank # 1 and observe the audio </t>
  </si>
  <si>
    <t xml:space="preserve">2. The Product is tuned to Channel #2 (WBM Hits 1)
3. Channel #2 is saved into the Vehicle Preset # 1 in the Bank # 1 
And audio of channel #2 continues to play without any interruption after storing as Vehicle Preset.
</t>
  </si>
  <si>
    <t xml:space="preserve">1. Enter SiriusXM mode.
2. Open Direct Tune &gt; Tune to Channel #2 (WBM Hits 1)
3. On the Now Playing Screen, Long press the Vehicle Preset # 1 in the Bank # 1 and observe 
</t>
  </si>
  <si>
    <t xml:space="preserve">2. The Product is tuned to Channel #2 (WBM Hits 1)
3. The Product present a visual and/or audible cue indicating that preset has been set successfully
And The Channel #2 is saved into the Vehicle Preset # 1 in the Bank # 1
</t>
  </si>
  <si>
    <t>1. Enter SiriusXM mode.
2. Open Direct Tune &gt; Tune to Channel #2 (WBM Hits 1) 
3. Long press the Vehicle Preset # 1 in the Bank # 1 to save the current channel.
4. Open Direct Tune &gt; Tune to Channel #3 (WBM 20 on 20)
5. Update the Channel Map to set Channel #2 to be unavailable (Will update later)
6. On Now playing screen, select Preset #1 in Bank #1 and observe</t>
  </si>
  <si>
    <t>2. The Product is tuned to Channel #2 (WBM Hits 1) 
4. The Product is tuned to Channel #3 (WBM 20 on 20)
6. The Product takes no action when the user tries to tune to an inactive Vehicle Preset # 1</t>
  </si>
  <si>
    <t>1. Enter SiriusXM mode.
2. Open Direct Tune &gt; Tune to Channel # 40
3. Long press the Vehicle Preset # 1 in the Bank # 1 to save the current channel.
4. Open Direct Tune &gt; Tune to Channel #3 (WBM 20 on 20)
5. Navigate to the Profile and settings menu screen &gt; Go to the Listener Settings screen
6. Switch to "ON" the Block Explicit toggle
7. Navigate to the Now playing screen
8. Select Preset #1 in Bank #1 and observe</t>
  </si>
  <si>
    <r>
      <t xml:space="preserve">2. The Product is tuned to Channel #40
3. The Channel #40 is added to Vehicle Preset
4. The Product is tuned to Channel #3 (WBM 20 on 20)
6. The Block Explicit toggle is "ON"
8. The Product displays the </t>
    </r>
    <r>
      <rPr>
        <b/>
        <sz val="12"/>
        <color indexed="8"/>
        <rFont val="Calibri"/>
        <family val="2"/>
        <scheme val="minor"/>
      </rPr>
      <t>'blocked</t>
    </r>
    <r>
      <rPr>
        <sz val="12"/>
        <color theme="1"/>
        <rFont val="Calibri"/>
        <family val="2"/>
        <scheme val="minor"/>
      </rPr>
      <t xml:space="preserve"> content' when the user tries to tune to a Block Explicit preset</t>
    </r>
  </si>
  <si>
    <t>1. Enter SiriusXM mode.
2. Open Direct Tune &gt; Tune to Channel #2 (WBM Hits 1) 
3. Long press the Vehicle Preset # 1 in the Bank # 1 to save the current channel.
4. Open Direct Tune &gt; Tune to Channel #3 (WBM 20 on 20)
5. Update the Channel Map to set Channel #2 to be unavailable (Will update later)
6. Observe the Vehicle Preset Bar.</t>
  </si>
  <si>
    <t>2. The Product is tuned to Channel #2 (WBM Hits 1) 
3. The Channel #2 is added to Vehicle Preset # 1 in the Bank # 1
4. The Product is tuned to Channel #3 (WBM 20 on 20)
6. The Product displays the Vehicle Preset # 1 in the Bank # 1 as unavailable (i.e. grayed out)</t>
  </si>
  <si>
    <t>1. Enter SiriusXM mode.
2. Open Direct Tune &gt; Tune to Channel #2 (WBM Hits 1) 
3. Long press the Vehicle Preset # 1 in the Bank # 1 to save the current channel.
4. Open Direct Tune &gt; Tune to Channel #3 (WBM 20 on 20)
5. Update the Channel Map to set Channel #2 to be unsubscribed (Will update later)
6. Observe the Vehicle Preset Bar.</t>
  </si>
  <si>
    <t>1. Enter SiriusXM mode.
2. Open Direct Tune &gt; Tune to Channel # 40
3. Long press the Vehicle Preset # 1 in the Bank # 1 to save the current channel.
4. Open Direct Tune &gt; Tune to Channel #3 (WBM 20 on 20)
5. Navigate to the Profile and settings menu screen &gt; Go to the Listener Settings screen
6. Switch to "ON" the Block Explicit toggle
7. Navigate to the Now playing screen
8. Observe the Vehicle Preset Bar.</t>
  </si>
  <si>
    <t>2. The Product is tuned to Channel #40
3. The Channel #40 is added to Vehicle Preset # 1 in the Bank # 1
4. The Product is tuned to Channel #3 (WBM 20 on 20)
6. The Block Explicit toggle is "ON"
8. The Product displays the Vehicle Preset # 1 in the Bank # 1 as unavailable (i.e. grayed out)</t>
  </si>
  <si>
    <t>1. Enter SiriusXM mode.
2. Open Direct Tune &gt; Tune to Channel #2 (WBM Hits 1) 
3. Long press the Vehicle Preset # 1 in the Bank # 1 to save the current channel.
4. Open Direct Tune &gt; Tune to Channel #3 (WBM 20 on 20)
5. Disconnect the antenna
6. Observe the Vehicle Preset Bar.</t>
  </si>
  <si>
    <t xml:space="preserve">2. The Product is tuned to Channel #2 (WBM Hits 1) 
3. The Channel #2 is added to Vehicle Preset # 1 in the Bank # 1
4. The Product is tuned to Channel #3 (WBM 20 on 20)
6. The Product displays the Vehicle Preset # 1 in the Bank # 1 as unavailable (i.e. grayed out)
</t>
  </si>
  <si>
    <t>1. Enter SiriusXM mode.
2. Open Direct Tune &gt; Tune to Channel #89 (WBM MLBNetwork Radio) 
3. Update the Track Metadata to contains the Milwaukee Brewers with game state flag as "Scheduled" (Will update later)
4. On the Now playing screen, long press the Vehicle Preset # 1 in the Bank # 1
5. Select the Visitor team ("Milwaukee Brewers") to save as Vehicle preset.
6. Observe the Vehicle Preset # 1 Bank # 1</t>
  </si>
  <si>
    <t>2. The Product is tuned to Channel #89 (WBM MLBNetwork Radio)  
4. The Product displays the Set Vehicle Preset Modal 
5. The Visitor team ("Milwaukee Brewers") is saved to Vehicle preset.
6. The Product displays "Milwaukee Brewers" as unavailable (i.e. grayed out) when the Game State Flag for the channel is reflected as Scheduled</t>
  </si>
  <si>
    <t>1. Enter SiriusXM mode.
2. Open Direct Tune &gt; Tune to Channel #89 (WBM MLBNetwork Radio) 
3. Update the Track Metadata to contains the Milwaukee Brewers with game state flag as "Rescheduled".  (Will update later)
4. On the Now playing screen, long press the Vehicle Preset # 1 in the Bank # 1
5. Select the Visitor team ("Milwaukee Brewers") to save as Vehicle preset.
6. Observe the Vehicle Preset # 1 Bank # 1</t>
  </si>
  <si>
    <t>2. The Product is tuned to Channel #89 (WBM MLBNetwork Radio)  
4. The Product displays the Set Vehicle Preset Modal 
5. The Visitor team ("Milwaukee Brewers") is saved to Vehicle preset.
6. The Product displays "Milwaukee Brewers" as unavailable (i.e. grayed out) when the Game State Flag for the channel is reflected as Rescheduled</t>
  </si>
  <si>
    <t>1. Enter SiriusXM mode.
2. Open Direct Tune &gt; Tune to Channel #89 (WBM MLBNetwork Radio) 
3. Update the Track Metadata to contains the Milwaukee Brewers with game state flag as "Delayed".  (Will update later)
4. On the Now playing screen, long press the Vehicle Preset # 1 in the Bank # 1
5. Select the Visitor team ("Milwaukee Brewers") to save as Vehicle preset.
6. Observe the Vehicle Preset # 1 Bank # 1</t>
  </si>
  <si>
    <t>2. The Product is tuned to Channel #89 (WBM MLBNetwork Radio)  
4. The Product displays the Set Vehicle Preset Modal 
5. The Visitor team ("Milwaukee Brewers") is saved to Vehicle preset.
6. The Product displays "Milwaukee Brewers" as unavailable (i.e. grayed out) when the Game State Flag for the channel is reflected as Delayed</t>
  </si>
  <si>
    <t>1. Enter SiriusXM mode.
2. Open Direct Tune &gt; Tune to Channel #89 (WBM MLBNetwork Radio) 
3. Update the Track Metadata to contains the Milwaukee Brewers with game state flag as "Abandoned for the day".  (Will update later)
4. On the Now playing screen, long press the Vehicle Preset # 1 in the Bank # 1
5. Select the Visitor team ("Milwaukee Brewers") to save as Vehicle preset.
6. Observe the Vehicle Preset # 1 Bank # 1</t>
  </si>
  <si>
    <t>2. The Product is tuned to Channel #89 (WBM MLBNetwork Radio)  
4. The Product displays the Set Vehicle Preset Modal 
5. The Visitor team ("Milwaukee Brewers") is saved to Vehicle preset.
6. The Product displays "Milwaukee Brewers" as unavailable (i.e. grayed out) when the Game State Flag for the channel is reflected as Abandoned for the day</t>
  </si>
  <si>
    <t>1. Enter SiriusXM mode.
2. Open Direct Tune &gt; Tune to Channel #89 (WBM MLBNetwork Radio) 
3. Update the Track Metadata to contains the Milwaukee Brewers with game state flag as "Currently Suspended".  (Will update later)
4. On the Now playing screen, long press the Vehicle Preset # 1 in the Bank # 1
5. Select the Visitor team ("Milwaukee Brewers") to save as Vehicle preset.
6. Observe the Vehicle Preset # 1 Bank # 1</t>
  </si>
  <si>
    <t>2. The Product is tuned to Channel #89 (WBM MLBNetwork Radio)  
4. The Product displays the Set Vehicle Preset Modal 
5. The Visitor team ("Milwaukee Brewers") is saved to Vehicle preset.
6. The Product displays "Milwaukee Brewers" as unavailable (i.e. grayed out) when the Game State Flag for the channel is reflected as Currently Suspended</t>
  </si>
  <si>
    <t>1. Enter SiriusXM mode.
2. Open Direct Tune &gt; Tune to Channel #89 (WBM MLBNetwork Radio) 
3. Update the Track Metadata to contains the Milwaukee Brewers with game state flag as "No Game State Flag".  (Will update later)
4. On the Now playing screen, long press the Vehicle Preset # 1 in the Bank # 1
5. Select the Visitor team ("Milwaukee Brewers") to save as Vehicle preset.
6. Observe the Vehicle Preset # 1 Bank # 1</t>
  </si>
  <si>
    <t>2. The Product is tuned to Channel #89 (WBM MLBNetwork Radio)  
4. The Product displays the Set Vehicle Preset Modal 
5. The Visitor team ("Milwaukee Brewers") is saved to Vehicle preset.
6. The Product displays "Milwaukee Brewers" as unavailable (i.e. grayed out) when the Game State Flag for the channel is reflected as No Game State Flag</t>
  </si>
  <si>
    <t>1. Enter SiriusXM mode.
2. Open Direct Tune &gt; Tune to Channel #89 (WBM MLBNetwork Radio) 
3. Update the feed is not available to tune to game . (Will update later)
4. On the Now playing screen, long press the Vehicle Preset # 1 in the Bank # 1
5. Select the Visitor team ("Milwaukee Brewers") to save as Vehicle preset.
6. Observe the Vehicle Preset # 1 Bank # 1</t>
  </si>
  <si>
    <t>2. The Product is tuned to Channel #89 (WBM MLBNetwork Radio)  
4. The Product displays the Set Vehicle Preset Modal 
5. The Visitor team ("Milwaukee Brewers") is saved to Vehicle preset.
6. The Product displays "Milwaukee Brewers" as unavailable (i.e. grayed out) when the feed is not available to tune to game</t>
  </si>
  <si>
    <t>1. Enter SiriusXM mode.
2. Open Direct Tune &gt; Tune to Channel #2 (WBM Hits 1) 
3. On the Now Playing Screen, Long press the Vehicle Preset # 1 in the Bank # 1
4. Let the Music Channel #2 buffer fill
5. Open Direct Tune &gt; Tune to Channel #3 (WBM 20 on 20)
6. Press the 'Pause' button 1 time(s))
7. Select Preset #1 in Bank #1 and observe</t>
  </si>
  <si>
    <t xml:space="preserve">2. The Product is tuned to Channel #2 (WBM Hits 1)
3. The Channel #2 is saved into the Vehicle Preset # 1 in the Bank # 1
5. The Product is tuned to Channel #3 (WBM 20 on 20)
6. The audio of channel #3 is paused 
7. The Product plays the currently playing track for Channel # 2 that stored as the Vehicle Preset # 1 in the Bank # 1.
</t>
  </si>
  <si>
    <t>2. The Product is tuned to Channel #2 (WBM Hits 1)
3. The Channel #2 is saved into the Vehicle Preset # 1 in the Bank # 1
5. The Product is tuned to Channel #3 (WBM 20 on 20)
6. The audio of channel #3 is paused 
7. The Product tunes to the Live point of the music Channel # 2 that stored as the Vehicle Preset # 1 in the Bank # 1</t>
  </si>
  <si>
    <t xml:space="preserve">1. Enter SiriusXM mode.
2. Open Direct Tune &gt; Tune to Channel #89 (WBM MLBNetwork Radio)
3. Update the Track Metadata contains the New York Yankees with the Game State Flag as In Progress. (will update later)
4. Long press the Vehicle Preset # 1 in the Bank # 1.
5. Select the Home team ("New York Yankees") to save as vehicle preset.
6. Observe the Vehicle Preset # 1 in the Bank # 1.
</t>
  </si>
  <si>
    <t>2. The Product is tuned to Channel #89 (WBM MLBNetwork Radio)
4. The Product displays the Set Vehicle Preset Modal
5. The Home team ("New York Yankees") is saved as vehicle preset.
6. The Product displays the current game score (Eg: "5-2" ) in the PDT Line 1 for the Vehicle Preset # 1</t>
  </si>
  <si>
    <t xml:space="preserve">1. Enter SiriusXM mode.
2. Open Direct Tune &gt; Tune to Channel #89 (WBM MLBNetwork Radio)
3. Update the Track Metadata contains the New York Yankees with the Game State Flag as Final.  (will update later)
4. Long press the Vehicle Preset # 1 in the Bank # 1.
5. Select the Home team ("New York Yankees") to save as vehicle preset.
6. Observe the Vehicle Preset # 1 in the Bank # 1.
</t>
  </si>
  <si>
    <t>2. The Product is tuned to Channel #89 (WBM MLBNetwork Radio)
4. The Product displays the Set Vehicle Preset Modal
5. The Home team ("New York Yankees") is saved as vehicle preset.
6. The Product displays the final game score (eg:"5-4") in the PDT Line 1 for the Vehicle Preset # 1</t>
  </si>
  <si>
    <t xml:space="preserve">1. Enter SiriusXM mode.
2. Open Direct Tune &gt; Tune to Channel #89 (WBM MLBNetwork Radio)
3. Update the Track Metadata contains the New York Yankees with the Game State Flag as Pre-Game.  (will update later)
4. Long press the Vehicle Preset # 1 in the Bank # 1.
5. Select the Home team ("New York Yankees") to save as vehicle preset.
6. Open Direct Tune &gt; Tune to Channel #3 (WBM 20 on 20)
7. Observe the Vehicle Preset # 1 in the Bank # 1.
</t>
  </si>
  <si>
    <t>2. The Product is tuned to Channel #89 (WBM MLBNetwork Radio)
4. The Product displays the Set Vehicle Preset Modal
5. The Home team ("New York Yankees") is saved as vehicle preset.
6. The Product is tuned to Channel #3 (WBM 20 on 20)
7. The Product displays the game score as "0-0" in the PDT Line 1 for the Vehicle Preset # 1</t>
  </si>
  <si>
    <t xml:space="preserve">1. Enter SiriusXM mode.
2. Open Direct Tune &gt; Tune to Channel #2 (WBM Hits 1)
3. On the Now Playing Screen, Long press the Vehicle Preset # 1 in the Bank # 1 to save the current channel.
4. Open Direct Tune &gt; Tune to Channel #3 (WBM 20 on 20)
5. On the Now Playing Screen, Long press the Vehicle Preset # 2 in the Bank # 1 to save the current channel.
6. Open Direct Tune &gt; Tune to Channel #4 (WBM 40s on 4)
7. On the Now Playing Screen, Long press the Vehicle Preset # 3 in the Bank # 1 to save the current channel.
8. Open Direct Tune &gt; Tune to Channel #5 (WBM 50s on 5)
9. On the Now Playing Screen, Long press the Vehicle Preset # 4 in the Bank # 1 to save the current channel.
10. Open Direct Tune &gt; Tune to Channel # 6 (WBM 60s on 6)
11. On the Now Playing Screen, Long press the Vehicle Preset # 5 in the Bank # 1 to save the current channel.
12. Open Direct Tune &gt; Tune to Channel #7 (WBM 70s on 7)
13. On the Now Playing Screen, Long press the Vehicle Preset # 1 in the Bank # 2 to save the current channel.
14. Navigate and observe the Vehicle Presets Bar.
</t>
  </si>
  <si>
    <t>2. The Product is tuned to Channel #2 (WBM Hits 1)
3. The Channel #2 is saved into the Vehicle Preset # 1 in the Bank # 1
4. The Product is tuned to Channel #3 (WBM 20 on 20)
5. The Channel #3 is saved into the Vehicle Preset # 2 in the Bank # 1
6. The Product is tuned to Channel # 4 (WBM 40s on 4)
7. The Channel #4 is saved into the Vehicle Preset # 3 in the Bank # 1
8. The Product is tuned to Channel #5 (WBM 50s on 5)
9. The Channel #5 is saved into the Vehicle Preset # 4 in the Bank # 1
10. The Product is tuned to Channel #6 (WBM 60s on 6)
11. The Channel #6 is saved into the Vehicle Preset # 5 in the Bank # 1
12. The Product is tuned to Channel #7 (WBM 70s on 7)
13. The Channel #7 is saved into the Vehicle Preset # 1 in the Bank # 2
14. The Product uses a pagination indicator to indicate currently viewing page/bank.</t>
  </si>
  <si>
    <t xml:space="preserve">1. Enter SiriusXM mode.
2. Open Direct Tune &gt; Tune to Channel #2 (WBM Hits 1)
3. On the Now Playing Screen, Long press the Vehicle Preset # 1 in the Bank # 1 to save the current channel.
4. Open Direct Tune &gt; Tune to Channel #3 (WBM 20 on 20)
5. On the Now Playing Screen, Long press the Vehicle Preset # 2 in the Bank # 1 to save the current channel.
6. Open Direct Tune &gt; Tune to Channel #4 (WBM 40s on 4)
7. On the Now Playing Screen, Long press the Vehicle Preset # 3 in the Bank # 1 to save the current channel.
8.  Open Direct Tune &gt; Tune to Channel #5 (WBM 50s on 5)
9. Observe the Vehicle Preset # 1.
10. Observe the Vehicle Preset # 2
11. Observe the Vehicle Preset # 3
</t>
  </si>
  <si>
    <t>2. The Product is tuned to Channel #2 (WBM Hits 1)
3. The Channel #2 is saved into the Vehicle Preset # 1 in the Bank # 1
4. The Product is tuned to Channel #3 (WBM 20 on 20)
5. The Channel #3 is saved into the Vehicle Preset # 2 in the Bank # 1
6. The Product is tuned to Channel # 4 (WBM 40s on 4)
7. The Channel #4 is saved into the Vehicle Preset # 3 in the Bank # 1
8. The Product is tuned to Channel # 5 (WBM 50s on 5)
9. The Product displays Artist name as "Artist_2.1" in the PDT Line 1 for Vehicle Preset # 1 that is not currently selected
10. The Product displays Artist name as "Artist_3.1" in the PDT Line 1 for Vehicle Preset # 2 that is not currently selected
11. The Product displays Artist name as "Artist_4.1" in the PDT Line 1 for Vehicle Preset # 3 that is not currently selected</t>
  </si>
  <si>
    <t>1. Enter SiriusXM mode.
2. Open Direct Tune &gt; Tune to Channel #3 (WBM 20 on 20) 
3. Long press the Vehicle Preset # 1 in the Bank # 1  to save the current channel.
4. Open Direct Tune &gt; Tune to Channel #4 (WBM 40s on 4) 
5. Long press the Vehicle Preset # 2 in the Bank # 1 to save the current channel.
6. Open Direct Tune &gt; Tune to Channel #5 (WBM 50s on 5)
7. Long press the Vehicle Preset # 3 in the Bank # 1  to save the current channel
8. Turn Power OFF and Remove all power from the product
9. Connect power to the Product and Turn Power ON
10. Navigate to Now playing screen and select Preset #1 in Bank #1 and observe
11. On the now playing screen, select Preset #2 in Bank #1 and observe
12. On the now playing screen, select Preset #3 in Bank #1 and observe</t>
  </si>
  <si>
    <t>2. The Product is tuned to Channel #3 (WBM 20 on 20) 
3. The Channel #3 is saved to Vehicle Preset # 1 in the Bank # 1
4. The Product is tuned to Channel #4 (WBM 40s on 4)  
5. The Channel #4 is saved to Vehicle Preset # 2 in the Bank # 1.
6. The Product is tuned to Channel #5 (WBM 50s on 5)  
7. The Channel #5 is saved to Vehicle Preset # 3 in the Bank # 1.
10. The Product is tuned to Channel # 3 that was stored as Vehicle Preset #1 in Bank #1
11. The Product is tuned to Channel # 4 that was stored as Vehicle Preset #2 in Bank #1
12. The Product is tuned to Channel # 5 that was stored as Vehicle Preset #3 in Bank #1</t>
  </si>
  <si>
    <r>
      <t xml:space="preserve">1. Enter SiriusXM mode.
2. Open Direct Tune &gt; Tune to Channel #3 (WBM 20 on 20) 
</t>
    </r>
    <r>
      <rPr>
        <sz val="12"/>
        <color rgb="FFFF0000"/>
        <rFont val="Calibri"/>
        <family val="2"/>
      </rPr>
      <t>3. Long press the Vehicle Preset # 1 in the Bank # 1  to save the current channel.</t>
    </r>
    <r>
      <rPr>
        <sz val="12"/>
        <color indexed="8"/>
        <rFont val="Calibri"/>
        <family val="2"/>
      </rPr>
      <t xml:space="preserve">
4. Open Direct Tune &gt; Tune to Channel #5 (WBM 50s on 5) 
5. Long press the Vehicle Preset # 2 in the Bank # 1 to save the current channel.
6. Open Direct Tune &gt; Tune to Channel #9 (WBM 50s on 9)
7. Long press the Vehicle Preset # 3 in the Bank # 1  to save the current channel
8. Perform a factory reset on the Product &gt; Press OK button to complete
9. Enter SiriusXM mode
</t>
    </r>
    <r>
      <rPr>
        <sz val="12"/>
        <color rgb="FFFF0000"/>
        <rFont val="Calibri"/>
        <family val="2"/>
      </rPr>
      <t xml:space="preserve">
10. Navigate to Now playing screen and select Preset #1 in Bank #1 and observe</t>
    </r>
    <r>
      <rPr>
        <sz val="12"/>
        <color indexed="8"/>
        <rFont val="Calibri"/>
        <family val="2"/>
      </rPr>
      <t xml:space="preserve">
11. On the now playing screen, select Preset #2 in Bank #1 and observe
12. On the now playing screen, select Preset #3 in Bank #1 and observe
13. On the now playing screen, select Preset #4 in Bank #1 and observe
14. On the now playing screen, select Preset #5 in Bank #1 and observe
15. On the now playing screen, select Preset #1 in Bank #2 and observe
16. On the now playing screen, select Preset #2 in Bank #2 and observe
17. On the now playing screen, select Preset #3 in Bank #2 and observe
18. On the now playing screen, select Preset #4 in Bank #2 and observe
19. On the now playing screen, select Preset #5 in Bank #2 and observe
20. On the now playing screen, select Preset #1 in Bank #3 and observe
21. On the now playing screen, select Preset #2 in Bank #3 and observe
22. On the now playing screen, select Preset #3 in Bank #3 and observe
23. On the now playing screen, select Preset #4 in Bank #3 and observe
24. On the now playing screen, select Preset #5 in Bank #3 and observe
25. On the now playing screen, select Preset #1 in Bank #4 and observe
26. On the now playing screen, select Preset #2 in Bank #4 and observe
27. On the now playing screen, select Preset #3 in Bank #4 and observe
28. On the now playing screen, select Preset #4 in Bank #4 and observe
29. On the now playing screen, select Preset #5 in Bank #4 and observe
30. On the now playing screen, select Preset #1 in Bank #5 and observe
31. On the now playing screen, select Preset #2 in Bank #5 and observe
32. On the now playing screen, select Preset #3 in Bank #5 and observe
33. On the now playing screen, select Preset #4 in Bank #5 and observe
34. On the now playing screen, select Preset #5 in Bank #5 and observe</t>
    </r>
  </si>
  <si>
    <r>
      <t xml:space="preserve">2. The Product is tuned to Channel #3 (WBM 20 on 20) 
</t>
    </r>
    <r>
      <rPr>
        <sz val="12"/>
        <color rgb="FFFF0000"/>
        <rFont val="Calibri"/>
        <family val="2"/>
        <scheme val="minor"/>
      </rPr>
      <t>3. The Channel #3 is saved to Vehicle Preset # 1 in the Bank # 1</t>
    </r>
    <r>
      <rPr>
        <sz val="12"/>
        <color theme="1"/>
        <rFont val="Calibri"/>
        <family val="2"/>
        <scheme val="minor"/>
      </rPr>
      <t xml:space="preserve">
4. The Product is tuned to Channel #5 (WBM 50s on 5)  
5. The Channel #5 is saved to Vehicle Preset # 2 in the Bank # 1.
6. The Product is tuned to Channel #9 (WBM 50s on 9)  
7. The Channel #9 is saved to Vehicle Preset # 3 in the Bank # 1.
</t>
    </r>
    <r>
      <rPr>
        <sz val="12"/>
        <color rgb="FFFF0000"/>
        <rFont val="Calibri"/>
        <family val="2"/>
        <scheme val="minor"/>
      </rPr>
      <t xml:space="preserve">10. The Product is tuned to Channel # 2 that was stored as Vehicle Preset #1 in Bank #1 with Channel Name: "Hits 1" </t>
    </r>
    <r>
      <rPr>
        <sz val="12"/>
        <color theme="1"/>
        <rFont val="Calibri"/>
        <family val="2"/>
        <scheme val="minor"/>
      </rPr>
      <t xml:space="preserve">
11. The Product is tuned to Channel # 26 that was stored as Vehicle Preset #2 in Bank #1 with Channel Name: "Classic Vinyl"
12. The Product is tuned to Channel # 56 that was stored as Vehicle Preset #3 in Bank #1 with Channel Name: "The Highway"
13. The Product is tuned to Channel # 115 that was stored as Vehicle Preset #4 in Bank #1 with Channel Name:"FOXHdlines"
14. The Product is tuned to Channel # 80 that was stored as Vehicle Preset #5 in Bank #1 with Channel Name: "ESPN Radio"
15. The Product is tuned to Channel # 7 that was stored as Vehicle Preset #1 in Bank #2 with Channel Name:70s on 7
16. The Product is tuned to Channel # 16 that was stored as Vehicle Preset #2 in Bank #2 with Channel Name:"The Blend"
17. The Product is tuned to Channel # 32 that was stored as Vehicle Preset #3 in Bank #2 with Channel Name:"The Bridge"
18. The Product is tuned to Channel # 116 that was stored as Vehicle Preset #4 in Bank #2 with Channel Name:"CNN"
19. The Product is tuned to Channel # 98 that was stored as Vehicle Preset #5 in Bank #2 with Channel Name: "Laugh USA"
20. The Product is tuned to Channel # 8 that was stored as Vehicle Preset #1 in Bank #3 with Channel Name:"80s on 8"
21. The Product is tuned to Channel # 4 that was stored as Vehicle Preset #2 in Bank #3 with Channel Name:"SXM Spotlight"
22. The Product is tuned to Channel # 33 that was stored as Vehicle Preset #3 in Bank #3 with Channel Name: "1st Wave"
23. The Product is tuned to Channel # 18 that was stored as Vehicle Preset #4 in Bank #3 with Channel Name:"Beatles Channel"
24. The Product is tuned to Channel # 58 that was stored as Vehicle Preset #5 in Bank #3 with Channel Name:"Prime Country"
25. The Product is tuned to Channel # 6 that was stored as Vehicle Preset #1 in Bank #4 with Channel Name:"60s on 6"
26. The Product is tuned to Channel # 70 that was stored as Vehicle Preset #2 in Bank #4 with Channel Name:"Love"
27. The Product is tuned to Channel # 34 that was stored as Vehicle Preset #3 in Bank #4 with Channel Name:"Lithium"
28. The Product is tuned to Channel # 28 that was stored as Vehicle Preset #4 in Bank #4 with Channel Name: "The Spectrum"
29. The Product is tuned to Channel # 36 that was stored as Vehicle Preset #5 in Bank #4 with Channel Name:"Alt Nation"
30. The Product is tuned to Channel # 67 that was stored as Vehicle Preset #1 in Bank #5 with Channel Name: "Real Jazz"
31. The Product is tuned to Channel # 71 that was stored as Vehicle Preset #2 in Bank #5 with Channel Name:"Siriusly Sinatra"
32. The Product is tuned to Channel # 76 that was stored as Vehicle Preset #3 in Bank #5 with Channel Name:"Symphony Hall"
33. The Product is tuned to Channel # 124 that was stored as Vehicle Preset #4 in Bank #5 with Channel Name:"POTUS Politics"
34. The Product is tuned to Channel # 88 that was stored as Vehicle Preset #5 in Bank #5 with Channel Name:"NFL Radio"
</t>
    </r>
  </si>
  <si>
    <t>1. Enter SiriusXM mode.
2. Open Direct Tune &gt; Tune to Channel #2 (WBM Hits 1) 
3. Long press the Vehicle Preset # 1 in the Bank # 1  to save the current channel.
4. Open Direct Tune &gt; Tune to Channel #3 (WBM 20 on 20)
5. On the Now playing screen, select Preset #1 in Bank #1 and observe</t>
  </si>
  <si>
    <t>2. The Product is tuned to Channel #2 (WBM Hits 1) 
3. The Channel #2 is saved to Vehicle Preset # 1 in the Bank # 1
4. The Product is tuned to Channel #3 (WBM 20 on 20)  
5. The Product is tuned to Channel # 2 that was stored as Vehicle Preset #1 in Bank #1.
The Product begins playback of the selected content on the Now Playing screen when content is selected from the Vehicle Presets and refresh to display the following content information:
- Artist Name: Artist_2.2
- Song Name: Title_2.2</t>
  </si>
  <si>
    <t>1. Enter SiriusXM mode.
2. Open Direct Tune &gt; Tune to Channel #2 (WBM Hits 1) 
3. Long press the Vehicle Preset # 1 in the Bank # 1  to save the current channel.
4. On the Now playing screen, select Preset #1 in Bank #1 and observe</t>
  </si>
  <si>
    <t xml:space="preserve">2. The Product is tuned to Channel #2 (WBM Hits 1) 
3. The Channel #2 is saved to Vehicle Preset # 1 in the Bank # 1
4. The Product shall not re-tune and continue playing
</t>
  </si>
  <si>
    <t>1. Enter SiriusXM mode.
2. Open Direct Tune &gt; Tune to Channel #2 (WBM Hits 1) 
3. Long press the Vehicle Preset # 1 in the Bank # 1  to save the current channel.
4. Open Direct Tune &gt; Tune to Channel #3 (WBM 20 on 20)
5. Long press the Vehicle Preset # 2 in the Bank # 1  to save the current channel.
6. Open Direct Tune &gt; Tune to Channel #4 (WBM 40s on 4)
7. Long press the Vehicle Preset # 3 in the Bank # 1 to save the current channel.
8. Update the Channel Map: WSID for Channel # 2 will be changed on 6 and WSID for Channel # 6 will be changed on 13 (Will update later)
9. On Now playing screen, select Preset #1 in Bank #1 and observe
10. On Now playing screen, select Preset #2 in Bank #1 and observe
11. On Now playing screen, select Preset #3 in Bank #1 and observe</t>
  </si>
  <si>
    <t>2. The Product is tuned to Channel #2 (WBM Hits 1) 
3. The Channel #2 is saved to Vehicle Preset # 1 in the Bank # 1
4. The Product is tuned to Channel #3 (WBM 20 on 20)  
5. The Channel #3 is saved to Vehicle Preset # 2 in the Bank # 1
6. The Product is tuned to Channel #4 (WBM 20 on 20)  
7. The Channel #4 is saved to Vehicle Preset # 3 in the Bank # 1
9. The Product is tuned to Channel # 6 with the WSID #13 that was stored as the Vehicle Preset #1 in the Bank #1.
10. The Product is tuned to Channel # 3 with the WSID #20 that was stored as the Vehicle Preset #2 in the Bank #1.
11.The Product is tuned to Channel # 4 with the WSID #4 that was stored as the Vehicle Preset #3 in the Bank #1.</t>
  </si>
  <si>
    <t>1. Perform a factory reset on the Product &gt; Press OK button to complete
2. Enter SiriusXM mode.
3. Open Direct Tune &gt; Tune to Channel #19 (WBM Elvis Radio)
4. Long press the Vehicle Preset # 1 in the Bank # 1  to save the current channel.
5. Clear the Subscription Updated advisory message(will update later) and observe</t>
  </si>
  <si>
    <t>3. The Product is tuned to Channel #19 (WBM Elvis Radio)
4. The Channel #19 is saved to Vehicle Preset # 1 in the Bank # 1
5. The Product leaves the Channel # 19 as Preset Channel when the channel become unsubscribed</t>
  </si>
  <si>
    <t>1. Perform a factory reset on the Product &gt; Press OK button to complete
2. Enter SiriusXM mode.
3. Open Direct Tune &gt; Tune to Channel #3 (WBM 20 on 20)
4. Long press the Vehicle Preset # 1 in the Bank # 1  to save the current channel.
5. Unplug the antenna or click "Stop" button on URT to make channel become unavailable and observe</t>
  </si>
  <si>
    <t>3. The Product is tuned to Channel #3 (WBM 20 on 20)
4. The Channel #3 is saved to Vehicle Preset # 1 in the Bank # 1
5. The Product leaves the Channel # 3 as Preset Channel when the channel become unavailable</t>
  </si>
  <si>
    <t>1. Enter SiriusXM mode.
2. Open Direct Tune &gt; Tune to Channel #2 (WBM Hits 1) 
3. On the Now playing screen,  observe the empty vehicle presets</t>
  </si>
  <si>
    <t>2. The Product is tuned to Channel #2 (WBM Hits 1) 
3. The Product displays the coaching text "Hold to Set" within empty vehicle presets</t>
  </si>
  <si>
    <t>1. Enter SiriusXM mode.
2. Open Direct Tune &gt; Tune to a sports play-by-play channel  (E.g: Channel #177 (WBM MLB 177))  
3. Long press the Vehicle Preset # 1 in the Bank # 1  and observe</t>
  </si>
  <si>
    <t xml:space="preserve">2.  The Product is tuned to the sports play-by-play channel(E.g: Channel #177 (WBM MLB 177))
3. The Product displays the Set Vehicle Preset Modal </t>
  </si>
  <si>
    <t>1. Perform a factory reset on the Product &gt; Press OK button to complete
2. Enter SiriusXM mode.
3. Open Direct Tune &gt; Tune to a sports play-by-play channel that have channel logo (E.g: Channel #177 (WBM MLB 177))
4. Long press the Vehicle Preset # 1 in the Bank # 1 and observe</t>
  </si>
  <si>
    <t xml:space="preserve">3. The Product is tuned to the sports play-by-play channel (E.g: Channel #177 (WBM MLB 177))
4. The Product displays the Channel logo, Away Team (E.g: Cleveland Indians) and Home Team (E.g: Pittsburgh Pirates) logo image correctly.
 The Product displays the following elements on the "Set Vehicle Preset" Modal:
- National Broadcast Tile
* Channel Number - E.g: Ch 177
- Away Team Tile
* Away Team Name - E.g:"Cleveland Indians"
- Home Team Tile
* Home Team Name - E.g:"Pittsburgh Pirates"
- Title text
- Primary button (Cancel)
</t>
  </si>
  <si>
    <t>1. Perform a factory reset on the Product &gt; Press OK button to complete
2. Enter SiriusXM mode.
3. Open Direct Tune &gt; Tune to a sports play-by-play channel that don't have channel logo (E.g: Channel #177 (WBM MLB 177))
4. Long press the Vehicle Preset # 1 in the Bank # 1 and observe</t>
  </si>
  <si>
    <t>3. The Product is tuned to the sports play-by-play channel (E.g: Channel #177 (WBM MLB 177))
4.  The Product displays the following elements on the "Set Vehicle Preset" Modal:
- National Broadcast Tile
* Channel Name - E.g:"WBM MLB 177"
(Note: The Standard Channel Name is used unless space is limited in which case use the 8 Character Channel Name.)
* Channel Number -E.g: Ch 177
- Away Team Tile
* Away Team Abbreviation - E.g:"CLE"
* Away Team Name -E.g: "Cleveland Indians"
- Home Team Tile
* Home Team Abbreviation - E.g:"PIT"
* Home Team Name - E.g:"Pittsburgh Pirates"
- Title text
- Primary button (Cancel)?</t>
  </si>
  <si>
    <t xml:space="preserve">1. Enter SiriusXM mode.
2. Open Direct Tune &gt; Tune to Channel #2 (WBM Hits 1)
3. Navigate to Related content screen and observe </t>
  </si>
  <si>
    <t xml:space="preserve">2. The Product is tuned to Channel #2 (WBM Hits 1)
3. The Product displays each of the following Channels in the Related Content modal:
E.g :
Channel # 10 (WBM The Pulse)
Channel # 8 (WBM 80s on 8)
</t>
  </si>
  <si>
    <t xml:space="preserve">1. Enter SiriusXM mode.
2. Open Direct Tune &gt; Tune to Channel #89 (WBM MLBNetwork Radio)
3. Navigate to Related content screen and observe </t>
  </si>
  <si>
    <t xml:space="preserve">2. The Product is tuned to Channel #89 (WBM MLBNetwork Radio)
3. The Product displays the Sports Game with the following Score/Programming Display Text
Eg: Brewers @ Yankees 2-1
</t>
  </si>
  <si>
    <t xml:space="preserve">1. Enter SiriusXM mode.
2. Tune to any Xtra Channel ( Eg: Channel #67)
3. Navigate to Related content screen and observe </t>
  </si>
  <si>
    <t xml:space="preserve">2. The Product is tuned to Channel #67
3. The Product displays some related Xtra Channels 
</t>
  </si>
  <si>
    <t xml:space="preserve">1. Enter SiriusXM mode.
2. Tune to any available On Demand Show 
3. Navigate to Related content screen and observe </t>
  </si>
  <si>
    <t xml:space="preserve">2. The Product is tuned to On Demand Show
3. The Product displays some related On Demand Shows
</t>
  </si>
  <si>
    <t xml:space="preserve">1. Enter SiriusXM mode.
2. Tune the available Pandora Station (Eg: Taylor Swift)
3. Navigate to Related content screen and observe </t>
  </si>
  <si>
    <t>2. The Product is tuned to Taylor Swift Pandora Station
3. The Product displays related Pandora Stations</t>
  </si>
  <si>
    <t xml:space="preserve">1. Enter SiriusXM mode.
2. Open Direct Tune &gt; Tune to Channel #2 (WBM Hits 1)
3. On the Now Playing Screen, tap the button 'Related' and observe </t>
  </si>
  <si>
    <t xml:space="preserve">2. The Product is tuned to Channel #2 (WBM Hits 1)
3. The Product displays the Related Content screen with the following Channels
Eg: 
Channel # 10 (WBM The Pulse)
Channel # 8 (WBM 80s on 8)
</t>
  </si>
  <si>
    <t>1. Navigate to the Setting screen and select English Language 
2. Enter SiriusXM mode.
3. Open Direct Tune &gt; Tune to Channel #8 (WBM 80s on 8)  
4. Navigate to the Related content screen</t>
  </si>
  <si>
    <t>3. The Product is tuned to Channel  #8 (WBM 80s on 8)   
4. The Product displays the text for the Related Content based on English Localization</t>
  </si>
  <si>
    <t>1. Navigate to the Setting screen and select French Language 
2. Enter SiriusXM mode.
3. Open Direct Tune &gt; Tune to Channel #8 (WBM 80s on 8)  
4. Navigate to the Related content screen</t>
  </si>
  <si>
    <t>3. The Product is tuned to Channel  #8 (WBM 80s on 8)   
4. The Product displays the text for the Related Content based on French Localization</t>
  </si>
  <si>
    <t>1. Enter SiriusXM mode.
2. Open Direct Tune &gt; input any number in keypad to tune the channel (Eg: Channel #2), press OK button
3. Navigate to Related Content screen
4. Observe Now Playing Bar</t>
  </si>
  <si>
    <t>2. The Channel #2 (Hits 1) is played
4. The following currently playing contents of Related for Channel #2 are displayed:
- Currently Playing Artist
- Cueently Playing Song</t>
  </si>
  <si>
    <t>1. Enter SiriusXM mode.
2. Open Direct Tune &gt; input any number in keypad to tune the channel (Eg: Channel #2), press OK button
3. Open the Related Content modal.
4. Select any available related channel to tune to.</t>
  </si>
  <si>
    <t>4. The Product displays the Now Playing screen and automatically starts playing the audio from the selected channel</t>
  </si>
  <si>
    <t>1. Enter SiriusXM mode_x000D_
_x000D_
2. Tune to Channel #4 (WBM 40s on 4)  using Direct Tune_x000D_
3. Navigate Linear Tuner Screen_x000D_
4. Observe and verify that the Now Playing Indicator is Not applicable on the Short Tile of Channel #4</t>
  </si>
  <si>
    <t xml:space="preserve">4. The Now Playing Indicator is Not applicable on the Short Tile when displaying channels within Linear Tuner  </t>
  </si>
  <si>
    <t xml:space="preserve">1. Enter SiriusXM mode
2. Tune to  Channel #4 (WBM 40s on 4)  using Direct Tune and wait more than 10s
3. Tune to Channel #5
4. Tune to Channel #4 (WBM 40s on 4)  again
5. Navigate to the Profiles &amp; Setting Main menu screen &gt; Go  to the  Listening History screen and observe
6. Observe and verify that the Now Playing Indicator is Not applicable on the Short Tile of Channel #4
</t>
  </si>
  <si>
    <t>5. The Channel #4 is displayed on the Listening history
6. The Now Playing Indicator is Not applicable on the Short Tile when displaying channels within Listening History</t>
  </si>
  <si>
    <t>1. Perform a factory default reset on the Product_x000D_
_x000D_
2. Enter SiriusXM mode_x000D_
_x000D_
3. Navigate to the Now playing screen
_x000D_
4. Select the "Sports" Super Category_x000D_
_x000D_
5. Select the "Live Sports (2 Live Games)" Category_x000D_
_x000D_
6. Observe the Short Tile of Play-by-Play Game which is a college sport</t>
  </si>
  <si>
    <t>6.  The Product displays the Team Abbreviation of college sport which have more than 6 characters
_x000D_ E.g:
- Away Team Abbreviation: 'AlaA&amp;M'_x000D_
_x000D_
- Home Team Abbreviation: 'CoastC'</t>
  </si>
  <si>
    <t xml:space="preserve">1. Enter SiriusXM mode.
2. Select any channel which is broadcasted over satellite to play (Ex: Play the channel #6 (WBM 60s on 6)) and observe
</t>
  </si>
  <si>
    <t>2. The Product plays music content of Channel#6 (WBM 60s on 6) that is a unrestricted channel</t>
  </si>
  <si>
    <t xml:space="preserve">1. Enter SiriusXM mode.
2. Select a channel of DMCA Restricted group to play ( Ex: SiriusXM Hits 1, The Highway, Real Jazz - most SiriusXM music channels) and observe
</t>
  </si>
  <si>
    <t xml:space="preserve">2. The Product plays Music Content of DMCA Restricted selected channel </t>
  </si>
  <si>
    <t xml:space="preserve">1. Enter SiriusXM mode.
2. Select a channel of Disallowed group to play ( Ex: CNN, CNBC, BBC ) and observe
</t>
  </si>
  <si>
    <t xml:space="preserve">2. The Product plays Music Content of Disallowed selected channel </t>
  </si>
  <si>
    <t xml:space="preserve">1. Enter SiriusXM mode.
2. Select any IP Streamed Channel  of Unrestricted group to play (Ex: Howard Stern/Howard 100) and observe
</t>
  </si>
  <si>
    <t xml:space="preserve">2. The Product plays Music Content of Unrestricted selected channel </t>
  </si>
  <si>
    <t xml:space="preserve">1. Enter SiriusXM mode.
2. Tune the Product to Channel #10 (WBM The Pulse) using Direct Tune
3. Wait until the end of 1 track (Eg: Artist 'Art 6')
4. On Now Playing Screen, within the first 3 seconds of the start of the segment (Eg: Artist 'Art 7'), press the "Skip Back" control 1 time
</t>
  </si>
  <si>
    <t xml:space="preserve">2. The Product is tuned to Channel #10 (WBM The Pulse)
4. The Product shifts to the start of previous segment (Eg: Artist 'Art 6')
</t>
  </si>
  <si>
    <t xml:space="preserve">1. Enter SiriusXM mode.
2. Tune the Product to Channel #10 (WBM The Pulse) using Direct Tune
3. Wait until the end of 1 track (Eg: Artist 'Art 6')
4. On Now Playing Screen, press the 'Skip Back' button 2 time(s)) and observe 
</t>
  </si>
  <si>
    <t>2. The Product is tuned to Channel #10 (WBM The Pulse)
4. The audio is shifted back to the previous available segment.  
And the Product disables the Skip Back button until the request had been completed</t>
  </si>
  <si>
    <t>1. Enter SiriusXM mode.
2. Tune the Product to Channel #9 (WBM 90s on 9) using Direct Tune
3. Wait until the end of 1 track (Eg: Artist 'Art 10')
4. On Now Playing Screen, press the 'Rewind' button or Skip Back 15 time(s) to the beginning of the buffer (if the 'Rewind' button is not available)</t>
  </si>
  <si>
    <t xml:space="preserve">2. The Product is tuned to Channel #9 (WBM 90s on 9)
4. The Product rewinds to the beginning of the buffer. </t>
  </si>
  <si>
    <t>1. Enter SiriusXM mode.
2. Tune the Product to Channel #9 (WBM 90s on 9) using Direct Tune
3. Wait until the end of 1 track (Eg: Artist 'Art 5 ')
4. On Now Playing Screen, within the first 3 seconds of the start of the segment (Eg: Artist 'Art 6') press the 'Pause' button 1 time(s).
5. Press the 'Skip Back' button 1 time(s)
6. Press the 'Pause' button 1 time(s)
7. Press the 'Play' button 1 time(s) 
8. Within the first 3 seconds of the start of the segment, press the 'Skip Back' button 1 time(s)</t>
  </si>
  <si>
    <t xml:space="preserve">2. The Product is tuned to Channel #9 (WBM 90s on 9)
4. The audio is paused 
5. The audio is shifted to the previous available segment 
6. The audio is paused 
8. The audio is shifted to the previous available segment </t>
  </si>
  <si>
    <t>1. Enter SiriusXM mode.
2. Tune the Product to Channel #10 (WBM The Pulse) using Direct Tune
3. Wait until the end of 1 track (Eg: Artist 'Art 3')
4. On Now Playing Screen,  the 'Rewind' button or Skip Back 6 time(s) (if the 'Rewind' button is not available)  to the beginning of the buffer
5. Press the 'Skip Forward' button 1 time(s)</t>
  </si>
  <si>
    <t xml:space="preserve">2. The Product is tuned to Channel #10 (WBM The Pulse)
4. The Product skips back the buffer content.
5. The Product shifts the audio forward to the next available track/segment. </t>
  </si>
  <si>
    <t>1. Enter SiriusXM mode.
2. Tune the Product to Channel #9 (WBM 90s on 9) using Direct Tune
3. Wait until the start of 1 track (Eg: Artist 'Art 15 ') and play for more than 3 seconds.
4. On Now Playing Screen, press the 'Skip Back' button 2 time(s).
5. Press the 'Skip Forward' button 2 time(s)</t>
  </si>
  <si>
    <t xml:space="preserve">2. The Product is tuned to Channel #9 (WBM 90s on 9)
5. The Live Play Point in the broadcast is reached. </t>
  </si>
  <si>
    <t>1. Enter SiriusXM mode.
2. Tune the Product to Channel #9 (WBM 90s on 9) using Direct Tune
3. Wait until the end of 1 track (Eg: Artist 'Art 10 ')
4. Press the 'Rewind' button or Skip Back 15 time(s) (if the 'Rewind' button is not available) to the beginning of the buffer
5. 'Long' press the Skip Forward button (Fast Forward) and observe</t>
  </si>
  <si>
    <t>2. The Product is tuned to Channel #9 (WBM 90s on 9)
5. The Product tunes to the live point of audio.</t>
  </si>
  <si>
    <t>1. Enter SiriusXM mode.
2. Tune the Product to Channel #9 (WBM 90s on 9) using Direct Tune
3. Wait until the end of 1 track (Eg: Artist 'Art 5 ') (there are at least 2 skips forward remainning)
4. On Now Playing Screen, press the 'Pause' button 1 time(s).
5. Press the 'Skip Forward' button 1 time(s)
6. Press the 'Pause' button 1 time(s)
7. Press the 'Play' button 1 time(s)
8. Press the 'Skip Forward' button 1 time(s)</t>
  </si>
  <si>
    <t xml:space="preserve">2. The Product is tuned to Channel #9 (WBM 90s on 9)
4. The audio is paused 
5. The audio is shifted forward to the next available segment 
6. The audio is paused 
8. The audio is shifted forward to the next available segment 
</t>
  </si>
  <si>
    <t>1. Enter SiriusXM mode
2. Open Direct Tune &gt; input any number in keypad to tune the channel (Eg: Channel #9), press OK button
Note: Wait the filling replay buffer until the end of the track
3. On Now Playing screen, observe the Channel Navigation Area</t>
  </si>
  <si>
    <t xml:space="preserve">2. The Channel #9 is played
3. The Product displays a unique icon that is associated with the Channel Navigation Skip Back method
Example Icon: </t>
  </si>
  <si>
    <t>1. Enter SiriusXM mode
2. Open Direct Tune &gt; input any number in keypad to tune the channel (Eg: Channel #9), press OK button
Note: Wait the filling replay buffer until the end of the track
3. Press the 'Rewind' button or Skip Back button 4 times (if the 'Rewind' button is not available) to the beginning of the buffer 
4. On Now Playing screen, observe the Channel Navigation Area</t>
  </si>
  <si>
    <r>
      <t xml:space="preserve">2. The Channel #9 is played
</t>
    </r>
    <r>
      <rPr>
        <sz val="12"/>
        <color rgb="FFFF0000"/>
        <rFont val="Calibri"/>
        <family val="2"/>
        <scheme val="minor"/>
      </rPr>
      <t>4.</t>
    </r>
    <r>
      <rPr>
        <sz val="12"/>
        <color indexed="8"/>
        <rFont val="Calibri"/>
        <family val="2"/>
        <scheme val="minor"/>
      </rPr>
      <t xml:space="preserve"> The Product displays a unique icon that is associated with the Channel Navigation Skip Forward method
Example Icon: </t>
    </r>
  </si>
  <si>
    <t>1. Enter SiriusXM mode
2. Open Direct Tune &gt; input any number in keypad to tune the channel (Eg: Channel #9), press OK button
3. On Now Playing screen, observe the Channel Navigation Area
4. Press the 'Pause' button 1 times
5. Observe the Channel Navigation Area</t>
  </si>
  <si>
    <t xml:space="preserve">2. The Channel #9 is played
3. The Product displays a unique icon that is associated with the Channel Navigation Pause method
Example Icon:
5. The Product displays a unique icon that is associated with the Channel Navigation Play method
Example Icon: </t>
  </si>
  <si>
    <t xml:space="preserve">1. Enter SiriusXM mode
2. Open Direct Tune &gt; input any number in keypad to tune the channel (Eg: Channel #9), press OK button
3. Press the 'Pause' button 1 times
4. Press the 'Play' button 1 times
5. On Now Playing screen, observe the Channel Navigation Area
</t>
  </si>
  <si>
    <t>2. The Channel #9 is played
3. The currently playing track is paused
4. The currently playing track is played
5. The Product provides Play/ Pause play head control to allow the user to be able to time shift the content which is currently playing</t>
  </si>
  <si>
    <t>1. Enter SiriusXM mode
2. Open Direct Tune &gt; input any number in keypad to tune the channel (Eg: Channel #2), press OK button
3. Open Direct Tune &gt; input any number in keypad to tune the channel (Eg: Channel #10), press OK button
4. Press the 'Rewind' button or Skip Back button 6 times (if the 'Rewind' button is not available) to the beginning of the buffer
5. Press the 'Skip Forward' button 1 times 
6. Observe the play head control on Now Playing screen</t>
  </si>
  <si>
    <t>2. The Channel #2 is played
3. The Channel #10 is played
6. The Product provides Skip Forward play head control to allow the user to be able to time shift the content which is currently playing</t>
  </si>
  <si>
    <r>
      <t xml:space="preserve">1. Enter SiriusXM mode
2. Open Direct Tune &gt; input any number in keypad to tune the channel (Eg: Channel #9), press OK button
3. Press the 'Rewind' button or Skip Back button 15 times (if the 'Rewind' button is not available) to the beginning of the buffer
4. </t>
    </r>
    <r>
      <rPr>
        <sz val="12"/>
        <color rgb="FFFF0000"/>
        <rFont val="Calibri"/>
        <family val="2"/>
        <scheme val="minor"/>
      </rPr>
      <t>Long Press the Skip Forward button (Fast Forward)</t>
    </r>
    <r>
      <rPr>
        <sz val="12"/>
        <color indexed="8"/>
        <rFont val="Calibri"/>
        <family val="2"/>
        <scheme val="minor"/>
      </rPr>
      <t xml:space="preserve">
5. Observe the play head control on Now Playing screen</t>
    </r>
  </si>
  <si>
    <t>2. The Channel #9 is played
5. The Product provides Skip Forward play head control to allow the user to be able to time shift the content which is currently playing</t>
  </si>
  <si>
    <t xml:space="preserve">1. Enter SiriusXM mode
2. Open Direct Tune &gt; input any number in keypad to tune the channel (Eg: Channel #10), press OK button
3. Wait the filling replay buffer until the start of the next track (Eg: Track for Artist 'Art 3')
4. Wait while track for Artist 'Art 3' is played for more than 3 seconds
5. Press and release the 'Skip Back' control twice within 3 seconds
6. Observe the play head control on Now Playing screen
</t>
  </si>
  <si>
    <t xml:space="preserve">2. The Channel #10 is played
6. The Product provides Skip Back play head control to allow the user to be able to time shift the content which is currently playing.
</t>
  </si>
  <si>
    <t xml:space="preserve">1. Enter SiriusXM mode
2. Open Direct Tune &gt; input any number in keypad to tune the channel (Eg: Channel #9), press OK button
3. Press the 'Rewind' button or Skip Back button 15 times to the beginning of the buffer
4. Observe the play head control on Now Playing screen
</t>
  </si>
  <si>
    <t xml:space="preserve">2. The Channel #9 is played
4. The Product provides Rewind play head control to allow the user to be able to time shift the content which is currently playing
</t>
  </si>
  <si>
    <t>1. Enter SiriusXM mode.
2. Open Direct Tune &gt; Tune to Channel #9 (90s on 9)
3. On the Now playing screen, press Skip Back several times.
4. Press Skip Forward several times.</t>
  </si>
  <si>
    <t>2. The Product is tuned to Channel # 9 (90s on 9)
4. The Product updates the Artist Name and Title Name with each Skip made without any noticeable lag between updates.
The Product starts playing audio as soon as possible after each skip has been processed</t>
  </si>
  <si>
    <r>
      <t xml:space="preserve">1. Perform restart HU (Turn Power OFF -&gt; Turn Power ON)
2. Enter SiriusXM mode.
3. Open Direct Tune &gt; Tune to Channel #9 (WBM 90s on 9) 
</t>
    </r>
    <r>
      <rPr>
        <sz val="12"/>
        <color rgb="FFFF0000"/>
        <rFont val="Calibri"/>
        <family val="2"/>
        <scheme val="minor"/>
      </rPr>
      <t xml:space="preserve">
4. Press the 'Rewind' button or 'Skip Back' button 12 time(s) at the earliest audio point available in the buffer to the beginning of the buffer and observe</t>
    </r>
  </si>
  <si>
    <t>3. The Product is tuned to Channel # 9 (WBM 90s on 9) 
4. The Skip Back button is disabled when the earliest audio point in the buffer is reached
(i.e. touching the Skip Back button has no effect on the track being played and the Product just remains on the current track that is at the beginning of the buffer)</t>
  </si>
  <si>
    <t>1. Enter SiriusXM mode.
2. Open Direct Tune &gt; Tune to Channel #9 (WBM 90s on 9)
3. On the Now Playing screen, observe the "Pause" button
4. Press the 'Pause' button 1 time and observe</t>
  </si>
  <si>
    <t>2. The Product is tuned to Channel # 9 (WBM 90s on 9) 
3. The "Pause" button is displayed
4. The audio is stopped and the Product displays the "Play" Button in place of the "Pause" button</t>
  </si>
  <si>
    <t>1. Enter SiriusXM mode.
2. Open Direct Tune &gt; Tune to Channel #9 (WBM 90s on 9)
3. Press the 'Pause' button 1 time and observe
4. Press the 'Play' button 1 time and observe</t>
  </si>
  <si>
    <t>2. The Product is tuned to Channel # 9 (WBM 90s on 9) 
3. The audio is stopped and the Product displays the "Play" Button in place of the "Pause" button
4. The audio is played and the Product changes the icon to the "Pause" button</t>
  </si>
  <si>
    <t>1. Enter SiriusXM mode.
2. Open Direct Tune &gt; Tune to Channel #9 (WBM 90s on 9)
3. Press the 'Skip Back' button 2 time(s)
4. Long Press the Skip Forward button (Fast Forward)  1 time and observe</t>
  </si>
  <si>
    <t xml:space="preserve">2. The Product is tuned to Channel # 9 (WBM 90s on 9) 
4. The Product reaches the Live audio point of the broadcast and displays the word "Live" rather than Skip Forward or Icon (The LIVE button is inactive)
Note: If "live" is not displayed when listening at the live point then the skip forward button should be disabled.
</t>
  </si>
  <si>
    <t>1. Enter SiriusXM mode.
2. Open Direct Tune &gt; Tune to Channel #9 (WBM 90s on 9)
3. Press the 'Skip Back' button 4 times to the segment behind the Live play and observe</t>
  </si>
  <si>
    <t>2. The Product is tuned to Channel # 9 (WBM 90s on 9) 
3. The Product displays Skip Forward button as active or as the "non-Live" icon variation</t>
  </si>
  <si>
    <t xml:space="preserve">1. Enter SiriusXM mode.
2. Open Direct Tune &gt; Tune to Channel #9 (WBM 90s on 9)
3. Press Skip Backward several times.
4. Press Skip Forward button twice and observe
</t>
  </si>
  <si>
    <t>2. The Product is tuned to Channel # 9 (WBM 90s on 9) 
4. The Product disables the Skip Forward button until the user request had been completed</t>
  </si>
  <si>
    <t>1. Enter SiriusXM mode.
2. Open Direct Tune &gt; Tune to Channel #10 (WBM The Pulse)
3. Wait the track for Artist 'Art 2' is played for more than 3 seconds.
4. Press the 'Skip Back' button 1 time</t>
  </si>
  <si>
    <t xml:space="preserve">2. The Product is tuned to Channel # 10 (WBM The Pulse) 
4. The Product skips back to the start of the current segment </t>
  </si>
  <si>
    <t xml:space="preserve">1. Enter SiriusXM mode.
2. Tune the Product to any available Satellite channel (Eg: Channel #9 (WBM 90s on 9)) using Direct Tune
3. Observe the Source Broadcast Indicator on the Now Playing Screen </t>
  </si>
  <si>
    <t xml:space="preserve">2. The Product is tuned to Channel #9 (WBM 90s on 9)
3. The Product displays the Satellite Broadcast Indicator. </t>
  </si>
  <si>
    <t xml:space="preserve">1. Enter SiriusXM mode.
2. Tune the Product to any available Satellite channel (Eg: Channel #4 (WBM 40s on 4)) using Direct Tune
3. Let the buffer fill
4. Click 'Stop' button on the URT device or remove the antenna 
5. Press and release the Skip Back control twice within 3 seconds.
6. Observe the Source Broadcast Indicator on the Now Playing Screen </t>
  </si>
  <si>
    <t>2. The Product is tuned to Channel #4 (WBM 40s on 4)
6. The Product displays the No Satellite Signal Indicator (attached image in SMITE TCs) 
The user continues listening to buffered audio until exhausted</t>
  </si>
  <si>
    <t xml:space="preserve">1. Enter SiriusXM mode.
2. Tune the Product to any available Satellite channel (Eg: Channel #6 (WBM 60s on 6)) using Direct Tune
3. Click 'Stop' button on the URT device or remove the antenna 
4. Long-press the Skip Forward button (Fast Forward) to tune to the live point of audio
5. Observe the Source Broadcast Indicator on the Now Playing Screen </t>
  </si>
  <si>
    <t xml:space="preserve">2. The Product is tuned to Channel #6 (WBM 60s on 6)
5. The Product displays the No Satellite Signal Indicator (attached image in SMITE Tcs) </t>
  </si>
  <si>
    <t>1. Enter SiriusXM mode
2. Open Direct Tune &gt; input any number in keypad to tune the channel (Eg: Channel #2), press OK button
3. Checking the Album Art image received</t>
  </si>
  <si>
    <t>2. The Channel #2 is played
3. The Album Art image is formatted as .JPEG with:
Different file sizes:
- Y (8x8) and
- CrCb (16x16)
- Standard JPEG color model to convert back to RGB.
- Support for the following markers:
Start of Image (SOI)
Define Quantization Table (DQT)
Start of Frame (SOF0)
Start of Scan (SOS)
End of Image (EOI)
Support for images that contain padding.</t>
  </si>
  <si>
    <t>1. Enter SiriusXM mode
2. Open Direct Tune &gt; input any number in keypad to tune the channel (Eg: Channel #8), press OK button
3. Checking the Album Art image received</t>
  </si>
  <si>
    <t>2. The Channel #8 is played
3. The Product supports Album Art image received in a resolution of 170 x 170 pixels</t>
  </si>
  <si>
    <t>1. Enter SiriusXM mode
2. Open Direct Tune &gt; input any number in keypad to tune the channel (Eg: Channel #9), press OK button
3. Checking the Album Art image received</t>
  </si>
  <si>
    <t>2. The Channel #9 is played
3. The Product does not change the aspect ratio, crop or change the color tint of displayed Album Art image</t>
  </si>
  <si>
    <t>2. The Channel #2 is played
3. The Product supports Album Art image up to 16,384 bytes (16 Kbytes)</t>
  </si>
  <si>
    <t>1. Perform a Engineering reset on the Product
2. Enter SiriusXM mode
3. Open Direct Tune &gt; input any number in keypad to tune the channel (Eg: Channel #2), press OK button
4. Observe the Album Art image of channel #2
5. Open Direct Tune &gt; input any number in keypad to tune the channel (Eg: Channel #3), press OK button
6. Observe the Album Art image of channel #3
7. Open Direct Tune &gt; input any number in keypad to tune the channel (Eg: Channel #4), press OK button
8. Observe the Album Art image of channel #4
9. Open Direct Tune &gt; input any number in keypad to tune the channel (Eg: Channel #5), press OK button
10. Observe the Album Art image of channel #5
11. Open Direct Tune &gt; input any number in keypad to tune the channel (Eg: Channel #6), press OK button
12. Observe the Album Art image of channel #6
13. Open Direct Tune &gt; input any number in keypad to tune the channel (Eg: Channel #7), press OK button
14. Observe the Album Art image of channel #7
15. Open Direct Tune &gt; input any number in keypad to tune the channel (Eg: Channel #8), press OK button
16. Observe the Album Art image of channel #8
17. Open Direct Tune &gt; input any number in keypad to tune the channel (Eg: Channel #9), press OK button
18. Observe the Album Art image of channel #9</t>
  </si>
  <si>
    <r>
      <t xml:space="preserve">3. The Channel #2 is played
4. The Product displays proper image from the Channel Default Images for channel #2 (refer the Reference link)
5. The Channel #3 is played
6. The Product displays proper image from the Channel Default Images for channel #3 (refer the Reference link)
7. The Channel </t>
    </r>
    <r>
      <rPr>
        <sz val="12"/>
        <color rgb="FFFF0000"/>
        <rFont val="Calibri"/>
        <family val="2"/>
        <scheme val="minor"/>
      </rPr>
      <t>#4</t>
    </r>
    <r>
      <rPr>
        <sz val="12"/>
        <color indexed="8"/>
        <rFont val="Calibri"/>
        <family val="2"/>
        <scheme val="minor"/>
      </rPr>
      <t xml:space="preserve"> is played
8. The Product displays proper image from the Channel Default Images for channel </t>
    </r>
    <r>
      <rPr>
        <sz val="12"/>
        <color rgb="FFFF0000"/>
        <rFont val="Calibri"/>
        <family val="2"/>
        <scheme val="minor"/>
      </rPr>
      <t>#4</t>
    </r>
    <r>
      <rPr>
        <sz val="12"/>
        <color indexed="8"/>
        <rFont val="Calibri"/>
        <family val="2"/>
        <scheme val="minor"/>
      </rPr>
      <t xml:space="preserve"> (refer the Reference link)
9. The Channel #5 is played
10. The Product displays proper image from the Channel Default Images for channel #5 (refer the Reference link)
11. The Channel #6 is played
12. The Product displays proper image from the Channel Default Images for channel #6 (refer the Reference link)
13. The Channel #7 is played
14. The Product displays proper image from the Channel Default Images for channel #7 (refer the Reference link)
15. The Channel #8 is played
16. The Product displays proper image from the Channel Default Images for channel #8 (refer the Reference link)
17. The Channel #9 is played
18. The Product displays proper image from the Channel Default Images for channel #9 (refer the Reference link)
Reference link: Album_Art_Channel_Default_Reference_Rev02.pdf</t>
    </r>
  </si>
  <si>
    <r>
      <t xml:space="preserve">1. Enter SiriusXM mode
</t>
    </r>
    <r>
      <rPr>
        <sz val="12"/>
        <color rgb="FFFF0000"/>
        <rFont val="Calibri"/>
        <family val="2"/>
        <scheme val="minor"/>
      </rPr>
      <t>2. Update the Album Art information</t>
    </r>
    <r>
      <rPr>
        <sz val="12"/>
        <rFont val="Calibri"/>
        <family val="2"/>
        <scheme val="minor"/>
      </rPr>
      <t xml:space="preserve">
3. Open Direct Tune &gt; input any number in keypad to tune the channel (Eg: Channel #10), press OK button
4. Observe the Album Art image for track 'Artist 10.1'/'Title 10.1'
5. Open Direct Tune &gt; input any number in keypad to tune the channel (Eg: Channel #100), press OK button
6. Observe the Album Art image for track 'Artist 100.1'/'Title 100.1'
7. Open Direct Tune &gt; input any number in keypad to tune the channel (Eg: Channel #350), press OK button
8. Observe the Album Art image for track 'Artist 350.1'/'Title 350.1'
9. Open Direct Tune &gt; input any number in keypad to tune the channel (Eg: Channel #383), press OK button
10. Observe the Album Art image for track 'Artist 383.1'/'Title 383.1'
</t>
    </r>
    <r>
      <rPr>
        <sz val="12"/>
        <color rgb="FFFF0000"/>
        <rFont val="Calibri"/>
        <family val="2"/>
        <scheme val="minor"/>
      </rPr>
      <t>11. Update the Album Art information</t>
    </r>
    <r>
      <rPr>
        <sz val="12"/>
        <rFont val="Calibri"/>
        <family val="2"/>
        <scheme val="minor"/>
      </rPr>
      <t xml:space="preserve">
12. Open Direct Tune &gt; input any number in keypad to tune the channel (Eg: Channel #10), press OK button
13. Observe the Album Art image for track 'Artist 10.2'/'Title 10.2'
14. Open Direct Tune &gt; input any number in keypad to tune the channel (Eg: Channel #100), press OK button
15. Observe the Album Art image for track 'Artist 100.2'/'Title 100.2'
16. Open Direct Tune &gt; input any number in keypad to tune the channel (Eg: Channel #350), press OK button
17. Observe the Album Art image for track 'Artist 350.2'/'Title 350.2'
18. Open Direct Tune &gt; input any number in keypad to tune the channel (Eg: Channel #383), press OK button
19. Observe the Album Art image for track 'Artist 383.2'/'Title 383.2'
</t>
    </r>
  </si>
  <si>
    <r>
      <t>2. The Product display</t>
    </r>
    <r>
      <rPr>
        <sz val="12"/>
        <color rgb="FFFF0000"/>
        <rFont val="Calibri"/>
        <family val="2"/>
        <scheme val="minor"/>
      </rPr>
      <t>s</t>
    </r>
    <r>
      <rPr>
        <sz val="12"/>
        <rFont val="Calibri"/>
        <family val="2"/>
        <scheme val="minor"/>
      </rPr>
      <t xml:space="preserve"> the Album Art image for track 'Artist 1.1'/'Title 1.1' at the same time as Artist/ Title field update
3. The Channel #10 is played 
4. The Product displays the Album Art image for track 'Artist 10.1'/'Title 10.1' at the same time as Artist/ Title field update
5. The Channel #100 is played
6. The Product displays the Album Art image for track 'Artist 100.1'/'Title 100.1' at the same time as Artist/ Title field update
7. The Channel #350 is played
8. The Product displays the Album Art image for track 'Artist 350.1'/'Title 350.1' at the same time as Artist/ Title field update
9. The Channel #383 is played
10. The Product displays the Album Art image for track 'Artist 383.1'/'Title 383.1' at the same time as Artist/ Title field update
11. The Product display the Album Art image for track 'Artist 1.2'/'Title 1.2' at the same time as Artist/ Title field update
12. The Channel #10 is played 
13. The Product displays the Album Art image for track 'Artist 10.2'/'Title 10.2' at the same time as Artist/ Title field update
14. The Channel #100 is played
15. The Product displays the Album Art image for track 'Artist 100.2'/'Title 100.2' at the same time as Artist/ Title field update
16. The Channel #350 is played
17. The Product displays the Album Art image for track 'Artist 350.2'/'Title 350.2' at the same time as Artist/ Title field update
18. The Channel #383 is played
19. The Product displays the Album Art image for track 'Artist 383.2'/'Title 383.2' at the same time as Artist/ Title field update</t>
    </r>
  </si>
  <si>
    <t>1. Perform a Engineering reset on the Product &gt; Press OK to complete 
2. Enter SiriusXM mode
3. Tune the Product to Channel #3 (WBM 20 on 20) using Direct Tune
4. Send incorrect album art data for Channel #3. Album Art area should remain blank/unchanged.
5. On the Now Playing Screen, observe the Album Art area
6. Update Album Art information 
7. Re-tune the Product to Channel #3 (WBM 20 on 20) using Direct Tune
8. On the Now Playing Screen, observe the Album Art area</t>
  </si>
  <si>
    <t>3. The channel #3 is played 
5. The Product displays the Album Art area blank/unchanged for 'Artist 3.1' / 'Title 3.1' track
8. The Product displays the Album Art image for 'Artist 3.1' / 'Title 3.1' track (attached image in SMITE TC link)</t>
  </si>
  <si>
    <t xml:space="preserve">1. Enter SiriusXM mode
2. Tune the Product to Channel #3 (WBM 20 on 20) using Direct Tune
3. Send only the album art data for channel #3 from SMITE to Product (appropriate track information has not yet been delivered)
4. On the Now Playing Screen, observe the Album Art area
5. Send track metadata for channel #3
6. On the Now Playing Screen, observe the Album Art area
</t>
  </si>
  <si>
    <t>2. The channel #3 is played 
4. The Product leaves the Album Art area blank
6. The Product displays the Album Art image for tracks of channel #3</t>
  </si>
  <si>
    <t xml:space="preserve">1. Enter SiriusXM mode
2. Tune the Product to Channel #11 (WBM KIIS) using Direct Tune
3. Send the album art data for channel #11 from SMITE to Product
4. On the Now Playing Screen, observe the Album Art area and compare with the image associated WideBand Service Identifier (WSID) or Program ID (PID).
</t>
  </si>
  <si>
    <t>2. The channel #11 is played 
4. The Product displays the Album Art for the Track/Bit within 2 seconds of a match for associated WideBand Service Identifier (WSID) or Program ID (PID).</t>
  </si>
  <si>
    <t xml:space="preserve">1. Enter SiriusXM mode
2. Tune the Product to Channel #13 (WBM WLTW) using Direct Tune
3. Send the album art data for channel #13 from SMITE to Product
4. On the Now Playing Screen, observe the Album Art area 
5. Wait for the track change to 'Artist 13.2' / 'Title 13.2'.
6. Immediately press OK on the prompt when Album Art is removed
7. On the Now Playing Screen, observe the Album Art area </t>
  </si>
  <si>
    <t>2. The channel #13 is played 
4. The Album Art image for 'Artist 13.1' / 'Title 13.1' Music track is displayed.
7. The Product removes the Album Art for the Track/Bit within 2 seconds of a non-match for associated WideBand Service Identifier (WSID) or Program ID (PID).</t>
  </si>
  <si>
    <t>1. Enter SiriusXM mode
2. Tune the Product to Channel #5 (WBM 50s on 5) using Direct Tune
3. Send the album art data for channel #5 from SMITE to Product
4.....</t>
  </si>
  <si>
    <t>2. The channel #5 is played 
4. ....</t>
  </si>
  <si>
    <t>1. Enter SiriusXM mode.
2. Open Direct Tune &gt; Tune to Channel #2 (WBM Hits 1)
3. Long press the Vehicle Preset # 1 in the Bank # 1 to save the current channel. 
4. Open Direct Tune &gt; Tune to Channel #3 (WBM 20 on 20) 
5. Long press the Vehicle Preset # 2 in the Bank # 1 to save the current channel.
6. Open Direct Tune &gt; Tune to Channel #4 (WBM 40s on 4)
7. Long press the Vehicle Preset # 3 in the Bank # 1 to save the current channel.
8. Open Direct Tune &gt; Tune to Channel #9 (WBM 90s on 9)
9. Navigate to the Recommended content and observe the Recommendations list.</t>
  </si>
  <si>
    <t>2. The Product is tuned to Channel # 2 (WBM Hits 1)
3. The Channel #2 is saved to the Vehicle Preset # 1 in the Bank # 1 
4. The Product is tuned to Channel #3 (WBM 20 on 20)
5. The Channel #3 is saved to the Vehicle Preset # 2 in the Bank # 1 
6. The Product is tuned to Channel #4 (WBM 40s on 4)
7. The Channel #4 is saved to the Vehicle Preset # 3 in the Bank # 1
8. The Product is tuned to Channel #9 (WBM 90s on 9)
9. The Product displays a maximum of 8 recommendations.
Ex: Channels # 8, 10, 18, 31, 51, 6, 32, 33
Note: The maximum number of recommendations displayed will be dependent on the OEM implementation.</t>
  </si>
  <si>
    <t>1. Enter SiriusXM mode
2. Open Direct Tune &gt; input any number in keypad to tune the channel (Eg: Channel #2), press OK button 
3. Wait while Channel #2 is played for more than 10 seconds)
4. Open Direct Tune &gt; input any number in keypad to tune the channel (Eg: Channel #3), press OK button 
5. Wait while Channel #3 is played for more than 10 seconds
6. Open Direct Tune &gt; input any number in keypad to tune the channel (Eg: Channel #4), press OK button 
7. Wait while Channel #4 is played for more than 10 seconds
8. Open Direct Tune &gt; input any number in keypad to tune the channel (Eg: Channel #5), press OK button 
9. Wait while Channel #5 is played for more than 10 seconds
10. Open Direct Tune &gt; input any number in keypad to tune the channel (Eg: Channel #6), press OK button 
11. Wait while Channel #6 is played for more than 10 seconds
12. Open Direct Tune &gt; input any number in keypad to tune the channel (Eg: Channel #7), press OK button 
13. Wait while Channel #7 is played for more than 10 seconds
14. Open Direct Tune &gt; input any number in keypad to tune the channel (Eg: Channel #29), press OK button 
15. Navigate to Recommended Content screen
16. Observe the Recommendation list</t>
  </si>
  <si>
    <t>2. The Channel #2 (Hits 1) is played
4. The Channel #3 is played
6. The Channel #4 is played
8. The Channel #5 is played
10. The Channel #6 is played
12. The Channel #7 is played
14. The Channel #29 is played
16. The Product displays a maximum number of recommendations on Recommendation list (Eg: Maximum of 21 recommendations: Channels # 8, 9, 10, 11, 12, 13, 14, 15, 16, 17, 18, 19, 20, 21, 22, 23, 24, 25, 26, 27, 28, ...)</t>
  </si>
  <si>
    <t>1. Enter SiriusXM mode.
2. Navigate to the Profile and settings menu screen &gt; Go to the Listener Settings screen
3. Reset Listening History
4. Open Direct Tune &gt; Tune to Channel #2 (WBM Hits 1)
5. Long press the Vehicle Preset # 1 in the Bank # 1 to save the current channel. 
6. Open Direct Tune &gt; Tune to Channel #7 (WBM 70s on 7)
7. Navigate to the Recommended content and observe</t>
  </si>
  <si>
    <t>4. The Product is tuned to Channel # 2 (WBM Hits 1)
5. The Channel #2 is saved to the Vehicle Preset # 1 in the Bank # 1 
6. The Product is tuned to Channel #7 (WBM 70s on 7)
7. The Product displays minimum of one-page with 3 pieces of recommended content</t>
  </si>
  <si>
    <t>1. Enter SiriusXM mode.
2. Open Direct Tune &gt; Tune to Channel #2 (WBM Hits 1)
3. Long press the Vehicle Preset # 1 in the Bank # 1 to save the current channel. 
4. Open Direct Tune &gt; Tune to Channel #3 (WBM 20 on 20) 
5. Long press the Vehicle Preset # 2 in the Bank # 1 to save the current channel.
6. Open Direct Tune &gt; Tune to Channel #7 (WBM 70s on 7) 
7. On the Now playing screen, Select "For you" button and observe</t>
  </si>
  <si>
    <t>2. The Product is tuned to Channel # 2 (WBM Hits 1)
3. The Channel #2 is saved to the Vehicle Preset # 1 in the Bank # 1 
4. The Product is tuned to Channel #3 (WBM 20 on 20)
5. The Channel #3 is saved to the Vehicle Preset # 2 in the Bank # 1 
6. The Product is tuned to Channel #7 (WBM 70s on 7) 
7. The Product displays Recommendations content screen with some recommended channels (E.g : Channels # 8, 31, 18, 10)</t>
  </si>
  <si>
    <t>1. Enter SiriusXM mode.
2. Open Direct Tune &gt; Tune to Channel #2 (WBM Hits 1)
3. Long press the Vehicle Preset # 1 in the Bank # 1 to save the current channel. 
4. Open Direct Tune &gt; Tune to Channel #3 (WBM 20 on 20) 
5. Long press the Vehicle Preset # 2 in the Bank # 1 to save the current channel.
6. Open Direct Tune &gt; Tune to Channel #7 (WBM 70s on 7) 
7. Navigate to the Recommended content by select "For you" and observe the Recommendations list.</t>
  </si>
  <si>
    <t>2. The Product is tuned to Channel # 2 (WBM Hits 1)
3. The Channel #2 is saved to the Vehicle Preset # 1 in the Bank # 1 
4. The Product is tuned to Channel #3 (WBM 20 on 20)
5. The Channel #3 is saved to the Vehicle Preset # 2 in the Bank # 1 
6. The Product is tuned to Channel #7 (WBM 70s on 7) 
7. The Product support and display the following satellite channels in the Recommended For You menu.
Ex: Channels # 8, 31, 18, 10</t>
  </si>
  <si>
    <t>1. Enter SiriusXM mode.
2. Open Direct Tune &gt; Tune to Channel #2 (WBM Hits 1)
3. Long press the Vehicle Preset # 1 in the Bank # 1 to save the current channel. 
4. Open Direct Tune &gt; Tune to Channel #3 (WBM 20 on 20) 
5. Long press the Vehicle Preset # 2 in the Bank # 1 to save the current channel.
6. Open Direct Tune &gt; Tune to Channel #6 (WBM 60s on 6) 
7. Navigate to the Recommended content and observe the Recommendations list.
8. Select to play Channel #8 (WBM 80s on 8) from the Recommendations list 
9. On the Now Playing Screen, navigate to the Recommended content and observe the Recommendations list.</t>
  </si>
  <si>
    <t>2. The Product is tuned to Channel # 2 (WBM Hits 1)
3. The Channel #2 is saved to the Vehicle Preset # 1 in the Bank # 1 
4. The Product is tuned to Channel #3 (WBM 20 on 20)
5. The Channel #3 is saved to the Vehicle Preset # 2 in the Bank # 1 
6. The Product is tuned to Channel #6 (WBM 60s on 6) 
7. The Product displays the following channels in the Recommended For You menu.
Ex: Channels # 8, 31, 18, 10
8. The Product is tuned to Channel #8 (WBM 80s on 8) and taken to the Now Playing Screen
9. The Product refreshes the list of the reconmmendations and displays the following channels in the Recommended For You menu.
Ex: Channels #  31, 18, 10, 6, 34, 35</t>
  </si>
  <si>
    <t>1. Enter SiriusXM mode
2. Open Direct Tune &gt; input any number in keypad to tune the channel (Eg: Channel #2), press OK button
3. Long press the Vehicle Preset #1 in Bank #1 to save the current channel
4. Open Direct Tune &gt; input any number in keypad to tune the channel (Eg: Channel #3), press OK button
5. Long press the Vehicle Preset # 2 in the Bank # 1 to save the current channel
6. Open Direct Tune &gt; input any number in keypad to tune the channel (Eg: Channel #7), press OK button
7. Navigate to Recommended Content screen
8. Observe the Recommendation list</t>
  </si>
  <si>
    <r>
      <t xml:space="preserve">2. The Channel #2 (Hits 1) is played
3. The Channel #2 is saved as Vehicle Preset #1 in Bank #1
4. The Channel #3 (20 on 20) is played
5. The Channel </t>
    </r>
    <r>
      <rPr>
        <sz val="12"/>
        <color rgb="FFFF0000"/>
        <rFont val="Calibri"/>
        <family val="2"/>
        <scheme val="minor"/>
      </rPr>
      <t>#3</t>
    </r>
    <r>
      <rPr>
        <sz val="12"/>
        <color indexed="8"/>
        <rFont val="Calibri"/>
        <family val="2"/>
        <scheme val="minor"/>
      </rPr>
      <t xml:space="preserve"> is saved as Vehicle Preset #2 in Bank #1
6. The Channel #7 (70s on 7) is played
8. The Recommended For You menu displays Live channels recommendations which are based on the Listener Profile currently selected (Eg: Channels #8, 31, 18, 10)</t>
    </r>
  </si>
  <si>
    <t xml:space="preserve">1. Enter SiriusXM mode
2. Open Direct Tune &gt; Tune to a sports play-by-play game (Eg: Channel #229), press OK button
3. Long press the Vehicle Preset # 1 in the Bank # 1 to save the current channel
4. Open Direct Tune &gt; Tune to a sports play-by-play game (Eg: Channel #230), press OK button
5. Long press the Vehicle Preset # 2 in the Bank # 1 to save the current channel
6. Open Direct Tune &gt; Tune to a sports play-by-play game (Eg: Channel #231), press OK button
7. Long press the Vehicle Preset # 3 in the Bank # 1 to save the current channel
8. Open Direct Tune &gt; Tune to a sports play-by-play game (Eg: Channel #232), press OK button
9. Long press the Vehicle Preset # 4 in the Bank # 1 to save the current channel
10. Open Direct Tune &gt; input any number in keypad to tune any channels (Eg: Channel #7), press OK button
11. Navigate to Recommended Content screen
12. Observe the Recommendation list
</t>
  </si>
  <si>
    <t>2. The Channel #229 (WBM Sports 229) is played
3. The Channel #229 (WBM Sports 229) is saved as Vehicle Preset #1 in Bank #1
4. The Channel #230 (WBM Sports 230) is played
5. The Channel #230 (WBM Sports 230) is saved as Vehicle Preset #2 in Bank #1
6. The Channel #231 (WBM Sports 231) is played
7. The Channel #231 (WBM Sports 231) is saved as Vehicle Preset #3 in Bank #1
8. The Channel #232 (WBM Sports 232) is played
9. The Channel #232 (WBM Sports 232) is saved as Vehicle Preset #4 in Bank #1
10. The Channel #7 (70s on 7) is played
12. The Recommended For You menu displays Live sports recommendations which are based on the Listener Profile currently selected (Eg: Channels #88, 90, 85, 84)</t>
  </si>
  <si>
    <t>1. Enter SiriusXM mode
2. Open Direct Tune &gt; input any number in keypad to tune the channel (Eg: Channel #2), press OK button
3. Long press the Vehicle Preset # 1 in the Bank # 1 to save the current channel
4. Open Direct Tune &gt; input any number in keypad to tune the channel (Eg: Channel #3), press OK button
5. Long press the Vehicle Preset # 2 in the Bank # 1 to save the current channel
6. Open Direct Tune &gt; input any number in keypad to tune the channel (Eg: Channel #7), press OK button
7. Navigate to Recommended Content screen
8. Observe the Recommendation list
9. Open Direct Tune &gt; input any number in keypad to tune the channel (Eg: Channel #9), press OK button
10. Navigate to Recommended Content screen
11. Observe the Recommendation list</t>
  </si>
  <si>
    <t>2. The Channel #2 (Hits 1) is played
3. The Channel #2 is saved as Vehicle Preset #1 in Bank #1
4. The Channel #3 (20 on 20) is played
5. The Channel #3 is saved as Vehicle Preset #2 in Bank #1
6. The Channel #7 (WBM 70s on 7) is played
8. The Channel #7 is NOT displayed on recommendations list
9. The Channel #9 (WBM 90s on 9) is played
11. The Channel #9 is NOT displayed on recommendations list</t>
  </si>
  <si>
    <t>1. Enter SiriusXM mode
2. Open Direct Tune &gt; input any number in keypad to tune the channel (Eg: Channel #2), press OK button
3. Long press the Vehicle Preset # 1 in the Bank # 1 to save the current channel
4. Open Direct Tune &gt; input any number in keypad to tune the channel (Eg: Channel #3), press OK button
5. Long press the Vehicle Preset # 2 in the Bank # 1 to save the current channel
6. Open Direct Tune &gt; input any number in keypad to tune the channel (Eg: Channel #4), press OK button
7. Long press the Vehicle Preset # 3 in the Bank # 1 to save the current channel
8. Open Direct Tune &gt; input any number in keypad to tune the channel (Eg: Channel #7), press OK button
9. Navigate to Recommended Content screen
10. Observe the Recommendation list</t>
  </si>
  <si>
    <t>2. The Channel #2 (Hits 1) is played
3. The Channel #2 (Hits 1) is saved as Vehicle Preset #1 in Bank #1
4. The Channel #3 (20 on 20) is played
5. The Channel #3 (20 on 20) is saved as Vehicle Preset #2 in Bank #1
6. The Channel #4 (40s on 4) is played
7. The Channel #4 (40s on 4) is saved as Vehicle Preset #3 in Bank #1
10. The Recommended For You menu displays Live channels recommendations which are based on the Listener Profile currently selected (Eg: Channel #8, 10, 18, 31, 52, 6, 32, 33)</t>
  </si>
  <si>
    <t>1. Enter SiriusXM mode
2. Open Direct Tune &gt; input any number in keypad to tune the channel (Eg: Channel #2), press OK button
3. Long press the Vehicle Preset # 1 in the Bank # 1 to save the current channel
4. Open Direct Tune &gt; input any number in keypad to tune the channel (Eg: Channel #3), press OK button
5. Long press the Vehicle Preset # 2 in the Bank # 1 to save the current channel
6. Open Direct Tune &gt; input any number in keypad to tune the channel (Eg: Channel #7), press OK button
7. Perform restart HU (Turn Power OFF -&gt; Turn Power ON)
8. Enter the SiriusXM mode
9. Navigate to Now Playing screen
10. Select the For You button on Now Playing screen
11. Observe the Recommended Content screen</t>
  </si>
  <si>
    <t xml:space="preserve">2. The Channel #2 is played
3. The Channel #2 is saved as Vehicle Preset #1 in Bank #1
4. The Channel #3 is played
5. The Channel #3 is saved as Vehicle Preset #2 in Bank #1
6. The Channel #7 is played
11. The Product displays the Slow to Load screen if data isn't available
Note: The message is displayed "One moment please...."
</t>
  </si>
  <si>
    <t>1. Enter SiriusXM mode
2. Open Direct Tune &gt; input any number in keypad to tune the channel (Eg: Channel #2), press OK button
3. On Now Playing screen, select the For You button</t>
  </si>
  <si>
    <t>3. The Recommended Content screen is displayed</t>
  </si>
  <si>
    <t xml:space="preserve">1. Perform a Engineering reset on the Product &gt; Press OK to complete
2. Enter SiriusXM mode.
3. Tune the Product to Channel #19 (WBM Channel 19) using Direct Tune
4. On the Now Playing Screen, observe the channel Logo 
5. Update Integrated Channel/Category Logo information (will update later)
6. On the Now Playing Screen, observe the channel Logo 
7. Clear the OTA Database utilizing the method for clearing updated logos.
8. Tune the Product to Channel #19 (WBM Channel 19) using Direct Tune
9. On the Now Playing Screen, observe the channel Logo </t>
  </si>
  <si>
    <t xml:space="preserve">3. The Product is tuned to Channel #19 (WBM Channel 19)
4. The Product displays the Channel Logo for Channel #19
6. The Product displays the updated Channel Logo for Channel #19
8. The Product is tuned to Channel #19 (WBM Channel 19)
9. The Product displays the Channel Logo for Channel #19 </t>
  </si>
  <si>
    <t xml:space="preserve">1. Send the Integrated Channel/Category Logo database from SMITE to the Product &gt; Click OK to open the Logo PDF file 
2. Enter SiriusXM mode.
3. Tune the Product to Channel #1 using Direct Tune
4. On the Now Playing Screen, observe the channel Logo and compare with the images of  the channel #1 in the Logo PDF file 
(Channels not specified in the PDF file may display a default SXM logo or no logo)
5. Redo step 4 and 5 with other channels ( from #2 to #221) 
</t>
  </si>
  <si>
    <t>2. Open the file contains the expected Channel Graphics images for each channel for latest available Integrated Logos Baseline Database version.
3. The Channel #1 is played 
4. The Product displays the correct Channel Logos for Channels #1 as contained in the reference PDF file for the Integrated Logos Baseline Database version
5. The Product displays the correct Channel Logos for Channels #2 to 221 as contained in the reference PDF file for the Integrated Logos Baseline Database version</t>
  </si>
  <si>
    <t xml:space="preserve">1. Perform a Engineering reset on the Product &gt; Press OK to complete 
2. Enter SiriusXM mode.
3. Tune the Product to Channel #3 (WBM Channel 3) using Direct Tune
4. On the Now Playing Screen, verify that the Logos is shown at the same time as other channel information
</t>
  </si>
  <si>
    <t>3. The Channel #3 is played 
4. The Product renders Channel Logo at the same time as all other channel information</t>
  </si>
  <si>
    <t xml:space="preserve">1. Perform a Engineering reset on the Product &gt; Press OK to complete 
2. Enter SiriusXM mode.
3. Tune the Product to Channel #7 (WBM Channel 7) using Direct Tune
4. On the Now Playing Screen, observe the channel Logo for channel #7 
5. Navigate to the Channel Browse screen and observe the Super Category Logo (Eg: 1SCatWBM)
6. Select the "1SCatWBM" Super Category and observe any Category logo in the list. 
7. Update the Chanel/Super Category/Category Logos information (Will update later)
8. On the Now Playing Screen, observe the channel Logo for channel #7
9. Navigate to the Channel Browse screen and observe the Super Category Logo (Eg: 1SCatWBM)
10. Select the "1SCatWBM" Super Category and observe any Category logo in the list. 
</t>
  </si>
  <si>
    <t xml:space="preserve">3. The Channel #7 is played 
4. The Product displays the Baseline Logo for Channel #7
5. The Product displays the Baseline Logo for Super Category '1SCatWBM'
6. The Product displays the Baseline Logo for observed Category 
8. The Product displays the updated Logo for Channel #7
9. The Product displays the updated Logo for Super Category '1SCatWBM'
10. The Product displays the updated Logo for observed Category 
</t>
  </si>
  <si>
    <t xml:space="preserve">1. Perform a Engineering reset on the Product &gt; Press OK to complete 
2. Enter SiriusXM mode.
3. Update Channel logo for Channel #7 
4. Tune the Product to Channel #7 (WBM Channel 7) using Direct Tune
5. On the Now Playing Screen, observe the updated channel Logo for channel #7 </t>
  </si>
  <si>
    <t>4. The Channel #7 is played 
5. The Product displays the updated Channel Logo for Channel #7</t>
  </si>
  <si>
    <t xml:space="preserve">1. Perform a Engineering reset on the Product &gt; Press OK to complete 
2. Enter SiriusXM mode.
3. Update Channel logo for Channel #7 
(Channel Logo assignment will be sent with the same version but with the image different from default to verify that the Product doesn't substitute logo for those provided by SiriusXM at channel #7)
4. Tune the Product to Channel #7 (WBM Channel 7) using Direct Tune
5. On the Now Playing Screen, observe the channel Logo for channel #7 </t>
  </si>
  <si>
    <t>3. The Channel #7 is played 
5. The Product displays the Channel Logo provided by SiriusXM for Channel #7</t>
  </si>
  <si>
    <t>1. Perform a Engineering reset on the Product &gt; Press OK to complete 
2. Enter SiriusXM mode.
3. Tune the Product to Channel #5 (WBM Channel 5) using Direct Tune
4. On the Now Playing Screen, observe the channel Logo for channel #5
5. Update Channel logo for Channel #5
6. On the Now Playing Screen, observe the updated channel Logo for channel #5
7. Turn power OFF &gt; Turn power ON 
8. On the Now Playing Screen, observe the updated channel Logo for channel #5</t>
  </si>
  <si>
    <t xml:space="preserve">3. The Channel #5 is played 
4. The Product displays the Channel Logo for Channel #5
6.  The Product displays the updated channel Logo for channel #5
8. The Product displays the updated channel Logo for channel #5
</t>
  </si>
  <si>
    <t xml:space="preserve">1. Turn on a dark backings if needed.
2. Enter SiriusXM mode.
3. Tune the Product to Channel #18 (WBM Channel 18) using Direct Tune
4. On the Now Playing Screen, observe the channel Logo for channel #18
5. Turn on a light backings if needed.
6. Navigate to the Now Playing Screen, observe the channel Logo for channel #18
</t>
  </si>
  <si>
    <t xml:space="preserve">3. The Channel #18 is played 
4. The Product displays the 'On Dark' Channel Logo of Channel #18 for Dark Backings
6.  The Product displays the 'On Light' Channel Logo of Channel #18 for Light Backings
</t>
  </si>
  <si>
    <t xml:space="preserve">1. Perform a Engineering reset on the Product &gt; Press OK to complete 
2. Sent Integrated Metadata database from SMITE to the Product.
3. Enter SiriusXM mode.
4. Tune the Product to Channel #7 (WBM Channel 7) using Direct Tune
5. Verify the Product supports a baseline file with a maximum of 2240 Logos containing all Channel, Super Category, Category logos. </t>
  </si>
  <si>
    <t>4. The Channel #7 is played 
5. The Product supports a baseline file with a maximum of 2240 Logos containing all Channel, Super Category, Category logos (2240 Logos is sent to the Product)
Note: Maximum of 16 Super Categories supported.
Maximum of 48 Categories supported at one time.
Maximum of 1020 channels supported.</t>
  </si>
  <si>
    <t xml:space="preserve">1. Enter SiriusXM mode.
2. Tune the Product to Channel #7 (WBM Channel 7) using Direct Tune
3. Update Channel logo for Channel #7 
4. On the Now Playing Screen, observe the Channel Logo for Channel #7
5. Navigate to Channel Browse Screen 
6. Observe the Super Category Logo for Super Category "1SCatWBM"
7. Select Super Category "1SCatWBM"
8. Observe the Category Logo '[empty]' </t>
  </si>
  <si>
    <t>2. The Channel #7 is played 
4. The Product displays the Channel Logo for Channel #7 with 144 pixels high x 180 pixels wide
6. The Product displays the Super Category logo with 75 pixels high x 75 pixels wide
8. The Product displays the Category logo with 75 pixels high x 75 pixels wide</t>
  </si>
  <si>
    <t>1. Enter SiriusXM mode.
2. Open Direct Tune &gt; Tune to Channel that have Channel logo up to 30,000 bytes  ( E.g: Channel #7 )
3. Observe logo of channel #7 on the Now playing screen
4. Navigate to the  Browse screen and observe  the Super Category Logo that have size up to 30,000 bytes (E.g: Super Category "1SCatWBM")
5. Select the "1SCatWBM" Super Category
6. Observe the logos of category that have size up to 30,000 bytes in "1SCatWBM" Super Category list.</t>
  </si>
  <si>
    <t>2. The Product is tuned to Channel #7 (WBM Channel 7) 
3.  The Product displays the channel logo of Channel #7 normally
4. The Product displays the Super Category Logo for Super Category "1SCatWBM" normally
6. The Product displays the Category Logos with size up to 30,000 bytes</t>
  </si>
  <si>
    <t>1. Perform a factory reset on the Product &gt; Press OK button to complete
2. Update Integrated Channel/Category Logo information ( Will update later)
3. Enter SiriusXM mode.
4. Open Direct Tune &gt; Tune to Channel #7 (WBM Channel 7) and observe</t>
  </si>
  <si>
    <r>
      <t xml:space="preserve">4. The Product is tuned to Channel #7 (WBM Channel 7) 
</t>
    </r>
    <r>
      <rPr>
        <sz val="12"/>
        <color rgb="FFFF0000"/>
        <rFont val="Calibri"/>
        <family val="2"/>
        <scheme val="minor"/>
      </rPr>
      <t>The Product rejects the Logo update and NOT displays the attacted image (in SMITE TC link) as the Channel Logo for Channel #7</t>
    </r>
  </si>
  <si>
    <t xml:space="preserve">1. Update Integrated Channel/Category Logo information ( Will update later)
2. Enter SiriusXM mode.
3. Navigate to the  Channel browse screen and observe
4. Select the "4SCatWBM" Super Category
</t>
  </si>
  <si>
    <t>3. The Product displays updated Super Category logo of Super Category "4SCatWBM"
4….</t>
  </si>
  <si>
    <t>1. Enter SiriusXM mode.
2. Open Direct Tune &gt; Tune to a Channel that have channel logo ( Ex:Channel# 5)
3. Make no signal by unplug the antenna or click "Stop" button on URT
4. Observe the Channel logo on the Now playing screen
5. Navigate to the Channel browse screen and observe Super Category Logo ( E.g: Music)
6. Select a super category and observe the Category logo ( E.g: Pop)</t>
  </si>
  <si>
    <t>4. The product displays Channel logo under a no signal environment
5. The Product displays Super Category Logo under a no signal environment
6. The Product displays Category Logo under a no signal environment</t>
  </si>
  <si>
    <t>1. Perform a factory reset on the Product &gt; Press OK button to complete
2. Enter SiriusXM mode.
3. Open Direct Tune &gt; Tune to a sport Channel that have League and Team Logos
4. Make no signal by unplug the antenna or click "Stop" button on URT
5. Observe the League and Team Logos on Now playing screen
6. Navigate to the Profile and settings menu screen &gt; Listener Settings &gt; Manage Notifications &gt; Manage Teams
7. Observe the League Logos
8. Select a League Logo and observe the Team logos</t>
  </si>
  <si>
    <t>5. The League and Team Logos are displayed under No Signal conditions.
7. The Product displays League Logos under No Signal conditions.
8. The Product displays Team Logos under No Signal conditions.</t>
  </si>
  <si>
    <r>
      <t xml:space="preserve">1. Perform a factory reset on the Product &gt; Press OK button to complete
2. Enter SiriusXM mode.
3. Open Direct Tune &gt; Tune to the Channel #5 (WBM Channel 5)
</t>
    </r>
    <r>
      <rPr>
        <sz val="12"/>
        <color rgb="FFFF0000"/>
        <rFont val="Calibri"/>
        <family val="2"/>
        <scheme val="minor"/>
      </rPr>
      <t xml:space="preserve">
4. Observe the Channel logo on the Now Playing screen</t>
    </r>
    <r>
      <rPr>
        <sz val="12"/>
        <color indexed="8"/>
        <rFont val="Calibri"/>
        <family val="2"/>
        <scheme val="minor"/>
      </rPr>
      <t xml:space="preserve">
5. Turn Power OFF and Remove all power from the product
6. Connect power to the Product and Turn Power ON
7. Navigate to the Now playing screen and observe</t>
    </r>
  </si>
  <si>
    <t>3. The Product is tuned to Channel # 5 (WBM Channel 5)
4. The Product displays the Channel logo of channel #5
7. The Product displays the Channel logo from the logo baseline file for Channel #5</t>
  </si>
  <si>
    <t>1. Perform a factory reset on the Product &gt; Press OK button to complete
2. Enter SiriusXM mode.
3. Open Direct Tune &gt; Tune to a channel that have Team and League Logo (Ex: Channel #1)
4. Observe the Team and League Logo on Now playing screen
5. Update the Sports Logo information (Will update later)
6. Observe the Team and League Logo on Now playing screen
7. Navigate to the Profile and settings menu screen &gt; Listener Settings &gt; Manage Notifications &gt; Manage Teams and observe
8. Follow through league to observe Team logos</t>
  </si>
  <si>
    <t>4. The product displays Team and League Logo information from the default baseline file
6. The product displays updated Sports League Logo and Sports Team Logos
8. The Product displays the updated Sports League Logo for league ( Ex: "MLB/Baltimore Orioles (BAL) and MLB/Cincinnati Reds (CIN)" teams)</t>
  </si>
  <si>
    <t>1. Enter SiriusXM mode.
2. Open Direct Tune &gt; Tune to the Channel #16 (WBM Channel 16)
3. Observe the current channel logo on the Now playing screen
4. Update the Channel logo of Channel #16 (will update later)
5. Observe the Channel logo on the Now playing screen</t>
  </si>
  <si>
    <t>2. The Product is tuned to Channel # 16 (WBM Channel 16)
3. The product displays channel logo of channel #16
5. The Product displays the updated Channel logo for Channel #16 as soon as possible without re-tune to the current channel, tuning to another channel and power cycle of the Product</t>
  </si>
  <si>
    <t>1. Enter SiriusXM mode.
2. Open Direct Tune &gt; Tune to the Channel #16 (WBM Channel 16)
3. Navigate to the Channel Browse screen and observe the channel logo of channel #16
4. Update the Channel logo of Channel #16 (will update later)
5. Observe the Channel logo of channel #16 on the Channel Browse screen
6. Exit Channel Browse screen and back to Channel Browse screen again
7. Observe the Channel logo of channel #16 on the Channel Browse screen</t>
  </si>
  <si>
    <r>
      <t>2. The Product is tuned to Channel # 16 (WBM Channel 16)
3. The product displays the channel logo of channel #16 
5. The product displays the channel logo of channel #16 (Channel logo is not update</t>
    </r>
    <r>
      <rPr>
        <sz val="12"/>
        <color rgb="FFFF0000"/>
        <rFont val="Calibri"/>
        <family val="2"/>
        <scheme val="minor"/>
      </rPr>
      <t>d</t>
    </r>
    <r>
      <rPr>
        <sz val="12"/>
        <color indexed="8"/>
        <rFont val="Calibri"/>
        <family val="2"/>
        <scheme val="minor"/>
      </rPr>
      <t>)
7. The product displays the updated channel logo of channel #16</t>
    </r>
  </si>
  <si>
    <r>
      <t xml:space="preserve">1. Enter SiriusXM mode.
2. Open Direct Tune &gt; Enter the digits: 16
3. Observe the channel logo of channel #16 on the Direct Tune screen
4. Update the Channel logo of Channel #16 (will update later)
5. Observe the Channel logo of channel #16 on the Direct Tune screen
6. Exit and go back to Direct Tune screen again
</t>
    </r>
    <r>
      <rPr>
        <sz val="12"/>
        <color rgb="FFFF0000"/>
        <rFont val="Calibri"/>
        <family val="2"/>
        <scheme val="minor"/>
      </rPr>
      <t xml:space="preserve">7. Enter the digits: '16' </t>
    </r>
    <r>
      <rPr>
        <sz val="12"/>
        <color indexed="8"/>
        <rFont val="Calibri"/>
        <family val="2"/>
        <scheme val="minor"/>
      </rPr>
      <t xml:space="preserve">
8. Observe the Channel logo of channel #16 on the Direct Tune screen</t>
    </r>
  </si>
  <si>
    <t>3. The product displays the channel logo of channel #16 
5. The product displays the channel logo of channel #16 (Channel logo is not updated)
8. The product displays the updated channel logo of channel #16</t>
  </si>
  <si>
    <t>1. Enter SiriusXM mode.
2. Open Direct Tune &gt; Tune to the Channel #16 (WBM Channel 16)
3. Navigate to the Linear Tuner screen and observe the channel logo of channel #16
4. Update the Channel logo of Channel #16 (will update later)
5. Observe the Channel logo of channel #16 on the Linear Tuner screen
6. Exit Linear Tuner screen and go back to Linear Tuner screen again
7. Observe the Channel logo of channel #16 on the Linear Tuner screen</t>
  </si>
  <si>
    <t>2. The Product is tuned to Channel # 16 (WBM Channel 16)
3. The product displays the channel logo of channel #16 
5. The product displays the channel logo of channel #16 (Channel logo is not updated)
7. The product displays the updated channel logo of channel #16</t>
  </si>
  <si>
    <r>
      <t xml:space="preserve">1. Enter SiriusXM mode.
</t>
    </r>
    <r>
      <rPr>
        <sz val="12"/>
        <color rgb="FFFF0000"/>
        <rFont val="Calibri"/>
        <family val="2"/>
        <scheme val="minor"/>
      </rPr>
      <t>2. Navigate to the Profile and settings menu screen &gt; Listener Settings &gt; Manage Notifications &gt; Manage Teams
3.  Observe the Team logo (E.g: Chicago Bears team)
4. Update the Team logo of Chicago Bears team (will update later)
5. Observe the Chicago Bears team logo on the Manage Teams Notification screen
6. Exit screen and go back to Manage Notifications screen again
7. Observe the Chicago Bears team logo on the Manage Teams Notifications screen</t>
    </r>
  </si>
  <si>
    <t>3. The product displays the  Chicago Bears team logo on the Manage teams
5.  The product displays the Chicago Bears team logo on the Manage teams (Team logo is not updated)
7. The product displays the updated Chicago Bears team logo</t>
  </si>
  <si>
    <t>1. Enter SiriusXM mode.
2. Open Direct Tune &gt; Tune to the Channel #2 (WBM Hits 1)
3. Navigate to Related content screen and observe  
4. Update the Channel logo of Channel #10 (will update later)
5. Observe the Channel logo of channel #10 on the Related content screen
6. Exit and go back to Related content screen again
7. Observe the Channel logo of channel #10 on the Related content screen</t>
  </si>
  <si>
    <t>2. The Product is tuned to Channel # 2 (WBM Hits 1)
3. The product displays the related channels ( Ex: Channel # 10, ...) with the channel logo of Channel #10
5. The product displays the channel logo of channel #10 (The Channel logo is not updated)
7. The product displays the updated channel logo of channel #10</t>
  </si>
  <si>
    <t>1. Perform a factory reset on the Product &gt; Press OK button to complete
2. Enter SiriusXM mode.
3. Open Direct Tune &gt; Tune to the Channel #16 (WBM Channel 16)
4. On Now Playing screen, long press the Channel logo to add Channel #16  to Favorites.
5. Navigate to the Profile and settings menu screen &gt; Open SXM Favorites screen and observe channel logo of channel #16
6. Update the Channel logo of Channel #16 (will update later)
7. Observe the Channel logo of channel #16 on the SXM Favorites list screen
8. Exit and go back to SXM Favorites list screen again
9. Observe the Channel logo of channel #16 on the SXM Favorites list screen</t>
  </si>
  <si>
    <t>3. The Product is tuned to Channel # 16 (WBM Channel 16)
4. The Channel #16 is added to SXM Favorites
5. The product displays the channel logo of channel #16
7. The product displays the channel logo of channel #16 ( the logo is not updated)
9. The product displays the updated channel logo of channel #16</t>
  </si>
  <si>
    <t>1. Enter SiriusXM mode.
2. Open Direct Tune &gt; Tune to Channel #2 (WBM Hits 1)
3. Long press the Vehicle Preset # 1 in the Bank # 1 to save the current channel. 
4. Open Direct Tune &gt; Tune to Channel #3 (WBM 20 on 20) 
5. Long press the Vehicle Preset # 2 in the Bank # 1 to save the current channel.
6. Open Direct Tune &gt; Tune to Channel #9 (WBM 90s on 9)
7. Navigate to the Recommended content and observe 
8. Update the Channel logo of Channel #8 (will update later)
9. Observe the Channel logo of channel #8 on the Recommendation screen
10.Exit and go back to Recommendation screen again
11. Observe the Channel logo of channel #8 on the  Recommendation screen</t>
  </si>
  <si>
    <r>
      <t xml:space="preserve">2. The Product is tuned to Channel # 2 (WBM Hits 1)
3. The Channel #2 is saved to the Vehicle Preset # 1 in the Bank # 1 
4. The Product is tuned to Channel #3 (WBM 20 on 20)
5. The Channel #3 is saved to the Vehicle Preset # 2 in the Bank # 1 
6. The Product is tuned to Channel #9 (WBM 90s on 9)
7. The product displays the list of </t>
    </r>
    <r>
      <rPr>
        <sz val="12"/>
        <color rgb="FFFF0000"/>
        <rFont val="Calibri"/>
        <family val="2"/>
        <scheme val="minor"/>
      </rPr>
      <t>recommended</t>
    </r>
    <r>
      <rPr>
        <sz val="12"/>
        <color indexed="8"/>
        <rFont val="Calibri"/>
        <family val="2"/>
        <scheme val="minor"/>
      </rPr>
      <t xml:space="preserve"> channels and contains the channel logo (E.g: Channel #8)
9. The product displays the channel logo of channel #8 (the logo is not updated)
11. The product displays the updated channel logo of channel #8
</t>
    </r>
  </si>
  <si>
    <r>
      <t xml:space="preserve">1. Perform a factory reset on the Product &gt; Press OK button to complete
2. Enter SiriusXM mode.
3. Navigate to the Profile and settings menu screen &gt; Listener Settings &gt; Manage Notifications &gt; Manage Teams 
</t>
    </r>
    <r>
      <rPr>
        <sz val="12"/>
        <rFont val="Calibri"/>
        <family val="2"/>
        <scheme val="minor"/>
      </rPr>
      <t xml:space="preserve">
4. Select the NFL league and observe Sport Team Logo</t>
    </r>
    <r>
      <rPr>
        <sz val="12"/>
        <color indexed="8"/>
        <rFont val="Calibri"/>
        <family val="2"/>
        <scheme val="minor"/>
      </rPr>
      <t xml:space="preserve">
5. Select the MLB league and </t>
    </r>
    <r>
      <rPr>
        <sz val="12"/>
        <rFont val="Calibri"/>
        <family val="2"/>
        <scheme val="minor"/>
      </rPr>
      <t>observe Sport Team Logo
6. Select the NBA league and observe Sport Team Logo
7. Select the NHL league and observe Sport Team Logo</t>
    </r>
  </si>
  <si>
    <t>4. The Product displays the Sports Team Logo correctly (Ex: NFL/Arizona Cardinals (ARI))
5. The Product displays the Sports Team Logo correctly (Ex: MLB/Arizona Diamondbacks (ARI))
6. The Product displays the Sports Team Logo correctly (Ex: NBA/Atlanta Hawks (ATL))
7. The Product displays the Sports Team Logo correctly (Ex: NHL/Anaheim Ducks (ANA))</t>
  </si>
  <si>
    <t>1. Enter SiriusXM mode.
2. Navigate to the Profile and settings menu screen &gt; Listener Settings &gt; Manage Notifications &gt; Manage Teams 
3. Observe the NFL league logo
4. Observe the MLB league logo.
5. Observe the NBA league logo
6. Observe the NHL league logo</t>
  </si>
  <si>
    <t>3. The Product displays the Sports league Logo correctly (Ex: NFL league)
5. The Product displays the Sports league Logo correctly (Ex: MLB league)
5. The Product displays the Sports league Logo correctly (Ex: NBA league)
6. The Product displays the Sports league Logo correctly (Ex: NHL league)</t>
  </si>
  <si>
    <t>1. Enter SiriusXM mode
2. Tune the Product to Channel #2 (WBM Hits 1) using Direct Tune
3. Long press the Vehicle Preset # 1 in the Bank # 1 to save the current channel.
4. Tune the Product to Channel #3 (WBM 20 on 20) using Direct Tune
5. Long press the Vehicle Preset # 2 in the Bank # 1 to save the current channel.
6. Tune the Product to Channel #4 (WBM 40s on 4) using Direct Tune
7. Long press the Vehicle Preset # 3 in the Bank # 1 to save the current channel.
... (continue with channel #5, #6, #7, #8, #9 and #10)
20. Tune the Product to Channel #11 (WBM KIIS) using Direct Tune
21. Long press the Vehicle Preset # 5 in the Bank # 2 to save the current channel.
22. Turn HU power OFF &gt; Turn HU power ON 
23. Verify that the Product configures all presets as smart favorites upon Power on</t>
  </si>
  <si>
    <t>2. The Channel #2 is played 
3. The Channel #2 is added into the Vehicle Preset # 1 in the Bank # 1
4. The Channel #3 is played
5. The Channel #3 is added into the Vehicle Preset # 2 in the Bank # 1
....( continue to play channel from #4 to #10 and add into  Preset # 3 in the Bank # 1,....Preset # 4 in the Bank # 2)
20. The Channel #11 is played
21. The Channel #11 is added into the Vehicle Preset # 5 in the Bank # 2
23. The Product sends the appropriate configuration messages to indicate that all Presets that contain music channels designated in all banks are smart favorites.</t>
  </si>
  <si>
    <t>1. Enter SiriusXM mode
2. Tune the Product to Channel #2 (WBM Hits 1) using Direct Tune
3. Long press the Vehicle Preset # 1 in the Bank # 1 to save the current channel.
4. Verify that the Product has designated Channel # 2 as a Smart Favorite channel within 2 seconds</t>
  </si>
  <si>
    <t>2. The Channel #2 is played 
3. The Channel #2 is added into the Vehicle Preset # 1 in the Bank # 1
4. The Product sends the appropriate configuration messages to indicate that a Preset as a Smart Favorite within 2 seconds</t>
  </si>
  <si>
    <r>
      <t xml:space="preserve">1. Enter SiriusXM mode
2. Tune the Product to Channel #2 (WBM Hits 1) using Direct Tune
3. Long press the Vehicle Preset # 1 in the Bank # 1 to save the current channel.
4. Tune the Product to Channel #3 (WBM 20 on 20) using Direct Tune
5. Long press the Vehicle Preset # 2 in the Bank # 1 to save the current channel.
6. Tune the Product to Channel #4 (WBM 40s on 4) using Direct Tune
7. Long press the Vehicle Preset # 3 in the Bank # 1 to save the current channel.
... (continue with channel #5, #6, #7, #8, #9 and #10)
20. Tune the Product to Channel #11 (WBM KIIS) using Direct Tune
21 Long press the Vehicle Preset # 5 in the Bank # 2 to save the current channel.
</t>
    </r>
    <r>
      <rPr>
        <sz val="12"/>
        <color rgb="FFFF0000"/>
        <rFont val="Calibri"/>
        <family val="2"/>
        <scheme val="minor"/>
      </rPr>
      <t>22. Enter FM mode &gt; Play any available frequency (Eg: 97.9 MHz)</t>
    </r>
    <r>
      <rPr>
        <sz val="12"/>
        <color indexed="8"/>
        <rFont val="Calibri"/>
        <family val="2"/>
        <scheme val="minor"/>
      </rPr>
      <t xml:space="preserve">
23. Turn HU power OFF &gt; Turn HU power ON 
24. Verify that the Product configures the tuner module with the Smart Favorite channel list regardless of the product operating mode after the power cycle.
</t>
    </r>
  </si>
  <si>
    <r>
      <t xml:space="preserve">2. The Channel #2 is played 
3. The Channel #2 is added into the Vehicle Preset # 1 in the Bank # 1
4. The Channel #3 is played
5. The Channel #3 is added into the Vehicle Preset # 2 in the Bank # 1
....( continue to play channel from #4 to #10 and add into  Preset # 3 in the Bank # 1,....Preset # 4 in the Bank # 2)
20. The Channel #11 is played
21. The Channel #11 is added into the Vehicle Preset # 5 in the Bank # 2
</t>
    </r>
    <r>
      <rPr>
        <sz val="12"/>
        <color rgb="FFFF0000"/>
        <rFont val="Calibri"/>
        <family val="2"/>
        <scheme val="minor"/>
      </rPr>
      <t xml:space="preserve">
22. FM is entered and the product is tuned to the available frequency.(Eg: 97.9MHz)</t>
    </r>
    <r>
      <rPr>
        <sz val="12"/>
        <color indexed="8"/>
        <rFont val="Calibri"/>
        <family val="2"/>
        <scheme val="minor"/>
      </rPr>
      <t xml:space="preserve">
24. The Product sends the appropriate configuration messages to indicate that after the product is powered on in the non-SXM mode, it configures the tuner module to use Smart Favorite channels (no need to wait until the user reselects SXM mode)
</t>
    </r>
  </si>
  <si>
    <t>1. Perform a factory reset on the Product &gt; Press OK button to complete
2. Enter SiriusXM mode.
3. Navigate to the Profile and settings menu screen &gt; Go to the Listener Settings screen
4. Switch the Tune Start toggle to "OFF"
5. Turn Power OFF and Remove all power from the product
6. Connect power to the Product and Turn Power ON
7. Enter SiriusXM mode
8. Navigate to the Profile and settings menu screen &gt; Go to the Listener Settings screen
9. Observe the status of Tune Start toggle</t>
  </si>
  <si>
    <t>4. The Tune Start toggle is switched from "ON" to "OFF"
9. The product displays the Tune Start toggle as "OFF"</t>
  </si>
  <si>
    <t>1. Perform a factory reset on the Product &gt; Press OK button to complete
2. Enter SiriusXM mode.
3. Navigate to the Profile and settings menu screen &gt; Go to the Listener Settings screen
4. Observe the status of Tune Start toggle
5. Turn Power OFF and Remove all power from the product
6. Connect power to the Product and Turn Power ON
7. Enter SiriusXM mode
8. Navigate to the Profile and settings menu screen &gt; Go to the Listener Settings screen
9. Observe the status of Tune Start toggle</t>
  </si>
  <si>
    <t>4. The product displays the Tune Start toggle as "ON"
9. The product displays the Tune Start toggle as "ON"</t>
  </si>
  <si>
    <t xml:space="preserve">1. Enter SiriusXM mode.
2. Open Direct Tune &gt; Tune to Channel #1 (WBM Channel 1) 
3. Long press the Vehicle Preset # 1 in the Bank # 1 to save the current channel.
....
Repeat step 2,3 with channel 2,3,4...25 and add to Preset # 2 in the Bank # 1,....Preset # 5 in the Bank # 5
50. Open Direct Tune &gt; Tune to Channel #25 (WBM Channel 25) 
51. Long press the Vehicle Preset # 5 in the Bank # 5 to save the current channel.
52. Turn Power OFF and Remove all power from the product
53. Connect power to the Product and Turn Power ON
54. Verify that the first 20 Presets are assigned as Smart Favorites (Will update later)
</t>
  </si>
  <si>
    <t>2. The Product is tuned to Channel # 1 (WBM Channel 1)
3. The Channel #1 is saved to the Vehicle Preset # 1 in the Bank # 1 
.....
50. The Product is tuned to Channel # 25 (WBM Channel 25) 
51. The Channel #25 is saved to the Vehicle Preset # 5 in the Bank # 5
54. The Product configures the first 20 Presets as Smart Favorites ordered to match the Preset order.
Note: If the Product supports 4 Banks of 6 presets, and the chipset only supports 18 smart favorites, 
then the first 3 banks of 6 Presets will be the Presets assigned as Smart Favorites.</t>
  </si>
  <si>
    <t xml:space="preserve">1. Enter SiriusXM mode.
2. Open Direct Tune &gt; Tune to a Music channel (E.g:Channel#10 (WBM The Pulse))
3. Wait the  Channel  #10 play more than 10s 
4.  Long press the Vehicle Preset # 1 in the Bank # 1 to save the current channel.
5. Open Direct Tune &gt; Tune to a Music channel (E.g:Channel#11 (WBM KIIS) ) 
6.  Long press the Vehicle Preset # 2 in the Bank # 1 to save the current channel.
7. Open Direct Tune &gt; Tune to a Talk/Sport Channel (E.g: Channel#88 (WBM NFL Radio) )
8. Wait the  Channel  #88 play more than 10s 
9.  Long press the Vehicle Preset # 3 in the Bank # 1 to save the current channel.
10. Open Direct Tune &gt; Tune to a Talk/Sport Channel (E.g: Channel#166 (WBM America's Talk) )
11. Long press the Vehicle Preset # 4 in the Bank # 1 to save the current channel.
12. Verify that the Product configures Music Channels #10 and #11 as Smart Favorites and Talk/Sports Channel ars NOT Smart Favorites (Will update later)
13. Select Channel #10  from Vehicle Favorites to play and observe
14. Select Channel #88  from Vehicle Favorites to play and observe
</t>
  </si>
  <si>
    <t>2. The Product is tuned to Channel #10 (WBM The Pulse) 
4. The Channel #10 is saved to the Vehicle Preset #1 in the Bank # 1 
5. The Product is tuned to Channel #11 (WBM KIIS) 
6. The Channel #11 is saved to the Vehicle Preset #2 in the Bank # 1 
7. The Product is tuned to Channel #88 (WBM NFL Radio) 
9. The Channel #88 is saved to the Vehicle Preset #3 in the Bank # 1 
10. The Product is tuned to Channel #166 (WBM America's Talk) 
11. The Channel #166 is saved to the Vehicle Preset #4 in the Bank # 1 
12. The Music Channels #10, #11 as Smart Favorites and Tune start is available
The Talk/Sports channels #88, #166 are not Smart Favorites 
13.  The Product starts song at the beginning 
14. The Product plays channel #88 normally ( Tune Start is not applied)</t>
  </si>
  <si>
    <t>1. Perform a factory reset on the Product &gt; Press OK button to complete
2. Navigate to language setting screen and select language: "English".
3. Enter SiriusXM mode.
4. Navigate to the Profile and settings menu screen
5. Select the Create/Add/Switch Profile Button. 
If applicable, choose option to Add Listener. Enter User Name as 'Listener 2'.
6. Proceed to next screen.
7. Choose the avatar image by tapping image icon.
8. Press the Done button.
9. Navigate to the Listener Settings screen
10. Select the Reset History card and press the Reset History button.
11. Observe the Reset Listening History Modal</t>
  </si>
  <si>
    <t>11. The Product displays the "Reset History" Text on the "Reset History Modal" screen based on the English language and region "USA"</t>
  </si>
  <si>
    <t>1. Perform a factory reset on the Product &gt; Press OK button to complete
2. Navigate to language setting screen and select language: "Spanish"
3. Enter SiriusXM mode.
4. Navigate to the Profile and settings menu screen
5. Select the Create/Add/Switch Profile Button. 
If applicable, choose option to Add Listener. Enter User Name as 'Listener 2'.
6. Proceed to next screen.
7. Choose the avatar image by tapping image icon.
8. Press the Done button.
9. Navigate to the Listener Settings screen
10. Select the Reset History card and press the Reset History button.
11. Observe the Reset Listening History Modal</t>
  </si>
  <si>
    <t>11. The Product displays the "Reset History" Text on the "Reset History Modal" screen based on the Spanish language and region "Mexico"</t>
  </si>
  <si>
    <t>1. Perform a factory reset on the Product &gt; Press OK button to complete
2. Navigate to setting language screen and select language: "English".
3. Enter SiriusXM mode.
4. Navigate to the Profile and settings menu screen
5. Select the Create/Add/Switch Profile Button. 
If applicable, choose option to Add Listener. Enter User Name as 'Listener 2'.
6. Proceed to next screen.
7. Choose the avatar image by tapping image icon.
8. Press the Done button.
9. Navigate to the Listener Settings screen
10. Scroll to the 'Edit Listener' and observe</t>
  </si>
  <si>
    <t>10.The Product displays the coaching text on the "Edit Listener" based on the English language and region "USA"</t>
  </si>
  <si>
    <t>1. Perform a factory reset on the Product &gt; Press OK button to complete
2. Navigate to setting language screen and select language: "Spanish".
3. Enter SiriusXM mode.
4. Navigate to the Profile and settings menu screen
5. Select the Create/Add/Switch Profile Button. 
If applicable, choose option to Add Listener. Enter User Name as 'Listener 2'.
6. Proceed to next screen.
7. Choose the avatar image by tapping image icon.
8. Press the Done button.
9. Navigate to the Listener Settings screen
10. Scroll to the 'Edit Listener' and observe</t>
  </si>
  <si>
    <t>10. The Product displays  the coaching text on the "Edit Listener" based on the Canadian English language and region "Canada"</t>
  </si>
  <si>
    <t>1. Perform a factory reset on the Product &gt; Press OK button to complete
2. Navigate to setting language screen and select language: "French".
3. Enter SiriusXM mode.
4. Navigate to the Profile and settings menu screen
5. Select the Create/Add/Switch Profile Button. 
If applicable, choose option to Add Listener. Enter User Name as 'Listener 2'.
6. Proceed to next screen.
7. Choose the avatar image by tapping image icon.
8. Press the Done button.
9. Navigate to the Listener Settings screen
10. Scroll to the 'Edit Listener' and observe</t>
  </si>
  <si>
    <t>10. The Product displays the coaching text on the "Edit Listener" based on the French language and region "Canada"</t>
  </si>
  <si>
    <t>1. Perform a factory reset on the Product &gt; Press OK button to complete
2. Enter SiriusXM mode.
3. Navigate to the Profile and settings menu screen
4. Select the Create/Add/Switch Profile Button. 
If applicable, choose option to Add Listener. Enter User Name as 'Listener 1'.
5. Proceed to next screen.
6. Choose the avatar image by tapping image icon.
7. Press the Done button.
8. Navigate to the Listener Settings screen
9. Select the "Edit Listener" card and observe the button that taking the user to the avatar selection screen
10. Select "Change Avatar" button and observe</t>
  </si>
  <si>
    <t>9. The Product displays the "Change Avatar" as active button
10. The Product takes the user to the avatar selection screen</t>
  </si>
  <si>
    <t>1. Perform a factory reset on the Product &gt; Press OK button to complete
2. Enter SiriusXM mode.
3. Navigate to the Profile and settings menu screen
4. Select the Create/Add/Switch Profile Button. 
If applicable, choose option to Add Listener. Enter User Name as 'Listener 1'.
5. Proceed to next screen.
6. Choose the avatar image by tapping image icon.
7. Press the Done button.
8. Navigate to the Listener Settings screen
9. Select the "Edit Listener" card and observe the button that taking the user to the name entry screen.
10. Select "Edit Name" button and observe</t>
  </si>
  <si>
    <t xml:space="preserve">9. The Product displays the "Edit Name" button
10. The Product takes the user to the name entry screen
</t>
  </si>
  <si>
    <t xml:space="preserve">1. Perform a factory reset on the Product &gt; Press OK button to complete
2. Enter SiriusXM mode.
3. Navigate to the Profile and settings menu screen
4. Select the Create/Add/Switch Profile Button. 
If applicable, choose option to Add Listener. Enter User Name as 'Listener 3'.
5. Proceed to next screen and observe
6. Choose the avatar image#1 by tapping image icon.
7. Press the Done button.
8. Navigate to the Listener Settings screen
9. Press the "Change Avatar" Button and observe Choose Avatar Screen. 
</t>
  </si>
  <si>
    <t xml:space="preserve">5. The Product displays no avatar in pre-selected state
7.  The Listener 3 is added with avatar image#1
9. The Product displays the user selection indicator on the avatar image #1
</t>
  </si>
  <si>
    <t>1. Perform a factory reset on the Product &gt; Press OK button to complete
2. Enter SiriusXM mode.
3. Navigate to the Profile and settings menu screen
4. Select the Create/Add/Switch Profile Button. 
If applicable, choose option to Add Listener. Enter User Name as 'Listener 1'.
5. Proceed to next screen.
6. Choose the avatar image #3 by tapping image icon.
7. Press the Done button.
8. Navigate to the Listener Settings screen
9. Press the "Change Avatar" Button.
10. Change the avatar of profile to avatar #4 and press "Done" button
11. Navigate to the Choose Avatar screen and observe</t>
  </si>
  <si>
    <t>9. The Product displays "Choose Avatar" screen
11. The Product displays the image #4 as avatar for listener profile with name "Listener 1"</t>
  </si>
  <si>
    <t>1. Perform a factory reset on the Product &gt; Press OK button to complete
2. Enter SiriusXM mode.
3. Navigate to the Profile and settings menu screen &gt; Go to Listener Settings screen
4. Switch the Block Explicit toggle to "ON"
5. Perform restart HU (Turn Power OFF -&gt; Turn Power ON) 
6. Enter SiriusXM mode.
7. Navigate to the Profile and settings menu screen &gt; Go to Listener Settings screen
8. Observe the "Block Explicit" toggle</t>
  </si>
  <si>
    <t>4. The Product displays "Block Explicit" toggle as enable
8. The Product displays "Block Explicit" toggle as enable</t>
  </si>
  <si>
    <t>1. Perform a Engineering reset on the Product &gt; Press OK to complete
2. Enter SiriusXM mode
3. Navigate to the Profile and settings menu screen 
4. Select to Add Listener (Eg: User Name as 'Listener 1'; avatar image #3) &gt; Press 'Done' button
5. Navigate to the Listener Settings screen
6. Observe the "Notifications" card
7. Navigate to the Manage Notifications screen and observe (Eg: Select the "Manage" Button)</t>
  </si>
  <si>
    <t xml:space="preserve">4. Listener 1 is added to the vehicle 
6. The Product displays the button text as 'Manage'
7. The Product provides a method to Manage all supported Notifications. </t>
  </si>
  <si>
    <t xml:space="preserve">1. Perform a Engineering reset on the Product &gt; Press OK to complete
2. Enter SiriusXM mode
3. Navigate to the Profile and settings menu screen 
4. Navigate to the Listener Settings screen
5. Observe the Notifications toggle in 'Notifications' 
</t>
  </si>
  <si>
    <t>5. The Product displays the Notifications toggle in the "ON" state by default</t>
  </si>
  <si>
    <t>1. Perform a Engineering reset on the Product &gt; Press OK to complete
2. Enter SiriusXM mode
3. Navigate to the Profile and settings menu screen &gt; the Listener Settings screen
4. Select the "Manage" Button on Notifications card
5. Switch to "On" the Artist and Song Notifications toggle
6. Tune the Product to Channel #2 (WBM Hits 1) using Direct Tune
7. Select the Notification Icon from the Now playing stage.
8. Set Artist notification for one artist (Eg:'Chainsmokers/Coldplay')
9. Load the Track Metadata (which broadcast the artist Chainsmokers/Coldplay) 
10. Observe the SiriusXM application screen to verify the displaying of the Artist alert
11. Navigate to the Profile and settings menu screen &gt; the Listener Settings screen
12. Switch to "Off" the Notifications toggle 
13. Load the Track Metadata (which broadcast the artist Chainsmokers/Coldplay)
14. Observe the SiriusXM application screen to verify the displaying of the Artist alert
15. Navigate to any others application (Eg: Navigation, Telephone,....)
16. Load the Track Metadata (which broadcast the artist Chainsmokers/Coldplay)
17. Observe the current screen to verify the displaying of the Artist alert</t>
  </si>
  <si>
    <t>6. The Channel #2 is played 
10. The Product displays Artist notification for 'Chainsmokers/Coldplay'
14. The Product does not display Artist notification for 'Chainsmokers/Coldplay'
17. The Product does not display Artist notification for 'Chainsmokers/Coldplay'</t>
  </si>
  <si>
    <t>1. Perform a Engineering reset on the Product &gt; Press OK to complete
2. Enter SiriusXM mode
3. Tune the Product to Channel #2 (WBM Hits 1) using Direct Tune
4. Navigate to the Profile and settings menu screen &gt; the Listener Settings screen
5. Switch to "Off" the Notifications toggle 
6. Navigate to the Now Playing Screen 
7. A Check Antenna condition will be generated (Eg: Click "STOP button on the URT or remove the antenna) 
8. Observe the screen to verify the displaying of the advisory message
9. A marketing Notification will be generated (will update later) 
10. Observe the screen to verify the displaying of the marketing Notification</t>
  </si>
  <si>
    <t xml:space="preserve">3. The Channel #2 is played 
8. The Product displays the  "Check Antenna" advisory message.
PDT Line 1: Check Antenna
PDT Line 2: (Empty)
10. The Product displays the marketing Notification. </t>
  </si>
  <si>
    <t>1. Perform a Engineering reset on the Product &gt; Press OK to complete
2. Enter SiriusXM mode
3. Tune the Product to Channel #2 (WBM Hits 1) using Direct Tune
4. Navigate to the Profile and settings menu screen &gt; the Listener Settings screen
5. Observe toggles on other cards.( Eg: Block Explicit,...) &gt; Observe the visual style of the Notifications toggle.
6. Press the "Manage" button and observe other notifications toggles:
- Artist &amp; Song toggle
- Sports toggle</t>
  </si>
  <si>
    <t>5. The Product displays the Notifications toggle in the same visiual style as other toggles
6. The Product displays the Notifications toggle in the same visiual style as other toggles</t>
  </si>
  <si>
    <t>1. Perform a Engineering reset on the Product &gt; Press OK to complete
2. Enter SiriusXM mode
3. Navigate to the Profile and settings menu screen 
4. Select to Add Listener (Eg: User Name as 'Listener 1'; avatar image #3) &gt; Press 'Done' button
5. Navigate to the Listener Settings screen
6. Observe the "Notifications" card
7. Navigate to the Manage Notifications screen (Eg: Select the "Manage" Button)</t>
  </si>
  <si>
    <t>4. Listener 1 is added to the vehicle 
6. The Product displays the button text as 'Manage'
7. The Product takes the user to the Manage Notification Screen</t>
  </si>
  <si>
    <t>1. Perform a factory reset on the Product &gt; Press OK button to complete
2. Enter SiriusXM mode
3. Navigate to the Profile and settings menu screen
4. Select the Create/Add/Switch Profile Button. 
If applicable, choose option to Add Listener. Enter User Name as 'Listener 3'.
5. Proceed to next screen.
6. Choose the avatar image by tapping image icon.
7. Press the Done button.
8. Navigate to the Listener Settings screen and observe</t>
  </si>
  <si>
    <t>8. The Product displays the following setting options within Listener Settings screen:
- Edit Listener
- Notifications
- Block Explicit
- Tune Start
- Reset History</t>
  </si>
  <si>
    <t>1. Perform a factory reset on the Product &gt; Press OK button to complete
2. Enter SiriusXM mode
3. Navigate to the Profile and settings menu screen
4. Select the Create/Add/Switch Profile Button. 
If applicable, choose option to Add Listener. Enter User Name as 'Listener 3'.
5. Proceed to next screen.
6. Choose the avatar image by tapping image icon.
7. Press the Done button.
8. Navigate to the Listener Settings screen &gt; Scroll to the  'Edit Listener' and observe</t>
  </si>
  <si>
    <t>8. The Product displays the following elements on the "Edit Listener":
- Title "Edit Listener"
- Coaching Text: "Personalize your listener profile avatar and name."
- Change Avatar Button
- Edit Name Button</t>
  </si>
  <si>
    <t xml:space="preserve"> Perform a factory reset on the Product &gt; Press OK button to complete
2. Enter SiriusXM mode.
3. Navigate to the Profile and settings menu screen &gt; Go to the Listener Settings screen
4. Select the "Edit Listener" card and observe</t>
  </si>
  <si>
    <t>4. The Product displays elements on the "Edit Listener" in the settings menu:
- Title "Edit Listener"
- Coaching Text:"Login to personalize your listener profile avatar and name."
- Change Avatar Button is inactive
- Edit Name Button is inactive</t>
  </si>
  <si>
    <t>1. Perform a factory reset on the Product &gt; Press OK button to complete
2. Enter SiriusXM mode
3. Navigate to the Profile and settings menu screen
4. Select the Create/Add/Switch Profile Button. 
If applicable, choose option to Add Listener. Enter User Name as 'Listener 3'.
5. Proceed to next screen.
6. Choose the avatar image by tapping image icon.
7. Press the Done button.
8. Navigate to the Listener Settings screen &gt; Scroll to the 'Notifications' and observe</t>
  </si>
  <si>
    <t>8. The Product displays the following elements on the "Notifications":
- Title "Notifications"
- Notifications toggle - ON/OFF
- Coaching Text: "Allow notifications for SiriusXM"
- Manage Button</t>
  </si>
  <si>
    <t>1. Perform a factory reset on the Product &gt; Press OK button to complete
2. Enter SiriusXM mode.
3. Navigate to the Profile and settings menu screen &gt; Go to Listener Settings screen
4. Reset Listening History.
5. Open Direct Tune &gt; Tune to a XL Channel ( Eg: Channel #41 (chan_41))
6. Wait Channel #41 is played for more than 10 seconds.
7. Open Direct Tune &gt; Tune to Channel #3 (WBM 20 on 20) 
8. Navigate to the Profile and settings menu screen &gt; Go to Listener Settings screen
9. Switch the Block Explicit toggle to "ON"
10. Navigate to the Listening History screen and observe</t>
  </si>
  <si>
    <r>
      <t xml:space="preserve">5. The Product is tuned to Channel #41(chan_41)
7. The Product is tuned to Channel #3 (WBM 20 on 20)
10. The Product displays the Channel Tile with contextual banner "Unavailable" and </t>
    </r>
    <r>
      <rPr>
        <sz val="11"/>
        <color rgb="FFFF0000"/>
        <rFont val="Calibri"/>
        <family val="2"/>
        <scheme val="minor"/>
      </rPr>
      <t xml:space="preserve">hides content </t>
    </r>
    <r>
      <rPr>
        <sz val="11"/>
        <color theme="1"/>
        <rFont val="Calibri"/>
        <family val="2"/>
        <scheme val="minor"/>
      </rPr>
      <t xml:space="preserve">for channel #41 within the Listening History
</t>
    </r>
  </si>
  <si>
    <t xml:space="preserve">1. Perform a factory reset on the Product &gt; Press OK button to complete
2. Enter SiriusXM mode.
3. Navigate to Search screen and search a XL Channel ( Eg: Channel #41 (chan_41))
4. Navigate to the Profile and settings menu screen &gt; Go to Listener Settings screen
5. Switch the Block Explicit toggle to "ON"
6. Navigate to Search screen 
7. Search a XL Channel ( Eg: Channel #41 (chan_41)) and observe
</t>
  </si>
  <si>
    <t xml:space="preserve">3. The Channel #41 is displayed in search result
7. The Product displays the Channel Tile with contextual banner "Unavailable" for channel #41 within the Search Results
</t>
  </si>
  <si>
    <t>1. Perform a factory reset on the Product &gt; Press OK button to complete
2. Enter SiriusXM mode
3. Navigate to the Profile and settings menu screen
4. Select the Create/Add/Switch Profile Button. 
If applicable, choose option to Add Listener. Enter User Name as 'Listener 3'.
5. Proceed to next screen.
6. Choose the avatar image by tapping image icon.
7. Press the Done button.
8. Navigate to the Listener Settings screen &gt; Scroll to the 'Block Explicit' and observe</t>
  </si>
  <si>
    <t>8. The Product display the following elements on the "Block Explicit":
- Title "Block Explicit"
- Block Explicit toggle - "ON/OFF"
- Coaching Text: ""Hide programming with explicit content."</t>
  </si>
  <si>
    <t>1. Perform a factory reset on the Product &gt; Press OK button to complete
2. Enter SiriusXM mode
3. Navigate to the Profile and settings menu screen
4. Select the Create/Add/Switch Profile Button. 
If applicable, choose option to Add Listener. Enter User Name as 'Listener 3'.
5. Proceed to next screen.
6. Choose the avatar image by tapping image icon.
7. Press the Done button.
8. Navigate to the Listener Settings screen &gt; Scroll to the 'Reset History' and observe</t>
  </si>
  <si>
    <t>8. The Product display the following elements on the "Reset History":
- Title "Reset History"
- Coaching Text: "Listening History and Recommendations for this Profile will be reset."
- Reset History Button</t>
  </si>
  <si>
    <t xml:space="preserve">1. Perform a Engineering reset on the Product &gt; Press OK to complete
2. Enter SiriusXM mode
3. Navigate to the Profile and settings menu screen 
4. Select to Add Listener (Eg: User Name as 'Listener 7'; avatar image #1) &gt; Press 'Done' button
5. Navigate to the Listener Settings screen &gt; Select the Reset History card and press the Reset History button
6. Observe the the Reset Listening History Modal
</t>
  </si>
  <si>
    <t xml:space="preserve">5. The Reset History Modal is displayed
6. The Product displays the following elements on the Reset Listening History Modal:
- Message icon
- Title text - "Reset Listening History?"
- Body text - "Your Listening History will be reset, and your recommendations returned to their default state."
- Contextual Control Button 1 + Text (e.g. RESET)
- Contextual Control Button 2 + Text (e.g. CANCEL)
- Close (X) button
</t>
  </si>
  <si>
    <t>1. Enter SiriusXM mode
2. Tune the Product to any XL Channel (Eg: Channel #41 (chan_41)) using Direct Tune
3. Navigate to the Profile and settings menu screen &gt; the Listener Settings screen
4. Switch the Block Explicit toggle to 'ON' state 
5. Navigate to the Now Playing Screen and verify the audio from the currently tuned XL channel.
6. Tune the Product to Channel #2 (WBM Hits 1) using Direct Tune
7. Attempt to tune the Product to any XL Channel (Channel #41 (chan_41)) using Direct Tune
8. Navigate to the Profile and settings menu screen &gt; the Listener Settings screen
9. Switch the Block Explicit toggle to 'OFF' state 
10. Tune the Product to any XL Channel (Eg: Channel #41 (chan_41)) using Direct Tune</t>
  </si>
  <si>
    <t xml:space="preserve">2. The Channel #41 is played 
5. The Product continues to play audio from the currently tuned XL channel (Channel #41)
7. The Product does not allows to access any XL content until the toggle is returned to the "OFF" position.
10. The Channel #41 is played </t>
  </si>
  <si>
    <t xml:space="preserve">1. Enter SiriusXM mode
2. Navigate to the Profile and settings menu screen &gt; the Listener Settings screen
3. Find and Observe the Tune Start </t>
  </si>
  <si>
    <t>3. The Product displays the below elements:
- Title - "Tune Start"
- Tune Start toggle - On/Off
- Coaching Text: "Start songs at the beginning when you tune to a music channel."</t>
  </si>
  <si>
    <t>1. Perform a Engineering reset on the Product &gt; Press OK to complete
2. Enter SiriusXM mode
3. Navigate to the Profile and settings menu screen &gt; the Listener Settings screen
4. Find and Observe the Tune Start toggle</t>
  </si>
  <si>
    <t>4. Tune start is set to "On" by default</t>
  </si>
  <si>
    <t>1. Perform a Engineering reset on the Product &gt; Press OK to complete 
2. Enter SiriusXM mode.
3. Navigate to the Profile and settings menu screen &gt; The Listener Settings screen 
4. Switch to "OFF" the Tune Start toggle and observe 
5. Switch to "ON" the Tune Start toggle and observe</t>
  </si>
  <si>
    <t>4. The Product toggles Tune Start "OFF" after short pressing the toggle while in the "ON" state disabling the Tune Start Feature.
5. The Product toggles Tune Start "ON" after short pressing the toggle while in the "OFF" state enabling the Tune Start Feature.</t>
  </si>
  <si>
    <t xml:space="preserve">1. Perform a Engineering reset on the Product &gt; Press OK to complete 
2. Enter SiriusXM mode.
3. Navigate to the Profile and settings menu screen &gt; The Listener Settings screen 
4. Select to add a new Profile Listener with 14 characters and observe . (Eg: User Name as 'ABCDEFGHIJKLMN'; avatar image #1)
5. Press the Done button.
6. Try to create New Listener Profile with 15 characters and observe. (Eg: User Name as 'ABCDEFGHIJKLMNO') </t>
  </si>
  <si>
    <t>4. The Product allows to create the Listener Profile with name as "ABCDEFGHIJKLMN" 
6. The Product does not allow to enter the Listener Profile name as "ABCDEFGHIJKLMNO"</t>
  </si>
  <si>
    <t xml:space="preserve">1. Perform a Engineering reset on the Product &gt; Press OK to complete 
2. Enter SiriusXM mode.
3. Navigate to the Profile and settings menu screen &gt; The Listener Settings screen 
4. Select to add a new Profile Listener (Eg: User Name as 'Listener ')
5. Process to the next screen ( chose avatar image) and observe </t>
  </si>
  <si>
    <t>5. The Product displays 8 avatars to choose from when creating a listener profile</t>
  </si>
  <si>
    <t xml:space="preserve">1. Perform a factory reset on the Product &gt; Press OK button to complete
2. Navigate to the Setting screen
3. Login with Driver 1
4. Enter SiriusXM mode
5. Navigate to the Profile and settings menu screen &gt; Go to the Listener profile screen and observe
6. Navigate to the Setting screen
7. Login with Driver 2
8. Enter SiriusXM mode
9. Navigate to the Profile and settings menu screen &gt; Go to the Listener profile screen and observe
</t>
  </si>
  <si>
    <t xml:space="preserve">5. The Product displays the Listener 1 as active SXM Listener
9. The Product displays the Listener 3 as active SXM Listener
</t>
  </si>
  <si>
    <t xml:space="preserve">1. Enter SiriusXM mode.
2. Navigate to the Profile and settings menu screen
3. Select the Create/Add/Switch Profile Button. 
4. Switch SXM Profile from Profile A to Profile B and observe 
5. Go to Setting and switch Driver Profile from Driver 1 to Driver 2 
6. Enter SiriusXM mode.
7. Navigate to the Profile and settings menu screen
8. Select the Create/Add/Switch Profile Button. 
9.  Switch SXM Profile from Profile C to Profile D and observe 
</t>
  </si>
  <si>
    <t xml:space="preserve">4. The Product switches SXM Profile from Profile A to Profile B 
9. The Product switches SXM Profile from Profile C to Profile D </t>
  </si>
  <si>
    <t>1. Perform a factory reset on the Product &gt; Press OK button to complete
2. Enter SiriusXM mode
3. Navigate to the Profile and settings menu screen
4. Observe the Active Listener Information.
5. Select the Create/Add/Switch Profile Button.
If applicable, choose option to Add Listener. Enter User Name as 'Listener 8'.
6. Proceed to next screen.
7. Choose the avatar image by tapping image icon.
8. Press the Done button.
9. Navigate to the Profiles / Add Listener screen and Observe the Listener Profiles.</t>
  </si>
  <si>
    <t>4. The Product displays the default listener profile with name "Default 'Shell' Profile" as active
8. The Product creates the Listener Profile with name as "Listener 8"
9. The Product displays only Listener Profile "Listener 8"</t>
  </si>
  <si>
    <t>1. Perform a factory reset on the Product &gt; Press OK button to complete
2. Enter SiriusXM mode
3. Navigate to the Profile and settings menu screen
4. Observe the Active Listener Information.
5. Select the Create/Add/Switch Profile Button.
If applicable, choose option to Add Listener. Enter User Name as 'Listener 2'.
6. Proceed to next screen.
7. Choose the avatar image by tapping image icon.
8. Press the Done button.
9. Navigate to the Profiles / Add Listener screen and Observe the Listener Profiles.</t>
  </si>
  <si>
    <t>4. The Product displays the default listener profile with name "Default 'Shell' Profile" as active
8. The Product creates the Listener Profile with name as "Listener 2"
9. The Product displays only Listener Profile "Listener 2"</t>
  </si>
  <si>
    <t>1. Enter SiriusXM mode
2. Tune the Product to Channel #2 (WBM Hits 1) using Direct Tune
3. On the Now Playing screen , try to access Profile &amp; Settings menu</t>
  </si>
  <si>
    <t>2. The Channel #2 is played 
3. The Product allows to access Profile &amp; Settings menu from the SiriusXM Now Playing screen</t>
  </si>
  <si>
    <t xml:space="preserve">1. Enter SiriusXM mode
2. Tune the Product to Channel #2 (WBM Hits 1) using Direct Tune
3. On the Now Playing, navigate to the Profile &amp; Settings menu screen and observe </t>
  </si>
  <si>
    <t xml:space="preserve">2. The Channel #2 is played 
3. The Product displays the below settings: 
- Active Listener information
- Listener Items
- Account Information
- System Information
- Help &amp; Support
</t>
  </si>
  <si>
    <t>1. Perform a Engineering reset on the Product &gt; Press OK to complete
2. Enter SiriusXM mode
3. Tune the Product to Channel #2 (WBM Hits 1) using Direct Tune
4. On the Now Playing screen, observe the listener profile icon</t>
  </si>
  <si>
    <t>3. The Channel #2 is played 
4. The Product displays the default listener profile icon ( attached image in SMITE TC link)</t>
  </si>
  <si>
    <t xml:space="preserve">1. Enter SiriusXM mode
2. Tune the Product to Channel #2 (WBM Hits 1) using Direct Tune
3. On the Now Playing screen, short press the listener profile icon (the Avatar icon) and observe. </t>
  </si>
  <si>
    <t xml:space="preserve">2. The Channel #2 is played 
3. The Product displays the Profile and Settings menu screen. </t>
  </si>
  <si>
    <t xml:space="preserve">1. Enter SiriusXM mode
2. Navigate to the Profile and settings menu screen &gt; Find and observe the 'Subscription' Information
3. Enter FM mode 
4. Change the status of subscription from Unsubscribed to FTA campaign ( will update later) 
5.  Enter SiriusXM mode
6. Navigate to the Profile and settings menu screen &gt; Find and observe the 'Subscription' Information
</t>
  </si>
  <si>
    <t>2. The Product displays the following elements when viewing the Subscription:
- Title Text - "Subscription"
- Subscription status: Inactive Subscription (No subscription)
- Coaching text (optional) (Eg: Please subscribe to enjoy SiriusXM.)
- "Subscribe" button
6. The Product displays the following elements when viewing the Subscription:
- Title Text - "Subscription"
- Subscription status: Inactive Subscription (No subscription)
- Coaching text (Eg: Free Listening for a limited time only)
- "Subscribe" button</t>
  </si>
  <si>
    <t xml:space="preserve">1. Enter SiriusXM mode
2. Navigate to the Profile and settings menu screen &gt; Find and observe the 'Listener Items' Information
</t>
  </si>
  <si>
    <t>2. The Product displays the below elements when viewing the Listener Items:
- Title Text- "Listener Items"
- Listening History button
- Listener Settings button</t>
  </si>
  <si>
    <t xml:space="preserve">1. Enter SiriusXM mode
2. Navigate to the Profile and settings menu screen &gt; Find and observe the 'Subscription' Information
3. Enter FM mode 
4. Change the status of subscription from "All access" to "Mostly Music" ( will update later) 
5.  Enter SiriusXM mode
6. Navigate to the Profile and settings menu screen &gt; Find and observe the 'Subscription' Information
</t>
  </si>
  <si>
    <t xml:space="preserve">2. The Product displays the following elements when viewing the Subscription:
- Title Text - "Subscription"
- Subscription status: Active Subscription - "All access"
- "Manage" button
6. The Product displays the following elements when viewing the Subscription:
- Title Text - "Subscription"
- Subscription status: Active Subscription - "Mostly Music"
- "Manage" button
</t>
  </si>
  <si>
    <t xml:space="preserve">1. Enter SiriusXM mode
2. Navigate to the Profile and settings menu screen &gt; Find and observe the 'Subscription' Information
</t>
  </si>
  <si>
    <t xml:space="preserve">2. The Product displays the following elements when viewing the Subscription:
- Title Text - "Subscription"
- Subscription status: Active Subscription - "All access Trial".
- Subscription messaging (Eg: "Your trial expires in 1 day".)
- "Manage" button
</t>
  </si>
  <si>
    <t xml:space="preserve">2. The Product displays the following elements when viewing the Subscription:
- Title Text - "Subscription"
- Subscription status:"No subscription".
- Subscription messaging (optional)
- 'Subscribe' button (when not subscribed)
</t>
  </si>
  <si>
    <t xml:space="preserve">1. Enter SiriusXM mode
2. Navigate to the Profile and settings menu screen &gt; Find and observe the 'System Settings' Information
</t>
  </si>
  <si>
    <t>2. The Product displays the following elements when viewing the System Settings:
Title Text: "System Settings"
Coaching Text: "Manage your location services."
Manage Button</t>
  </si>
  <si>
    <t>1. Enter SiriusXM mode.
2. Navigate to the Profile and settings screen  and scroll to the 'System Information' 
3. Observe the 'System Information' within the Profile &amp; Settings Menu.</t>
  </si>
  <si>
    <t>3. The Product displays the following elements within 'System Information' in the Profile &amp; Settings Menu:
- Title Text - "System Information"
- Title Text - "Radio ID"
- 8/12 characters Radio ID
- SiriusXM Software Version
Note: Radio ID may be 8 characters (displayed XXXXXXXX) or 12 characters (displayed XXXXXXXX-XXXX) depending on the SAT module used.</t>
  </si>
  <si>
    <t>1. Enter SiriusXM mode.
2. Navigate to the Profile and settings screen  and scroll to the 'Help &amp; Support'
3. Observe the 'Help &amp; Support' within the Profile &amp; Settings Menu.</t>
  </si>
  <si>
    <r>
      <t xml:space="preserve">3. The Product displays the following elements when viewing Help &amp; Support:
- Title Text- "Help &amp; Support"
- Coaching Text : </t>
    </r>
    <r>
      <rPr>
        <b/>
        <sz val="11"/>
        <color indexed="8"/>
        <rFont val="Calibri"/>
        <family val="2"/>
        <scheme val="minor"/>
      </rPr>
      <t>"For help go to SiriusXM.com/Help"</t>
    </r>
    <r>
      <rPr>
        <sz val="11"/>
        <color theme="1"/>
        <rFont val="Calibri"/>
        <family val="2"/>
        <scheme val="minor"/>
      </rPr>
      <t xml:space="preserve">
- Primary contextual button "Contact SiriusXM" </t>
    </r>
  </si>
  <si>
    <t>1. Perform a factory reset on the Product &gt; Press OK button to complete
2. Enter SiriusXM mode.
3. Navigate to the Profile and settings menu screen
4. Select the Create/Add/Switch Profile Button.
 If applicable, choose option to Add Listener. Enter User Name as 'Listener 2'.
5. Proceed to next screen &gt; Choose the avatar image &gt; Press the Done button.
6. Select the Create/Add/Switch Profile Button. 
If applicable, choose option to Add Listener. Enter User Name as 'Listener 3'.
7. Proceed to next screen &gt; Choose the avatar image &gt; Press the Done button.
8. Select the Create/Add/Switch Profile Button. 
If applicable, choose option to Add Listener. Enter User Name as 'Listener 4'.
9. Proceed to next screen &gt; Choose the avatar image &gt; Press the Done button.
10. Select the Create/Add/Switch Profile Button.
If applicable, choose option to Add Listener. Enter User Name as 'Listener 5'.
11. Proceed to next screen &gt; Choose the avatar image &gt; Press the Done button.
12. Navigate to the Add / Switch Listener screen
13. Observe the "Add/Switch Listener" Screen.</t>
  </si>
  <si>
    <t xml:space="preserve">5. The 'Listener 2' is added to Listeners list
7. The 'Listener 3' is added to Listeners list
9. The 'Listener 4' is added to Listeners list
11. The 'Listener 5' is added to Listeners list
13. The Product displays the following elements on the "Add/Switch Listener" Screen:
- 4 Listeners  are displayed
 + Avatar Icons
 + Listener Names
- Add Listener button
 + Add Listener text
- Active Listener indicator
- Coaching text: Press and hold a tile to sign out of a Listener Profile in this vehicle."
- Back / Close button
</t>
  </si>
  <si>
    <t>1. Perform a factory reset on the Product &gt; Press OK button to complete
2. Enter SiriusXM mode.
3. Navigate to the Profile and settings menu screen
4. Select the Create/Add/Switch Profile Button.
 If applicable, choose option to Add Listener. Enter User Name as 'Listener 2'.
5. Proceed to next screen &gt; Choose the avatar image &gt; Press the Done button.
6. Select the Create/Add/Switch Profile Button. 
If applicable, choose option to Add Listener. Enter User Name as 'Listener 3'.
7. Proceed to next screen &gt; Choose the avatar image &gt; Press the Done button.
8. Select the Create/Add/Switch Profile Button. 
If applicable, choose option to Add Listener. Enter User Name as 'Listener 4'.
9. Proceed to next screen &gt; Choose the avatar image &gt; Press the Done button.
10. Select the Create/Add/Switch Profile Button.
If applicable, choose option to Add Listener. Enter User Name as 'Listener 5'.
11. Proceed to next screen &gt; Choose the avatar image &gt; Press the Done button.
12. Select the Create/Add/Switch Profile Button. 
If applicable, choose option to Add Listener. Enter User Name as 'Listener 6'.
13. Proceed to next screen &gt; Choose the avatar image &gt; Press the Done button
14. Navigate to the Add / Switch Listener screen
15. Observe the "Add/Switch Listener" Screen.</t>
  </si>
  <si>
    <t>5. The 'Listener 2' is added to Listeners list
7. The 'Listener 3' is added to Listeners list
9. The 'Listener 4' is added to Listeners list
11. The 'Listener 5' is added to Listeners list
13. The 'Listener 6' is added to Listeners list
15. The Product displays the following elements on the "Add/Switch Listener" Screen:
- 5 Listeners are displayed
- Add Listener button is Disabled or removed 
- Available Listeners
 + Avatar Icons
 + Listener Name
- Active Listener indicator
- Coaching text: Press and hold a tile to sign out of a Listener Profile in this vehicle."
- Back / Close button</t>
  </si>
  <si>
    <t xml:space="preserve">1. Enter SiriusXM mode.
2. Navigate to the Profile and settings menu screen &gt; Go to Add/Switch Listener screen
3. Long press on the Listener tile of a Listener and Observe
</t>
  </si>
  <si>
    <t xml:space="preserve">3. The Product displays 'Sign out' button under avatar of selected Listener
</t>
  </si>
  <si>
    <t>1. Turn HU power OFF &gt; Turn HU power ON 
2. Enter SiriusXM mode.
3. Navigate to the Profile and settings menu screen &gt;  Select Listener Settings button  
4. On the Notifications card &gt; Press on 'Manage' button and observe Artists &amp; Songs card</t>
  </si>
  <si>
    <t xml:space="preserve">4. The Product displays the "Artists &amp; Songs Notifications" setting with ability to manage the Artists &amp; Songs Notifications
</t>
  </si>
  <si>
    <t>1. Turn HU power OFF &gt; Turn HU power ON 
2. Enter SiriusXM mode.
3. Navigate to the Profile and settings menu screen &gt;  Select Listener Settings button  
4. On the Notifications card &gt; Press on 'Manage' button and observe Sports card</t>
  </si>
  <si>
    <t xml:space="preserve">4. The Product displays the "Sports Notifications" setting with ability to manage the Sports Notifications
</t>
  </si>
  <si>
    <t>1. Turn HU power OFF &gt; Turn HU power ON 
2. Enter SiriusXM mode.
3. Navigate to the Profile and settings menu screen &gt;  Select Listener Settings button  
4. On the Notifications card &gt; Press on 'Manage' button and observe CONTINUE LISTENING card</t>
  </si>
  <si>
    <t xml:space="preserve">4. The Product displays the "Continue Listening Notifications" setting with ability to manage the Continue Listening Notifications
</t>
  </si>
  <si>
    <t>1. Enter SiriusXM mode.
2. Tune the Product to Channel #2 (WBM Hits 1) using Direct Tune
3. On the Now Playing Screen, store Artist and Song Notifications
4. Redo the step 2 and 3 for all the Channels from #3 to #33 and observe.
5. Tune the Product to Channel #34  using Direct Tune
6. On the Now Playing Screen, store Artist and Song Notifications and observe</t>
  </si>
  <si>
    <t xml:space="preserve">2. The Channel #2 is played 
4. The Product allows to store 64 Artist &amp; Song Notifications
5. The Channel #34 is played 
6. The Product displays the Maximum Notifications Reached screen and do not allow to add any more Artist &amp; Song Notifications for channel #34. </t>
  </si>
  <si>
    <t>1. Enter SiriusXM mode.
2. Open Direct Tune &gt; Tune to Channel #2 (WBM Hits 1) 
3. Select the Notification Icon from the Now playing stage.
4. Set Song notification for 'Song 1' and Artist 'Art 1'
...
Redo the step 2,3,4 for channel #3,#4,...#12,#13 to add the 'Song 2', 'Art 2'.... 'Song 12', 'Art 12'
35. Navigate to the Profile and settings menu screen &gt; Listener Settings &gt; Manage Notifications &gt; Artists &amp; Songs Notifications 
36. Observe the Artists &amp; Songs notification list</t>
  </si>
  <si>
    <t xml:space="preserve">2. The Product is tuned to Channel #2 (WBM Hits 1) 
36. Each of the following items is presented in the Artists &amp; Songs notification list with the corresponding notification type and status in the following order:
Song 'Song 1', status 'enabled'
Artist 'Art 1', status 'enabled'
Song 'Song 2', status 'enabled'
Artist 'Art 2', status 'enabled'
Song 'Song 3', status 'enabled'
Artist 'Art 3', status 'enabled'
Song 'Song 4', status 'enabled'
Artist 'Art 4', status 'enabled'
Song 'Song 5', status 'enabled'
Artist 'Art 5', status 'enabled'
Song 'Song 6', status 'enabled'
Artist 'Art 6', status 'enabled'
Song 'Song 7', status 'enabled'
Artist 'Art 7', status 'enabled'
Song 'Song 8', status 'enabled'
Artist 'Art 8', status 'enabled'
Song 'Song 9', status 'enabled'
Artist 'Art 9', status 'enabled'
Song 'Song 10', status 'enabled'
Artist 'Art 10', status 'enabled'
Song 'Song 11', status 'enabled'
Artist 'Art 11', status 'enabled'
Song 'Song 12', status 'enabled'
Artist 'Art 12', status 'enabled'
</t>
  </si>
  <si>
    <t>1. Perform a factory reset on the Product &gt; Press OK button to complete
2. Enter SiriusXM mode.
3. Navigate to the Profile and settings menu screen &gt; Listener Settings &gt; Manage Notifications
4. Observe the Artist &amp; Song Notifications toggle</t>
  </si>
  <si>
    <t>4. The Product displays the Artist &amp; Song Notifications toggle in the "ON" state</t>
  </si>
  <si>
    <t>1. Perform restart HU (Turn Power OFF -&gt; Turn Power ON)  
2. Enter SiriusXM mode.
3. Navigate to the Profile and settings menu screen &gt; Listener Settings &gt; Manage Notifications
4. Observe the Artist &amp; Song Notifications toggle</t>
  </si>
  <si>
    <t>4. The Product displays the Artist &amp; Song Notifications toggle in the "OFF" state</t>
  </si>
  <si>
    <t>1. Perform restart HU (Turn Power OFF -&gt; Turn Power ON)  
2. Enter SiriusXM mode.
3. Navigate to the Profile and settings menu screen &gt; Listener Settings
4. Observe the Notifications toggle</t>
  </si>
  <si>
    <t>4. The Product displays The Notifications toggle is in the "ON" state</t>
  </si>
  <si>
    <t>4. The Product displays The Notifications toggle is in the "OFF" state</t>
  </si>
  <si>
    <t>1. Enter SiriusXM mode
2. Navigate to Now Playing screen
3. Navigate to Profile &amp; Settings menu &gt; Listener Settings &gt; Manage Notifications &gt; Manage Teams screen
4. Select the sports league (Eg: CFB)
5. On Select Team screen, try to store 65 sport teams notifications to the listener profile and observe</t>
  </si>
  <si>
    <t>5. The Product allows to store maximum of 64 Sport Teams Notifications per user profile</t>
  </si>
  <si>
    <r>
      <t xml:space="preserve">1. Enter SiriusXM mode
2. Open Direct Tune &gt; input any number in keypad to tune the channel (Eg: Channel #2), press OK button
3. On Now Playing screen, select Notification Icon
4. Set the Artist Notification for artist (Eg: Artist 1) at channel #2
5. Navigate to Profile &amp; Settings menu &gt; Listener Settings screen
6. Switch ON to the Block Explicit toggle
</t>
    </r>
    <r>
      <rPr>
        <sz val="11"/>
        <rFont val="Calibri"/>
        <family val="2"/>
        <scheme val="minor"/>
      </rPr>
      <t xml:space="preserve">
7. Send the Artist Notification for 'Artist 1' of Channel #12 (update later)
</t>
    </r>
    <r>
      <rPr>
        <sz val="11"/>
        <color rgb="FFFF0000"/>
        <rFont val="Calibri"/>
        <family val="2"/>
        <scheme val="minor"/>
      </rPr>
      <t>8.  Observe the screen in 2 mins to check whether or not displaying the artist notification for 'Artist 1'</t>
    </r>
  </si>
  <si>
    <t>2. The Channel #2 is played
3. The set Artist &amp; Song Notifications modal is displayed
8. The Product suppresses Artist Notifications for 'Artist 1' at channel #12</t>
  </si>
  <si>
    <r>
      <t xml:space="preserve">1. Enter SiriusXM mode
2. Open Direct Tune &gt; input any number in keypad to tune the channel (Eg: Channel #2), press OK button
3. On Now Playing screen, select Notification Icon
4. Set the Song Notification for song (Eg: Song 1) at channel #2
5. Navigate to Profile &amp; Settings menu &gt; Listener Settings screen
6. Switch ON to the Block Explicit toggle
7. Send the Song Notification for 'Song 1' of Channel #14 (update later)
</t>
    </r>
    <r>
      <rPr>
        <sz val="11"/>
        <color rgb="FFFF0000"/>
        <rFont val="Calibri"/>
        <family val="2"/>
        <scheme val="minor"/>
      </rPr>
      <t xml:space="preserve">8. Observe the screen in 2 mins to check whether or not displaying the song notification for 'Song 1' </t>
    </r>
  </si>
  <si>
    <t>2. The Channel #2 is played
3. The set Artist &amp; Song Notifications modal is displayed
8. The Product suppresses Song Notifications for 'Song 1' at channel #14</t>
  </si>
  <si>
    <t>1. Enter SiriusXM mode
2. Navigate to Now Playing screen
3. Navigate to Profile &amp; Settings menu &gt; Listener Settings &gt; Manage Notifications 
4. Observe the card title 'Sports Notifications'</t>
  </si>
  <si>
    <t>4. The Product displays the following elements on the 'Sport Notifications' settings:
- Title text: Sports
- ON/ OFF Toggle
- Coaching text: Get notifications for start of games
- Teams button</t>
  </si>
  <si>
    <t>1. Perform a Factory reset on the Product
2. Enter SiriusXM mode
3. Navigate to Now Playing screen
4. Navigate to Profile &amp; Settings menu &gt; Listener Settings &gt; Manage Notifications 
5. Observe the card title 'Sports Notifications'</t>
  </si>
  <si>
    <t>5. The Product displays the Sports Notifications Toggle Enabled by default</t>
  </si>
  <si>
    <t>1. Perform a Factory reset on the Product
2. Enter SiriusXM mode
3. Navigate to Now Playing screen
4. Navigate to Profile &amp; Settings menu &gt; Listener Settings &gt; Manage Notifications 
5. On card Sports, switch OFF the 'Sports Notifications' toggle
6. Switch ON to the Sports Notification toggle</t>
  </si>
  <si>
    <t>5. The Sports Notifications toggle is disabled (OFF)
6. The Sports Notifications toggle is enabled (ON)</t>
  </si>
  <si>
    <t xml:space="preserve">1. Enter SiriusXM mode 
2. Open Direct Tune &gt; Tune to a sports play-by-play game (Eg: NFL 88)
3. On Now Playing screen, select the Notification Icon
4. Set the Sports Notifications for away team (Eg: Arizona Cardinals) and home team (Eg: Atlanta Falcons) &gt; Press Done button
5. Open Direct Tune &gt; Tune to a channel (Eg: Channel #2)
6. Send the  Sports Notifications for 'Arizona Cardinals' (update later) and observe
7. Send the  Sports Notifications for  'Atlanta Falcons' teams (update later) and observe
8. Navigate to Profile &amp; Settings menu &gt; Listener Settings &gt; Manage Notifications &gt; Sports Notifications card
9. Switch OFF to the Sports Notifications toggle
10. Open Direct Tune &gt; Tune to a channel (Eg: Channel #3)
11. Send the  Sports Notifications for 'Arizona Cardinals' (update later) and observe
12. Send the  Sports Notifications for  'Atlanta Falcons' teams (update later) and observe
</t>
  </si>
  <si>
    <t xml:space="preserve">6. The Sports Notification for 'Arizona Cardinals' team is displayed
7. The The Sports Notification for 'Atlanta Falcons' team is displayed
11. The Sports Notification for 'Arizona Cardinals' team is NOT displayed
12. The The Sports Notification for 'Atlanta Falcons' team is NOT displayed
</t>
  </si>
  <si>
    <t>1. Turn HU power OFF &gt; Turn HU power ON 
2. Enter SiriusXM mode.
3. Navigate to the Profile and settings menu screen &gt;  Select Listener Settings button  
4. On the Notifications card &gt; Press on 'Manage' button 
5. Observe 3 toggles on the Sports, Continue Listening, Artist &amp; Song cards</t>
  </si>
  <si>
    <t>5. The Product displays the Sports Toggle in the same visual style as other toggles such as Artist &amp; Song toggle and Continue Listening Setting toggle</t>
  </si>
  <si>
    <t>1. Perform a Factory reset on the Product
2. Enter SiriusXM mode
3. Navigate to Profile &amp; Settings menu &gt; Listener Settings &gt; Manage Notifications &gt; Press on 'Teams' button 
4. Select the sports league (Eg: NFL)
5. On Select Team screen, set the Sports Notification for team (Eg: Arizona Cardinals) &gt; Press Done button
6. Short pressing the active tile to disable Sports Notifications for Arizona Cardinals</t>
  </si>
  <si>
    <t>3. The Manage Teams screen is displayed 
5. The Product returns user to the Manage Team screen with Sports Team Notifications List 
6. The Product allows to disable notification for Arizona Cardinals team from Manage Teams screen</t>
  </si>
  <si>
    <t>1. Perform restart HU (Power OFF -&gt; Power ON)
2. Enter SiriusXM mode
3. Navigate to Now Playing screen
4. Navigate to Profile &amp; Settings menu &gt; Listener Settings &gt; Manage Notifications 
5. Observe the card title 'Continue Listening'</t>
  </si>
  <si>
    <t>5. The Product displays the below elements on Continue Listening Notifications settings within Manage Notification Settings:
- Title Text: Continue Listening
- On/ Off toggle
- Coaching text: Listen where you left off on other vehicles and devices.</t>
  </si>
  <si>
    <t>1. Perform a reset factory on the Product &gt; Press OK to complete 
2. Enter SiriusXM mode.
3. Navigate to the Profile and settings menu screen &gt;  Select Listener Settings button  
4. On the Notifications card &gt; Press on 'Manage' button 
5. Observe the Toggle on the Continue Listening card</t>
  </si>
  <si>
    <t xml:space="preserve">5. The Product displays the Continue Listening Setting toggle in the enable state
</t>
  </si>
  <si>
    <t>1. Turn HU power OFF &gt; Turn HU power ON 
2. Enter SiriusXM mode.
3. Navigate to the Profile and settings menu screen &gt;  Select Listener Settings button  
4. On the Notifications card &gt; Press on 'Manage' button 
5. Observe 3 toggles on the CONTINUE LISTENING card, Artist &amp; Song card and Sports card</t>
  </si>
  <si>
    <t>5. The Product displays the Continue Listening Setting Toggle in the same visual style as other toggles such as Artist &amp; Song toggle and Sports toggle</t>
  </si>
  <si>
    <t xml:space="preserve">1. Perform a reset factory on the Product &gt; Press OK to complete 
2. Enter SiriusXM mode.
3. Navigate to the Profile and settings menu screen &gt;  Select Listener Settings button  
4. On the Notifications card &gt; Press on 'Manage' button 
5. Observe the Toggle on the Continue Listening card
6. Select the toggle to change the state and observe
7. Select the toggle to change the state again and observe
</t>
  </si>
  <si>
    <t xml:space="preserve">5. The Product displays the Continue Listening Setting toggle in the enable state (ON state) 
6. The Product displays the Continue Listening Setting toggle in the disable state (OFF state) 
7. The Product displays the Continue Listening Setting toggle in the enable state (ON state) 
</t>
  </si>
  <si>
    <t xml:space="preserve">1. Perform a reset factory on the Product &gt; Press OK to complete 
2. Enter SiriusXM mode.
3. Navigate to the Profile and settings menu screen &gt;  Select Listener Settings button  
4. On the Notifications card, Press on 'Manage' button 
5. Observe the Toggle on the Continue Listening card
6. Select the toggle to change the state to OFF 
7. Set up the environment for Continue Listening Notifications and observe (will update later) </t>
  </si>
  <si>
    <t>5. The Product displays the Continue Listening Setting toggle in the enable state (ON state) 
6. The Product displays the Continue Listening Setting toggle in the disable state (OFF state) 
7. The Continue Listening Notification is suppressed</t>
  </si>
  <si>
    <t xml:space="preserve">1. Enter SiriusXM mode.
2. Tune the Product to Channel #88 (WBM NFL Radio) using Direct Tune
3. On the Now Playing Screen, select the Notification Icon
4. Set Sports Notification for Visitor team (Eg: 'NFL/Arizona Cardinals (ARI)') &gt; Press the Done Button.
5. Navigate to the Profile and settings menu screen &gt;  Select Listener Settings button  
6. On the Notifications card, press on 'Manage' button 
7. On the Sports card, press on the 'Teams' button and observe </t>
  </si>
  <si>
    <t>2. The Channel #88 is played
3. The Product displays the Set Sports Team Notifications Modal
7. The Product stores the notification for Visitor Sports Team NFL/Arizona Cardinals (ARI)</t>
  </si>
  <si>
    <t xml:space="preserve">1. Enter SiriusXM mode.
2. Tune the Product to Channel #88 (WBM NFL Radio) using Direct Tune
3. On the hardware controls, select the button Notification Icon (will update later) 
4. Set Sports Notification for Visitor team (Eg: 'NFL/Arizona Cardinals (ARI)') &gt; Press the Done Button.
5. Navigate to the Profile and settings menu screen &gt;  Select Listener Settings button  
6. On the Notifications card, press on 'Manage' button 
7. On the Sports card, press on the 'Teams' button and observe </t>
  </si>
  <si>
    <t xml:space="preserve">2. The Channel #88 is played
3. The Product displays the Set Sports Team Notifications Modal
7. The Product stores Visitor Sports Team "NFL/Arizona Cardinals (ARI)" in the Team List Notifications </t>
  </si>
  <si>
    <t xml:space="preserve">1. Enter SiriusXM mode.
2. Tune the Product to Channel #12 (WBM Z100/NY) using Direct Tune
3. On the Now Playing Screen, select the Notification Icon
4. Set Artist Notification for the current Artist &gt; Press the Done Button
5. Navigate to the Profile and settings menu screen &gt;  Select Listener Settings button  
6. On the Notifications card, press on 'Manage' button
7. On the Artists &amp; Songs card, press on the 'Artists &amp; Songs' button and observe </t>
  </si>
  <si>
    <t xml:space="preserve">2. The Channel #12 is played
3. The Product displays the Set Artist &amp; Song Notifications Modal
7. The Product stores the current Artist in the list of Artists &amp; Song notifications with status 'enabled' </t>
  </si>
  <si>
    <t xml:space="preserve">1. Enter SiriusXM mode.
2. Tune the Product to Channel #12 (WBM Z100/NY) using Direct Tune
3. On the hardware controls, select the button Notification Icon (will update later)
4. Set Artist Notification for the current Artist &gt; Press the Done Button.
5. Navigate to the Profile and settings menu screen &gt;  Select Listener Settings button  
6. On the Notifications card, press on 'Manage' button 
7. On the Artists &amp; Songs card, press on the 'Artists &amp; Songs' button and observe </t>
  </si>
  <si>
    <t>2. The Channel #12 is played
3. The Product displays the Set Artist &amp; Song Notifications Modal
7. The Product stores  the current Artist in the list of Artists &amp; Song notifications with status 'enabled'</t>
  </si>
  <si>
    <t xml:space="preserve">1. Enter SiriusXM mode.
2. Tune the Product to Channel #12 (WBM Z100/NY) using Direct Tune
3. On the Now Playing Screen, select the Notification Icon
4. Set Song Notification for the current Song &gt; Press the Done Button.
5. Navigate to the Profile and settings menu screen &gt;  Select Listener Settings button  
6. On the Notifications card, press on 'Manage' button
7. On the Artists &amp; Songs card, press on the 'Artists &amp; Songs' button and observe </t>
  </si>
  <si>
    <t>2. The Channel #12 is played
3. The Product displays the Set Artist &amp; Song Notifications Modal
7. The Product stores the current Song in the list of Artists &amp; Song notifications with status 'enabled'</t>
  </si>
  <si>
    <t xml:space="preserve">1. Enter SiriusXM mode.
2. Tune the Product to Channel #12 (WBM Z100/NY) using Direct Tune
3. On the hardware controls, select the button Notification Icon (will update later)
4. Set Song Notification for the current Song &gt; Press the Done Button.
5. Navigate to the Profile and settings menu screen &gt;  Select Listener Settings button  
6. On the Notifications card, press on 'Manage' button 
7. On the Artists &amp; Songs card, press on the 'Artists &amp; Songs' button and observe </t>
  </si>
  <si>
    <t>1. Enter SiriusXM mode
2. Navigate to Now Playing screen
3. Navigate to Profile &amp; Settings menu &gt; Listener Settings screen
4. Select 'Manage' button and observe</t>
  </si>
  <si>
    <t>4. The Product takes the user to the Manage Notifications screen</t>
  </si>
  <si>
    <t>1. Enter SiriusXM mode &gt; Now Playing screen
2. Navigate to Profile &amp; Settings menu &gt; Listener Settings &gt; Manage Notifications &gt; Manage Teams screen
3. Select the sports league (Eg: NFL)
4. On Select Team screen, set the Sports Notification for team (Eg: Arizona Cardinals) &gt; Press Done button
5. Navigate to Manage Teams screen
6. Long press the 'Arizona Cardinals' item
7. Short press Remove icon from Sports Notifications list and observe</t>
  </si>
  <si>
    <t>6. The Remove icon is displayed at the bottom of 'Arizona Cardinals' item
7. The Product displays the Remove Confirmation Modal</t>
  </si>
  <si>
    <r>
      <t xml:space="preserve">1. Perform a Factory reset on the Product
2. Enter SiriusXM mode
3. Open Direct Tune &gt; Tune to a sports play-by-play game (Eg: </t>
    </r>
    <r>
      <rPr>
        <sz val="11"/>
        <color rgb="FFFF0000"/>
        <rFont val="Calibri"/>
        <family val="2"/>
        <scheme val="minor"/>
      </rPr>
      <t>Channel #88</t>
    </r>
    <r>
      <rPr>
        <sz val="11"/>
        <color theme="1"/>
        <rFont val="Calibri"/>
        <family val="2"/>
        <scheme val="minor"/>
      </rPr>
      <t xml:space="preserve">)
4. On Now Playing screen, select the Notification Icon and observe
5. Set the Sports Notification for away team (Eg: Arizona Cardinals) and home team (Eg: Atlanta Falcons) &gt; Press Done button
6. Open Direct Tune &gt; Tune to a sports play-by-play game which broadcasts the game of 2 teams above  (Eg: </t>
    </r>
    <r>
      <rPr>
        <sz val="11"/>
        <color rgb="FFFF0000"/>
        <rFont val="Calibri"/>
        <family val="2"/>
        <scheme val="minor"/>
      </rPr>
      <t>Channel #192</t>
    </r>
    <r>
      <rPr>
        <sz val="11"/>
        <color theme="1"/>
        <rFont val="Calibri"/>
        <family val="2"/>
        <scheme val="minor"/>
      </rPr>
      <t xml:space="preserve">)
7. On Now Playing screen, select the Notification Icon and observe
</t>
    </r>
  </si>
  <si>
    <t>3. The channel #88 (WBM NFL Radio) is played
4. The Product displays the Set Sports Team Notifications modal
6. The Channel #192 (WBM Sports 192) is played
7. The Product displays the Set Team Notifications modal with the following information:
- Away Team Tile:
+ Notification Icon
+ Away Team Logo
+ Away Team Name - Arizona Cardinals
- Home Team Tile:
+ Notification Icon
+ Home Team Logo
+ Home Team Name - Atlanta Falcons
- Title text: Set Team Notification?
- Body text: Tap a team to get a notification every time the team airs on SiriusXM
- Primary Contextual Control button + Text (Eg: Done)
- Secondary Contextual Control button + Text (Eg: Manage)</t>
  </si>
  <si>
    <r>
      <t xml:space="preserve">1. Perform a Factory reset on the Product
2. Enter SiriusXM mode
3. Open Direct Tune &gt; Tune to a sports play-by-play game (Eg: </t>
    </r>
    <r>
      <rPr>
        <sz val="11"/>
        <color rgb="FFFF0000"/>
        <rFont val="Calibri"/>
        <family val="2"/>
        <scheme val="minor"/>
      </rPr>
      <t>Channel #88</t>
    </r>
    <r>
      <rPr>
        <sz val="11"/>
        <color theme="1"/>
        <rFont val="Calibri"/>
        <family val="2"/>
        <scheme val="minor"/>
      </rPr>
      <t xml:space="preserve">)
4. On Now Playing screen, select the Notification Icon and observe
5. Set the Sports Notification for away team (Eg: Arizona Cardinals) and home team (Eg: Atlanta Falcons) &gt; Press Done button
6. Open Direct Tune &gt; Tune to a sports play-by-play game which broadcasts the game of 2 teams above  (Eg: </t>
    </r>
    <r>
      <rPr>
        <sz val="11"/>
        <color rgb="FFFF0000"/>
        <rFont val="Calibri"/>
        <family val="2"/>
        <scheme val="minor"/>
      </rPr>
      <t>Channel #192</t>
    </r>
    <r>
      <rPr>
        <sz val="11"/>
        <color theme="1"/>
        <rFont val="Calibri"/>
        <family val="2"/>
        <scheme val="minor"/>
      </rPr>
      <t xml:space="preserve">)
7. On Now Playing screen, select the Notification Icon and observe
</t>
    </r>
  </si>
  <si>
    <t>3. The channel #88 (WBM NFL Radio) is played
4. The Product displays the Set Sports Team Notifications modal
6. The Channel #192 (WBM Sports 192) is played 
7. The Product displays the Set Team Notifications modal with the following information:
- Away Team Tile:
+ Notification Icon
+ Away Team Abbreviation - ARI
+ Away Team Name - Arizona Cardinals
- Home Team Tile:
+ Notification Icon
+ Home Team Abbreviation - ATL
+ Home Team Name - Atlanta Falcons
- Title text: Set Team Notification?
- Body text: Tap a team to get a notification every time the team airs on SiriusXM
- Primary Contextual Control button + Text (Eg: Done)
- Secondary Contextual Control button + Text (Eg: Manage)</t>
  </si>
  <si>
    <t xml:space="preserve">1. Perform a reset factory on the Product &gt; Press OK to complete 
2. Enter SiriusXM mode.
3. Navigate to the Profile and settings menu screen &gt;  Select Listener Settings button  
4. On the Notifications card &gt; Press on 'Manage' button 
5. On the Sports card, press on the 'Teams' button and observe </t>
  </si>
  <si>
    <t xml:space="preserve">5. Manage Teams list is empty and the user is taken directly to 'Add Teams' screen.
</t>
  </si>
  <si>
    <t xml:space="preserve">1. Enter SiriusXM mode.
2. Navigate to the Profile and settings menu screen &gt;  Select Listener Settings button  
3. On the Notifications card &gt; Press on 'Manage' button 
4. On the Sports card, press on the 'Teams' button
5. Set Sports Notification for 2 teams (Eg:'NFL/Atlanta Falcons' and 'MLB/Milwaukee Brewers'.)
6. On the list Team notification screen, short pressing the Active Tile of Atlanta Falcons to disable the Notifications for Atlanta Falcons
7. Track Metadata updating for the game 'NFL/Atlanta Falcons' and MLB/Milwaukee Brewers (MIL) team (will update later) 
8. Observe the screen if there are any Game Notifications 
9. Navigate to the list Team notification screen, short pressing the Inactive Tile of Atlanta Falcons to enable the Notifications for Atlanta Falcons
10. Track Metadata updating for the game 'NFL/Atlanta Falcons' and MLB/Milwaukee Brewers (MIL) team (will update later) 
11. Observe the screen if there are any Game Notifications </t>
  </si>
  <si>
    <t>8. The Product displays Game Notification only for MLB/Milwaukee Brewers (MIL) team
11. The Product displays Game Notification for both enabled teams NFL/Atlanta Falcons (ATL) and MLB/Milwaukee Brewers (MIL)</t>
  </si>
  <si>
    <t xml:space="preserve">1. Enter SiriusXM mode.
2. Navigate to the Profile and settings menu screen &gt;  Select Listener Settings button  
3. On the Notifications card &gt; Press on 'Manage' button 
4. On the Sports card, press on the 'Teams' button
5. Set Sports Notification for 2 teams (Eg:'NFL/Atlanta Falcons' and 'MLB/Milwaukee Brewers'.)
6. On the list Team notification screen, short pressing the Active Tile of Atlanta Falcons by hardware controls to disable the Notifications for Atlanta Falcons
7. Track Metadata updating for the game 'NFL/Atlanta Falcons' and MLB/Milwaukee Brewers (MIL) team (will update later) 
8. Observe the screen if there are any Game Notifications 
9. Navigate to the list Team notification screen, short pressing the Inactive Tile of Atlanta Falcons by hardware controls to enable the Notifications for Atlanta Falcons
10. Track Metadata updating for the game 'NFL/Atlanta Falcons' and MLB/Milwaukee Brewers (MIL) team (will update later) 
11. Observe the screen if there are any Game Notifications </t>
  </si>
  <si>
    <t>8. The Product displays Game Notification only for MLB/Milwaukee Brewers (MIL) team
11. The Product displays Game Notifications for both enabled teams NFL/Atlanta Falcons (ATL) and MLB/Milwaukee Brewers (MIL)</t>
  </si>
  <si>
    <t xml:space="preserve">1. Enter SiriusXM mode.
2. Navigate to the Profile and settings menu screen &gt;  Select Listener Settings button  
3. On the Notifications card &gt; Press on 'Manage' button 
4. On the Sports card, press on the 'Teams' button &gt; Press on 'Add Team' button
5. Set Sports Notification for a team (Eg:'NFL/Arizona Cardinals') 
6. Set Sports Notification for a team (Eg:'MLB/Baltimore Orioles') 
7. Set Sports Notification for a team (Eg:'NBA/Cleveland Cavaliers') 
8. Set Sports Notification for a team (Eg:'NHL/Chicago Blackhawks')
9. Back to the list Team notification screen and Observe </t>
  </si>
  <si>
    <t>9. Each of the following teams is presented in the Teams list with the corresponding position in the following order:
Team 'Arizona Cardinals'
Team 'Baltimore Orioles'
Team 'Cleveland Cavaliers'
Team 'Chicago Blackhawks'</t>
  </si>
  <si>
    <t xml:space="preserve">1. Enter SiriusXM mode.
2. Tune the Product to Channel #88 (WBM NFL Radio) using Direct Tune
3. Long press the Vehicle Preset # 1 in the Bank # 1.
4. Select the Home team (Eg:"Atlanta Falcons") to save as vehicle preset.
5. Long press the Vehicle Preset # 2 in the Bank # 1. 
6. Select the Visitor team (Eg: "Arizona Cardinals") to save as vehicle preset 
7. Navigate to the Profile and settings menu screen &gt;  Select Listener Settings button  
8. On the Notifications card &gt; Press on 'Manage' button 
9. On the Sports card, press on the 'Teams' button and Observe </t>
  </si>
  <si>
    <t>2. The Channel #88 is played 
3. The Product displays the Set Vehicle Preset Modal 
5. The Product displays the Set Vehicle Preset Modal 
9. Each of the following teams is presented in the Teams list with the corresponding position in the following order:
Team 'Atlanta Falcons'
Team 'Arizona Cardinals'</t>
  </si>
  <si>
    <t xml:space="preserve">1. Enter SiriusXM mode.
2. Tune the Product to Channel #88 (WBM NFL Radio) using Direct Tune
3. On the Now Playing Screen, short press on Notification icon 
4. Select the Home team (Eg:"Atlanta Falcons") &gt; Press Done button 
5. On the Now Playing Screen, Press again on Notification icon
6. Select the Visitor team (Eg: "Arizona Cardinals") &gt; Press Done button 
7. Navigate to the Profile and settings menu screen &gt;  Select Listener Settings button  
8. On the Notifications card &gt; Press on 'Manage' button 
9. On the Sports card, press on the 'Teams' button and Observe </t>
  </si>
  <si>
    <t>2. The Channel #88 is played 
3. The Product displays the Set Sports Team Notifications 
5. The Product displays the Set Sports Team Notifications
9. Each of the following teams is presented in the Teams list with the corresponding position in the following order:
Team 'Atlanta Falcons'
Team 'Arizona Cardinals'</t>
  </si>
  <si>
    <t xml:space="preserve">1. Enter SiriusXM mode.
2. Tune the Product to Channel #88 (WBM NFL Radio) using Direct Tune
3. On the Now Playing Screen, long press on the Home team logo (Eg:"Atlanta Falcons") to add the Team to the Listener’s SiriusXM Favorites
4. On the Now Playing Screen, long press on the Visitor team logo (Eg: "Arizona Cardinals" to add the Team to the Listener’s SiriusXM Favorites
5. Navigate to the Profile and settings menu screen &gt;  Select Listener Settings button  
6. On the Notifications card &gt; Press on 'Manage' button 
7. On the Sports card, press on the 'Teams' button and Observe </t>
  </si>
  <si>
    <t>2. The Channel #88 is played 
7. Each of the following teams is presented in the Teams list with the corresponding position in the following order:
Team 'Atlanta Falcons'
Team 'Arizona Cardinals'</t>
  </si>
  <si>
    <t xml:space="preserve">1. Enter SiriusXM mode.
2. Tune the Product to Channel #88 (WBM NFL Radio) using Direct Tune
3. On the Now Playing Screen, long press on the league logo NFL 
4.  Select the Home team (Eg:"Atlanta Falcons") to add the Team to the Listener’s SiriusXM Favorites &gt; Press Done button 
5. On the Now Playing Screen, long press again on the league logo NFL 
6. Select the Visitor team logo (Eg: "Arizona Cardinals"  to add the Team to the Listener’s SiriusXM Favorites &gt; Press Done button 
7. Navigate to the Profile and settings menu screen &gt;  Select Listener Settings button  
8. On the Notifications card &gt; Press on 'Manage' button 
9. On the Sports card, press on the 'Teams' button and Observe </t>
  </si>
  <si>
    <t>2. The Channel #88 is played 
3. The Product displays the Set Favorite Team Modal
5. The Product displays the Set Favorite Team Modal
9. Each of the following teams is presented in the Teams list with the corresponding position in the following order:
Team 'Atlanta Falcons'
Team 'Arizona Cardinals'</t>
  </si>
  <si>
    <t xml:space="preserve">1. Enter SiriusXM mode.
2. Navigate to Channel Browse Screen 
3. Select Sport Super Category &gt; Select NFL Play-by-Play Category
4. Long press on the team tile (Eg:"Atlanta Falcons") to add the Team to the Listener’s SiriusXM Favorites 
5. Long press on the team tile (Eg:"Arizona Cardinals") to add the Team to the Listener’s SiriusXM Favorites 
6. Navigate to the Profile and settings menu screen &gt;  Select Listener Settings button  
7. On the Notifications card &gt; Press on 'Manage' button 
8. On the Sports card, press on the 'Teams' button and Observe </t>
  </si>
  <si>
    <t>8. Each of the following teams is presented in the Teams list with the corresponding position in the following order:
Team 'Atlanta Falcons'
Team 'Arizona Cardinals'</t>
  </si>
  <si>
    <t xml:space="preserve">1. Enter SiriusXM mode.
2. Navigate to Channel Browse Screen 
3. Select Sport Super Category &gt; Select Live Sports Channels
4. Long press on a Game
5. Select the Home team (Eg:"Atlanta Falcons") to add the Team to the Listener’s SiriusXM Favorites &gt; Press Done button 
6. Long press on the previous selected Game 
7. Select the Visitor team logo (Eg: "Arizona Cardinals"  to add the Team to the Listener’s SiriusXM Favorites &gt; Press Done button 
8. Navigate to the Profile and settings menu screen &gt;  Select Listener Settings button  
9. On the Notifications card, Press on 'Manage' button 
10. On the Sports card, press on the 'Teams' button and Observe </t>
  </si>
  <si>
    <t>3. The Product displays the Set Favorite Team Modal
5. The Product displays the Set Favorite Team Modal
9. Each of the following teams is presented in the Teams list with the corresponding position in the following order:
Team 'Atlanta Falcons'
Team 'Arizona Cardinals'</t>
  </si>
  <si>
    <t xml:space="preserve">1. Enter SiriusXM mode.
2. Tune the Product to Channel #177 (WBM MLB 177) using Direct Tune
3. Long press the Vehicle Preset # 1 in the Bank # 1.
4. Select the Visitor team ("Milwaukee Brewers") to save as vehicle preset.
5. Navigate to the Profile and settings menu screen &gt;  Select Listener Settings button  
6. On the Notifications card , Press on 'Manage' button 
7. On the Sports card, press on the 'Teams' button and Observe </t>
  </si>
  <si>
    <t>2. The Channel #177 is played 
3. The Product displays the Set Vehicle Preset Modal 
7. Team 'Milwaukee Brewers' is presented in the Teams list with status 'disabled'</t>
  </si>
  <si>
    <t>1. Enter SiriusXM mode.
2. Navigate to the Profile and settings menu screen &gt; Listener Settings &gt; Manage Notifications &gt; Manage Teams screen
3. Set Sports Notification for 'NFL/Arizona Cardinals'.
4. Set Sports Notification for 'NFL/Baltimore Ravens'.
5. On the Manage Teams screen, long press 'Arizona Cardinals' item.
6. Short press Remove icon from Sports Notifications list and observe
7. Press 'Delete' button on displayed Remove Confirmation modal and observe</t>
  </si>
  <si>
    <t xml:space="preserve">6. The Product presents the Remove Confirmation modal 
7. The 'Arizona Cardinals' item is removed from Sports Notifications list and the Product displays only 'Baltimore Ravens' item with 'enabled' status </t>
  </si>
  <si>
    <t>1. Enter SiriusXM mode.
2. Navigate to the Profile and settings menu screen &gt; Listener Settings &gt; Manage Notifications &gt; Manage Teams screen
3. Short press the 'Add Team' button  &gt;  Select "NFL" Sports Leage &gt; Select  'NFL/Baltimore Ravens'  Team to set Sports Notification</t>
  </si>
  <si>
    <t xml:space="preserve">3. The Product allows user to add the team "Baltimore Ravens" into the Team Notifications List </t>
  </si>
  <si>
    <t>1. Enter SiriusXM mode.
2. Navigate to the Profile and settings menu screen &gt; Listener Settings &gt; Manage Notifications &gt; Manage Teams screen
3. Set Sports Notification for 'MLB/Arizona Diamondbacks'.
4. Set Sports Notification for 'MLB/Atlanta Braves'.
5. Set Sports Notification for 'MLB/Baltimore Orioles'.
6. Set Sports Notification for 'MLB/Boston Red Sox'.
7. Set Sports Notification for 'MLB/Chicago Cubs'.
8. Set Sports Notification for 'MLB/Chicago White Sox'.
9. Set Sports Notification for 'MLB/Cincinnati Reds'.
10. Set Sports Notification for 'MLB/Cleveland Indians'.
11. Set Sports Notification for 'MLB/Colorado Rockies'.
12. Set Sports Notification for 'MLB/Detroit Tigers'.
13. Set Sports Notification for 'MLB/Miami Marlins'.
14. Set Sports Notification for 'MLB/Houston Astros'.
15. Set Sports Notification for 'NBA/Atlanta Hawks'.
16. Set Sports Notification for 'NBA/Boston Celtics'.
17. Set Sports Notification for 'NBA/Charlotte Hornets'.
18. Set Sports Notification for 'NBA/Chicago Bulls'.
19. Set Sports Notification for 'NBA/Cleveland Cavaliers'.
20. Set Sports Notification for 'NBA/Dallas Mavericks'.
21. Set Sports Notification for 'NBA/Denver Nuggets'.
22. Set Sports Notification for 'NBA/Detroit Pistons'.
23. Set Sports Notification for 'NBA/Golden State Warriors'.
24. Set Sports Notification for 'NBA/Houston Rockets'.
25. Set Sports Notification for 'NBA/Indiana Pacers'.
26. Set Sports Notification for 'NBA/Los Angeles Clippers'.
27. Observe the Teams list on the Manage Teams screen</t>
  </si>
  <si>
    <t>27. Each of the following teams is presented in the Teams list with the corresponding notification status in the following order:
Team 'Arizona Diamondbacks', status 'enabled'
Team 'Atlanta Braves', status 'enabled'
Team 'Baltimore Orioles', status 'enabled'
Team 'Boston Red Sox', status 'enabled'
Team 'Chicago Cubs', status 'enabled'
Team 'Chicago White Sox', status 'enabled'
Team 'Cincinnati Reds', status 'enabled'
Team 'Cleveland Indians', status 'enabled'
Team 'Colorado Rockies', status 'enabled'
Team 'Detroit Tigers', status 'enabled'
Team 'Miami Marlins', status 'enabled'
Team 'Houston Astros', status 'enabled'
Team 'Atlanta Hawks', status 'enabled'
Team 'Boston Celtics', status 'enabled'
Team 'Charlotte Hornets', status 'enabled'
Team 'Chicago Bulls', status 'enabled'
Team 'Cleveland Cavaliers', status 'enabled'
Team 'Dallas Mavericks', status 'enabled'
Team 'Denver Nuggets', status 'enabled'
Team 'Detroit Pistons', status 'enabled'
Team 'Golden State Warriors', status 'enabled'
Team 'Houston Rockets', status 'enabled'
Team 'Indiana Pacers', status 'enabled'
Team 'Los Angeles Clippers', status 'enabled'</t>
  </si>
  <si>
    <t>1. Enter SiriusXM mode.
2. Navigate to the Profile and settings menu screen &gt; Listener Settings &gt; Manage Notifications &gt; Manage Teams screen
3. Set Sports Notification for 'MLB/Arizona Diamondbacks'.
……
Redo step 3 to continue to add 62 Sport Teams to the Sport Teams notifications list
66. Set Sports Notification for 64th Sport Team
67. Observe the 'Add Team' button on the Sport Teams notifications list</t>
  </si>
  <si>
    <r>
      <t xml:space="preserve">3. The  'MLB/Arizona Diamondbacks' team is added to the Sport Teams notifications list
….
66. The 64th Teams </t>
    </r>
    <r>
      <rPr>
        <sz val="11"/>
        <color rgb="FFFF0000"/>
        <rFont val="Calibri"/>
        <family val="2"/>
        <scheme val="minor"/>
      </rPr>
      <t>is added</t>
    </r>
    <r>
      <rPr>
        <sz val="11"/>
        <color theme="1"/>
        <rFont val="Calibri"/>
        <family val="2"/>
        <scheme val="minor"/>
      </rPr>
      <t xml:space="preserve"> to the Sport Teams notifications list 
67. The Product displays the 'Add Team' button as inactive or remove it completely when the maximum number of notifications is set</t>
    </r>
  </si>
  <si>
    <t>1. Perform a factory reset on the Product &gt; Press OK button to complete
2. Enter SiriusXM mode.
3. Navigate to the Profile and settings menu screen &gt; Listener Settings &gt; Manage Notifications &gt; Manage Teams screen
4. Short press on 'Add team' button and observe the Sports League Logo
5. Update the League Logo for NFL League (Will update later)
6. Enter SiriusXM mode.
7. Navigate to the Profile and settings menu screen &gt; Listener Settings &gt; Manage Notifications &gt; Manage Teams screen
8. Short press on 'Add team' button and observe the Sports League Logo</t>
  </si>
  <si>
    <t>4. The Product displays the Sports League Logo for NFL league as image
8. The Product displays the updated League Logo for NFL League dynamically without needing an application update</t>
  </si>
  <si>
    <t>1. Perform a factory reset on the Product &gt; Press OK button to complete
2. Enter SiriusXM mode.
3. Navigate to the Profile and settings menu screen &gt; Listener Settings &gt; Manage Notifications &gt; Manage Teams screen
4. Observe the  Sports League Logo/Name</t>
  </si>
  <si>
    <t>4. The Product displays only the Sports League Name for NFL league</t>
  </si>
  <si>
    <t>1. Perform a Factory reset on the Product
2. Update the Integrated Sports Logo information (will update later)
3. Enter SiriusXM mode
4. Navigate to Profile &amp; Settings menu &gt; Listener Settings &gt; Manage Notifications &gt; Manage Teams screen
5. Observe the Sports League Name and Sports League Logo for league (Eg: NBA)</t>
  </si>
  <si>
    <r>
      <t xml:space="preserve">5. The Product </t>
    </r>
    <r>
      <rPr>
        <sz val="11"/>
        <color rgb="FFFF0000"/>
        <rFont val="Calibri"/>
        <family val="2"/>
        <scheme val="minor"/>
      </rPr>
      <t>displays Sports League Name supplement the Sports League Logo for league 'NBA'</t>
    </r>
  </si>
  <si>
    <t xml:space="preserve">1. Enter SiriusXM mode 
2. Navigate to Now Playing screen
3. Navigate to Profile &amp; Settings menu &gt; Listener Settings &gt; Manage Notifications &gt; Manage Teams screen
4. Observe the Sports League Name of league (Eg: NFL)
5. Update the name of NFL league to 'NFLNmNew' (will update later)
6. Navigate to Profile &amp; Settings menu &gt; Listener Settings &gt; Manage Notifications &gt; Manage Teams screen
7. Observe the updated Sports League Name
</t>
  </si>
  <si>
    <t>4. The Sports League Name is displayed as 'NFL'
7. The updated Sports League Name is displayed as 'NFLNmNew'</t>
  </si>
  <si>
    <t xml:space="preserve">1. Enter SiriusXM mode &gt; Now Playing screen
2. Navigate to Profile &amp; Settings menu &gt; Listener Settings &gt; Manage Notifications &gt; Manage Teams screen
3. Observe the Sports League Name of league (Eg: NFL)
4. Update the name of NFL league to 'Home for every NFL game' (will update later)
5. Navigate to Profile &amp; Settings menu &gt; Listener Settings &gt; Manage Notifications &gt; Manage Teams screen
6. Observe the updated Sports League Name
</t>
  </si>
  <si>
    <t>3. The Sports League Name is displayed as 'NFL'
6. The updated Sports League Name is displayed as 'Home for every NFL game' and wrapped to multiple lines but not more than 2 lines</t>
  </si>
  <si>
    <t xml:space="preserve">1. Enter SiriusXM mode &gt; Now Playing screen
2. Navigate to Profile &amp; Settings menu &gt; Listener Settings &gt; Manage Notifications &gt; Manage Teams screen
3. Observe the Sports League Name of league (Eg: NFL)
4. Update the name of NFL league to 'Home for every NFL game NFL game' (the updated name is longer than available space)
5. Navigate to Profile &amp; Settings menu &gt; Listener Settings &gt; Manage Notifications &gt; Manage Teams screen
6. Observe the updated Sports League Name
</t>
  </si>
  <si>
    <t>3. The Sports League Name is displayed as 'NFL'
6. The Sports League Name is truncated with ellipses (Eg: Home for every NFL game…)</t>
  </si>
  <si>
    <t xml:space="preserve">1. Enter SiriusXM mode 
2. Navigate to Now Playing screen
3. Navigate to Profile &amp; Settings menu &gt; Listener Settings &gt; Manage Notifications &gt; Manage Teams screen
4. Observe the Sports League Name of league (Eg: MLB)
5. Clear the name of MLB league (update later)
6. Navigate to Profile &amp; Settings menu &gt; Listener Settings &gt; Manage Notifications &gt; Manage Teams screen
7. Observe the Sports League Name area of MLB league
</t>
  </si>
  <si>
    <t>4. The Sports League Name is displayed as 'NFL'
7. The Product remains Sports League Name area as empty and not display any other information in its place</t>
  </si>
  <si>
    <r>
      <t xml:space="preserve">1. Enter SiriusXM mode &gt; Now Playing screen
2. Navigate to Profile &amp; Settings menu &gt; Listener Settings &gt; Manage Notifications &gt; Manage Teams screen
3. Select the sports league (Eg: NFL)
4. On Select Team screen, set the Sports Notification for team (Eg: Arizona Cardinals) &gt; Press Done button
5. Observe the Notification Icon of the Sports Team Tile 'Arizona Cardinals' on </t>
    </r>
    <r>
      <rPr>
        <sz val="11"/>
        <color rgb="FFFF0000"/>
        <rFont val="Calibri"/>
        <family val="2"/>
        <scheme val="minor"/>
      </rPr>
      <t>Select Team screen</t>
    </r>
    <r>
      <rPr>
        <sz val="11"/>
        <color theme="1"/>
        <rFont val="Calibri"/>
        <family val="2"/>
        <scheme val="minor"/>
      </rPr>
      <t xml:space="preserve">
6. Set the Sports Notification for other team (Eg: Baltimore Ravens) &gt; Press Done button
7. Observe the Notification Icon of the Sports Team Tile 'Baltimore Ravens' on </t>
    </r>
    <r>
      <rPr>
        <sz val="11"/>
        <color rgb="FFFF0000"/>
        <rFont val="Calibri"/>
        <family val="2"/>
        <scheme val="minor"/>
      </rPr>
      <t>Select Team screen</t>
    </r>
  </si>
  <si>
    <t>5. The Product displays the Notification Icon on the Sports Team Tile 'Arizona Cardinals'
7. The Product displays the Notification Icon on the Sports Team Tile 'Baltimore Ravens'</t>
  </si>
  <si>
    <r>
      <t xml:space="preserve">1. Enter SiriusXM mode
2. Open Direct Tune &gt; Tune to a sports play-by-play game </t>
    </r>
    <r>
      <rPr>
        <sz val="11"/>
        <color rgb="FFFF0000"/>
        <rFont val="Calibri"/>
        <family val="2"/>
        <scheme val="minor"/>
      </rPr>
      <t>(Eg: Channel #88)</t>
    </r>
    <r>
      <rPr>
        <sz val="11"/>
        <color theme="1"/>
        <rFont val="Calibri"/>
        <family val="2"/>
        <scheme val="minor"/>
      </rPr>
      <t xml:space="preserve">
3. On Now Playing screen, select the Notification Icon and observe
</t>
    </r>
  </si>
  <si>
    <t>2. The Channel#88 is played
3. The Product displays the Set Sports Team Notifications Modal after selecting Notification Icon from Now Playing screen</t>
  </si>
  <si>
    <r>
      <t xml:space="preserve">1. Enter SiriusXM mode
2. Open Direct Tune &gt; Tune to a sports play-by-play game </t>
    </r>
    <r>
      <rPr>
        <sz val="11"/>
        <color rgb="FFFF0000"/>
        <rFont val="Calibri"/>
        <family val="2"/>
        <scheme val="minor"/>
      </rPr>
      <t>(Eg: Channel #88)</t>
    </r>
    <r>
      <rPr>
        <sz val="11"/>
        <color theme="1"/>
        <rFont val="Calibri"/>
        <family val="2"/>
        <scheme val="minor"/>
      </rPr>
      <t xml:space="preserve">
3. On Now Playing screen, select the Notification Icon and observe
4. Set the Sports Notification for Away Team 'Arizona Cardinals' &gt; Press Done button
5. Open Direct Tune &gt; Tune to a sports play-by-play game which broadcasts the game of away team above  (Eg: Channel #192)
6. On Now Playing screen, select the Notification Icon and observe
</t>
    </r>
  </si>
  <si>
    <t>2. The Channel#88 is played
3. The Product displays the Set Sports Team Notifications Modal after selecting Notification Icon from Now Playing screen
6. The Product displays tile for 'Arizona Cardinals' as existing notification</t>
  </si>
  <si>
    <t>1. Perform a Factory reset on the Product
2. Enter SiriusXM mode
3. Navigate to Now Playing screen
4. Navigate to Profile and Settings menu
5. Select the Create/Add/Switch Profile Button &gt; choose Add Listener button (if applicable)
6. Enter user name 'Listener 2' and choose the avatar icon image#1
7. Open Direct Tune &gt; Tune to a sports play-by-play game (Eg: Channel #88)
8. On Now Playing screen, select the Notification Icon and observe
9. Set the Sports Notification for Away Team 'Arizona Cardinals' &gt; Press Done button
10. Navigate to Profile and Settings menu
11. Select the Create/Add/Switch Profile Button &gt; choose Add Listener button (if applicable)
12. Enter user name 'Listener 3' and choose the avatar icon image#1
13. Navigate to Listener Settings &gt; Manage Notifications &gt; Manage Teams screen
14. Observe the Manage Teams screen</t>
  </si>
  <si>
    <t>7. The Channel#88 is played
8. The Product displays the Set Sports Team Notifications Modal after selecting Notification Icon from Now Playing screen
14. The Manage Teams list is empty and the user is taken directly to 'Add Teams' screen</t>
  </si>
  <si>
    <t xml:space="preserve">1. Enter SiriusXM mode.
2. Navigate to the Profile and settings menu screen &gt; Listener Settings &gt; Manage Notifications &gt; Manage Teams screen
3. Set Sports Notification for 'NFL/Arizona Cardinals'.
4. Set Sports Notification for 'MLB/Baltimore Orioles'.
5. Set Sports Notification for 'NBA/Cleveland Cavaliers'.
6. Set Sports Notification for 'NHL/Chicago Blackhawks'.
7. Observe the list of Sport Teams in the Team Notifications Manage screen. </t>
  </si>
  <si>
    <t>7. Each of the following teams is presented in the Teams list with the corresponding notification status in the following order:
Team 'Arizona Cardinals', status 'enabled'
Team 'Baltimore Orioles', status 'enabled'
Team 'Cleveland Cavaliers', status 'enabled'
Team 'Chicago Blackhawks', status 'enabled'</t>
  </si>
  <si>
    <t xml:space="preserve">1. Perform a factory reset on the Product &gt; Press OK button to complete
2. Enter SiriusXM mode.
3. Navigate to the Profile and settings menu screen &gt; Listener Settings &gt; Manage Notifications &gt; Manage Teams screen
4.  Set Sports Notification for 'NFL/Arizona Cardinals'.
5.  Set Sports Notification for 'NFL/Atlanta Falcons', 
6. On the Manage Teams screen, short pressing the Arizona Cardinals Tile to disable  Sports Notifications and observe
</t>
  </si>
  <si>
    <t>6. The Product displays the below elements on the "Team Notifications" screen:
- Coaching text: Tap to enable/disable notifications. Press and hold a tile to delete.
- Team Tiles:
* Active Tile:
- Team Logo for "Atlanta Falcons"
- Sports Team Name - "Atlanta Falcons"
* Inactive Tile:
- Team Logo for "Arizona Cardinals"
- Sports Team Name - "Arizona Cardinals"
- Add icon
* Add team text</t>
  </si>
  <si>
    <t>1. Perform a factory reset on the Product &gt; Press OK button to complete
2. Enter SiriusXM mode.
3. Navigate to the Profile and settings menu screen &gt; Listener Settings &gt; Manage Notifications &gt; Manage Teams screen
4. Set Sports Notification for 'NFL/Baltimore Ravens'.
5. Set Sports Notification for 'NFL/Buffalo Bills'.
6. On the Manage Teams screen, short pressing the Buffalo Bills Tile to disable Sports Notifications and observe</t>
  </si>
  <si>
    <t>6. The Product displays the below elements on the "Team Notifications" screen:
- Coaching text: Tap to enable/disable notifications. Press and hold a tile to delete.
- Team Tiles:
* Active Tile:
- Sports Team Abbreviation - "BAL"
- Sports Team Name - "Baltimore Ravens"
* Inactive Tile:
- Sports Team Abbreviation - "BUF"
- Sports Team Name - "Buffalo Bills"
- Add icon
* Add team text</t>
  </si>
  <si>
    <t xml:space="preserve">1. Enter SiriusXM mode.
2. Navigate to the Profile and settings menu screen &gt;  Select Listener Settings button
3. On the Notifications card &gt; Press on 'Manage' button
4. On the Sports card, press on the 'Teams' button &gt; Press on 'Add Team' button
5. Select NFL league and observe Teams  </t>
  </si>
  <si>
    <t>5. The Product displays the Sports Team Name on the Sports Team Tile on the "Add Teams" card when selecting team from a sports league.</t>
  </si>
  <si>
    <t xml:space="preserve">1. Enter SiriusXM mode.
2. Navigate to the Profile and settings menu screen &gt;  Select Listener Settings button
3. On the Notifications card &gt; Press on 'Manage' button
4. On the Sports card, press on the 'Teams' button &gt; Press on 'Add Team' button &gt; Select NFL league
5. Set Sports Notification for 'NFL/Carolina Panthers'.
6. Observe the team 'NFL/Carolina Panthers'  on the "Add Teams" card
7. Set Sports Notification for 'NFL/Cincinnati Bengals'.
8. Observe the team 'NFL/Cincinnati Bengals'  on the "Add Teams" card
</t>
  </si>
  <si>
    <t>6. The Product displays the Notification Icon for the Team "Carolina Panthers"
8. The Product displays the Notification Icon for the Team "Cincinnati Bengals"</t>
  </si>
  <si>
    <t>1. Perform a reset factory on the Product &gt; Press OK to complete 
2. Enter SiriusXM mode.
3. Navigate to the Profile and settings menu screen &gt;  Select Listener Settings button
4. On the Notifications card &gt; Press on 'Manage' button
5. On the Sports card, press on the 'Teams' button &gt; Press on 'Add Team' button
6. Select NFL league and observe the Sport Team with abbreviation "ARI".</t>
  </si>
  <si>
    <t xml:space="preserve">6. The Product leaves Sports Team Name blank. </t>
  </si>
  <si>
    <t>1. Perform a factory reset on the Product &gt; Press OK button to complete
2. Enter SiriusXM mode.
3. Navigate to the Profile and settings menu screen &gt; Listener Settings &gt; Manage Notifications &gt; Manage Teams screen
4. Set Sports Notification for 'NFL/Arizona Cardinals'.
5. Set Sports Notification for 'MLB/Baltimore Orioles'.
6. Set Sports Notification for 'NBA/Cleveland Cavaliers'.
7. Set Sports Notification for 'NHL/Chicago Blackhawks'.
8. Short press on the Arizona Cardinals Tile to disable Sports Notifications
9. Short press on the Cleveland Cavaliers Tile to disable Sports Notifications
10. Observe the Teams Notifications list on the Manage Teams screen</t>
  </si>
  <si>
    <t>10. Each of the following teams is presented in the Teams list with the corresponding notification status in the following order:
Team 'Arizona Cardinals'  is inactive with status 'disabled'
Team 'Baltimore Orioles' is active with status 'enabled'
Team 'Cleveland Cavaliers is inactive with  status 'disabled'
Team 'Chicago Blackhawks' is active with status 'enabled'</t>
  </si>
  <si>
    <t>1. Enter SiriusXM mode.
2. Navigate to the Profile and settings menu screen &gt; Listener Settings &gt; Manage Notifications &gt; Manage Teams screen
3. Press on ' Add Team' button 
4. Select MLB league and Observe</t>
  </si>
  <si>
    <t>4. The Product displays the list of teams associated with MLB league such as: 
Arizona Diamondbacks
Atlanta Braves
Baltimore Orioles
Boston Red Sox
Chicago Cubs
Chicago White Sox
Cincinnati Reds
Cleveland Indians
Colorado Rockies
Detroit Tigers
Miami Marlins
Houston Astros
Kansas City Royals
Los Angeles Angels
Los Angeles Dodgers
Milwaukee Brewers
Minnesota Twins
New York Mets
New York Yankees
Oakland Athletics
Philadelphia Phillies
Pittsburgh Pirates
San Diego Padres
San Francisco Giants
Seattle Mariners
St. Louis Cardinals
Tampa Bay Rays
Texas Rangers
Toronto Blue Jays
Washington Nationals</t>
  </si>
  <si>
    <t>1. Enter SiriusXM mode.
2. Navigate to the Profile and settings menu screen &gt; Listener Settings &gt; Manage Notifications &gt; Manage Teams screen
3. Short press on 'Add Team' button and observe the elements of "Select Sports League" screen</t>
  </si>
  <si>
    <t>3. The Product displays the following elements in the "Select Sports League" setting:
- Coaching text - Tap to select a sports league.
- Sports League Tile</t>
  </si>
  <si>
    <t>1. Perform a factory reset on the Product &gt; Press OK button to complete
2. Enter SiriusXM mode.
3. Navigate to the Profile and settings menu screen &gt; Listener Settings &gt; Manage Notifications &gt; Manage Teams screen
4.  On the Manage Teams screen, Short press on 'Add Team' button and observe NFL League Logo</t>
  </si>
  <si>
    <t>4. The Product displays Sports League Logo on the Sports League Tile for league "NFL" in the "Select Sports League" setting</t>
  </si>
  <si>
    <t xml:space="preserve">1. Perform a factory reset on the Product &gt; Press OK button to complete
2. Enter SiriusXM mode.
3. Navigate to the Profile and settings menu screen &gt; Listener Settings &gt; Manage Notifications &gt; Manage Teams screen
4.  On the Manage Teams screen, Short press on 'Add Team' button and observe Sports League Name </t>
  </si>
  <si>
    <t>4. The Product displays MLB League Name on the Sports League Tile in the "Select Sports League" setting</t>
  </si>
  <si>
    <t xml:space="preserve">1. Perform a factory reset on the Product &gt; Press OK button to complete
2. Enter SiriusXM mode.
3. Navigate to the Profile and settings menu screen &gt; Listener Settings &gt; Manage Notifications &gt; Manage Teams screen
4. Clear the name of MLB league (Will update later)
5. Short press on 'Add Team' button  and observe the MBL Leagues in the League List </t>
  </si>
  <si>
    <t xml:space="preserve">5. The Product displays League Name area empty and not displays any other information in MLB league place
</t>
  </si>
  <si>
    <t>1. Enter SiriusXM mode.
2. Navigate to the Profile and settings menu screen &gt; Listener Settings &gt; Manage Notifications &gt; Manage Teams screen
3. Set Sports Notification for 'NFL/Arizona Cardinals'.
4. Set Sports Notification for 'NFL/Baltimore Ravens'.
5. On the Manage Teams screen, Short press on the Arizona Cardinals Tile to disable Sports Notifications
6. Short press again on the Arizona Cardinals Tile to enable Sports Notifications</t>
  </si>
  <si>
    <t>5. The Product allows user to disable notifications for 'Arizona Cardinals' team by short pressing the list item
6. The Product allows user to enable notifications for 'Arizona Cardinals' team by short pressing the list item</t>
  </si>
  <si>
    <t>1. Perform an IVSM Engineering Reset to delete OTA delivered IVSM components and reset IVSM NVM saved parameters to factory default settings.
2. Perform restart HU (Power OFF -&gt; Power ON)
3. Set the Product time zone to:
Eastern Daylight Time
Thursday, July 16, 2015, 12:00:00 PM
4. Update the IVSM information relate to 'Trial Welcome' (update later)
5. Perform restart HU (Power OFF -&gt; Power ON)
7. Confirm the displaying of 'Trial Welcome' message
8. Wait 2 minutes and observe
9. Select Close button to close the message</t>
  </si>
  <si>
    <t>7. The Product displays 'Trial Welcome' message
8. The Product requires user action to dismiss pop up (full screen) 'Trial Welcome' notifications/ modals and the message was not auto dismissed
9. The Product dismisses pop up 'Trial Welcome' notifications/ modals</t>
  </si>
  <si>
    <t>1. Perform an IVSM Engineering Reset to delete OTA delivered IVSM components and reset IVSM NVM saved parameters to factory default settings.
2. Perform restart HU (Power OFF -&gt; Power ON)
3. Set the Product time zone to:
Eastern Daylight Time
Thursday, July 16, 2015, 12:00:00 PM
4. Update the IVSM information relate to 'End of Trial' (update later)
5. Perform restart HU (Power OFF -&gt; Power ON)
7. Confirm the displaying of 'End of Trial' message
8. Wait 2 minutes and observe
9. Select Close button to close the message</t>
  </si>
  <si>
    <t>7. The Product displays 'End of Trial' message
8. The Product requires user action to dismiss pop up (full screen) 'End of Trial' notifications/ modals and the message was not auto dismissed
9. The Product dismisses pop up 'End of Trial' notifications/ modals</t>
  </si>
  <si>
    <t>1. Perform an IVSM Engineering Reset to delete OTA delivered IVSM components and reset IVSM NVM saved parameters to factory default settings.
2. Perform restart HU (Power OFF -&gt; Power ON)
3. Set the Product time zone to:
Eastern Daylight Time
Thursday, July 16, 2015, 12:00:00 PM
4. Update the IVSM information relate to 'Winback/GAWB' (update later)
5. Perform restart HU (Power OFF -&gt; Power ON)
7. Confirm the displaying of 'Winback/GAWB' message
8. Wait 2 minutes and observe
9. Select Close button to close the message</t>
  </si>
  <si>
    <t>7. The Product displays 'Winback/GAWB' message
8. The Product requires user action to dismiss pop up (full screen) 'Winback/GAWB' notifications/ modals and the message was not auto dismissed
9. The Product dismisses pop up 'Winback/GAWB' notifications/ modals</t>
  </si>
  <si>
    <t>1. Perform an IVSM Engineering Reset to delete OTA delivered IVSM components and reset IVSM NVM saved parameters to factory default settings.
2. Perform restart HU (Power OFF -&gt; Power ON)
3. Set the Product time zone to:
Eastern Daylight Time
Thursday, July 16, 2015, 12:00:00 PM
4. Update the IVSM information relate to 'Free-to-Air (FTA)' (update later)
5. Perform restart HU (Power OFF -&gt; Power ON)
7. Confirm the displaying of 'Free-to-Air (FTA)' message
8. Wait 2 minutes and observe
9. Select Close button to close the message</t>
  </si>
  <si>
    <t>7. The Product displays 'Free-to-Air (FTA)' message
8. The Product requires user action to dismiss pop up (full screen) 'Free-to-Air (FTA)' notifications/ modals and the message was not auto dismissed
9. The Product dismisses pop up 'Free-to-Air (FTA)' notifications/ modals</t>
  </si>
  <si>
    <t>1. Perform an IVSM Engineering Reset to delete OTA delivered IVSM components and reset IVSM NVM saved parameters to factory default settings.
2. Perform restart HU (Power OFF -&gt; Power ON)
3. Set the Product time zone to:
Eastern Daylight Time
Thursday, July 16, 2015, 12:00:00 PM
4. Update the IVSM information relate to 'Self-Activate Trial' (update later)
5. Perform restart HU (Power OFF -&gt; Power ON)
7. Confirm the displaying of 'Self-Activate Trial' message
8. Wait 2 minutes and observe
9. Select Close button to close the message</t>
  </si>
  <si>
    <t>7. The Product displays 'Self-Activate Trial' message
8. The Product requires user action to dismiss pop up (full screen) 'Self-Activate Trial' notifications/ modals and the message was not auto dismissed
9. The Product dismisses pop up 'Self-Activate Trial' notifications/ modals</t>
  </si>
  <si>
    <t>1. Perform an IVSM Engineering Reset to delete OTA delivered IVSM components and reset IVSM NVM saved parameters to factory default settings.
2. Perform restart HU (Power OFF -&gt; Power ON)
3. Set the Product time zone to:
Eastern Daylight Time
Thursday, July 16, 2015, 12:00:00 PM
4. Update the IVSM information relate to 'Self-Pay Onboarding' (update later)
5. Perform restart HU (Power OFF -&gt; Power ON)
7. Confirm the displaying of 'Self-Pay Onboarding' message
8. Wait 2 minutes and observe
9. Select Close button to close the message</t>
  </si>
  <si>
    <t>7. The Product displays 'Self-Pay Onboarding' message
8. The Product requires user action to dismiss pop up (full screen) 'Self-Pay Onboarding' notifications/ modals and the message was not auto dismissed
9. The Product dismisses pop up 'Self-Pay Onboarding' notifications/ modals</t>
  </si>
  <si>
    <t>1. Perform an IVSM Engineering Reset to delete OTA delivered IVSM components and reset IVSM NVM saved parameters to factory default settings.
2. Perform restart HU (Power OFF -&gt; Power ON)
3. Set the Product time zone to:
Eastern Daylight Time
Thursday, July 16, 2015, 12:00:00 PM
4. Update the IVSM information relate to 'Self-Pay Engagement' (update later)
5. Perform restart HU (Power OFF -&gt; Power ON)
7. Confirm the displaying of 'Self-Pay Engagement' message
8. Wait 2 minutes and observe
9. Select Close button to close the message</t>
  </si>
  <si>
    <t>7. The Product displays 'Self-Pay Engagement' message
8. The Product requires user action to dismiss pop up (full screen) 'Self-Pay Engagement' notifications/ modals and the message was not auto dismissed
9. The Product dismisses pop up 'Self-Pay Engagement' notifications/ modals</t>
  </si>
  <si>
    <t>1. Perform an IVSM Engineering Reset to delete OTA delivered IVSM components and reset IVSM NVM saved parameters to factory default settings.
2. Perform restart HU (Power OFF -&gt; Power ON)
3. Set the Product time zone to:
Eastern Daylight Time
Thursday, July 16, 2015, 12:00:00 PM
4. Update the IVSM information relate to 'Self-Pay Non-Pay' (update later)
5. Perform restart HU (Power OFF -&gt; Power ON)
7. Confirm the displaying of 'Self-Pay Non-Pay' message
8. Wait 2 minutes and observe
9. Select Close button to close the message</t>
  </si>
  <si>
    <t>7. The Product displays 'Self-Pay Non-Pay' message
8. The Product requires user action to dismiss pop up (full screen) 'Self-Pay Non-Pay' notifications/ modals and the message was not auto dismissed
9. The Product dismisses pop up 'Self-Pay Non-Pay' notifications/ modals</t>
  </si>
  <si>
    <t>1. Perform an IVSM Engineering Reset to delete OTA delivered IVSM components and reset IVSM NVM saved parameters to factory default settings.
2. Perform restart HU (Power OFF -&gt; Power ON)
3. Set the Product time zone to:
Eastern Daylight Time
Thursday, July 16, 2015, 12:00:00 PM
4. Update the IVSM information relate to 'Special Offer' (update later)
5. Perform restart HU (Power OFF -&gt; Power ON)
7. Confirm the displaying of 'Special Offer' message
8. Wait 2 minutes and observe
9. Select Close button to close the message</t>
  </si>
  <si>
    <t>7. The Product displays 'Special Offer' message
8. The Product requires user action to dismiss pop up (full screen) 'Special Offer' notifications/ modals and the message was not auto dismissed
9. The Product dismisses pop up 'Special Offer' notifications/ modals</t>
  </si>
  <si>
    <t>1. Perform an IVSM Engineering Reset to delete OTA delivered IVSM components and reset IVSM NVM saved parameters to factory default settings.
2. Perform restart HU (Power OFF -&gt; Power ON)
3. Set the Product time zone to:
Eastern Daylight Time
Thursday, July 16, 2015, 12:00:00 PM
4. Update the IVSM information relate to 'Self-Pay Event' (update later)
5. Perform restart HU (Power OFF -&gt; Power ON)
7. Confirm the displaying of 'Self-Pay Event' message
8. Wait 2 minutes and observe
9. Select Close button to close the message</t>
  </si>
  <si>
    <t>7. The Product displays 'Self-Pay Event' message
8. The Product requires user action to dismiss pop up (full screen) 'Self-Pay Event' notifications/ modals and the message was not auto dismissed
9. The Product dismisses pop up 'Self-Pay Event' notifications/ modals</t>
  </si>
  <si>
    <t xml:space="preserve">1. Enter SiriusXM mode 
2. Navigate to Now Playing screen
3. Navigate to Profile &amp; Settings menu &gt; Listener Settings &gt; Manage Notifications &gt; Manage Teams screen
4. Select the sport league (Eg: NFL)
5. Set the Sports Notification for team (Eg: Arizona Cardinals)
6. Open Direct Tune &gt; Tune to a channel (Eg: Channel #2)
7. Send Sports Notifications for 'Arizona Cardinals' team (update later) and observe
8. Wait 2 minutes and observe
9. Select Close button to close the message
</t>
  </si>
  <si>
    <t>7. The Product displays 'Sports' notification
8. The Product requires user action to dismiss pop up (full screen) 'Sports' notifications/ modals and the message was not auto dismissed
9. The Product dismisses pop up 'Sports' notifications/ modals</t>
  </si>
  <si>
    <t xml:space="preserve">1. Turn HU power OFF &gt; Turn HU power ON 
2. Send the IVSM data from SMITE to the Product 
3. Enter SiriusXM mode &gt; Observe and wait the Trial Welcome message is displayed on the screen 
4. Press the "Close" button and observe 
5. Turn HU power OFF &gt; Turn HU power ON 
6. Send the IVSM data from SMITE to the Product
7. Enter SiriusXM mode &gt;  Observe and wait the Trial Welcome message is displayed on the screen 
8. Leave the message (do not have any action to the message) and observe for a while (10 seconds) </t>
  </si>
  <si>
    <t>3. The Product displays "Trial Welcome" message with 'Close' button
4. The Product dismisses the message
7. The Product displays "Trial Welcome" message with 'Close' button
8. The Product dismisses the message and returns to the previously viewing screen</t>
  </si>
  <si>
    <t xml:space="preserve">1. Turn HU power OFF &gt; Turn HU power ON 
2. Send the IVSM data from SMITE to the Product 
3. Enter SiriusXM mode &gt; Observe and wait the "End of Trial"  message is displayed on the screen 
4. Press the "Close" button and observe 
5. Turn HU power OFF &gt; Turn HU power ON 
6. Send the IVSM data from SMITE to the Product
7. Enter SiriusXM mode &gt;  Observe and wait the "End of Trial"  message is displayed on the screen 
8. Leave the message (do not have any action to the message) and observe for a while (10 seconds) </t>
  </si>
  <si>
    <t>3. The Product displays "End of Trial" message with 'Close' button
4. The Product dismisses the message
7. The Product displays "End of Trial" message with 'Close' button
8. The Product dismisses the message and returns to the previously viewing screen</t>
  </si>
  <si>
    <t xml:space="preserve">1. Turn HU power OFF &gt; Turn HU power ON 
2. Send the IVSM data from SMITE to the Product 
3. Enter SiriusXM mode &gt; Observe and wait the "Winback/GAWB" message is displayed on the screen 
4. Press the "Close" button and observe 
5. Turn HU power OFF &gt; Turn HU power ON 
6. Send the IVSM data from SMITE to the Product
7. Enter SiriusXM mode &gt;  Observe and wait the "Winback/GAWB" message is displayed on the screen 
8. Leave the message (do not have any action to the message) and observe for a while (10 seconds) </t>
  </si>
  <si>
    <t>3. The Product displays "Winback/GAWB" message with 'Close' button
4. The Product dismisses the message
7. The Product displays "Winback/GAWB" message with 'Close' button
8. The Product dismisses the message and returns to the previously viewing screen</t>
  </si>
  <si>
    <t xml:space="preserve">1. Turn HU power OFF &gt; Turn HU power ON 
2. Send the IVSM data from SMITE to the Product 
3. Enter SiriusXM mode &gt; Observe and wait the Free-to-Air message is displayed on the screen 
4. Press the "Close" button and observe 
5. Turn HU power OFF &gt; Turn HU power ON 
6. Send the IVSM data from SMITE to the Product
7. Enter SiriusXM mode &gt;  Observe and wait the Free-to-Air message is displayed on the screen 
8. Leave the message (do not have any action to the message) and observe for a while (10 seconds) </t>
  </si>
  <si>
    <t>3. The Product displays Free-to-Air message with 'Close' button
4. The Product dismisses the message
7. The Product displays Free-to-Air message with 'Close' button
8. The Product dismisses the message and returns to the previously viewing screen</t>
  </si>
  <si>
    <t xml:space="preserve">1. Turn HU power OFF &gt; Turn HU power ON 
2. Send the IVSM data from SMITE to the Product 
3. Enter SiriusXM mode &gt; Observe and wait the "Self-Activate Trial" message is displayed on the screen 
4. Press the "Close" button and observe 
5. Turn HU power OFF &gt; Turn HU power ON 
6. Send the IVSM data from SMITE to the Product
7. Enter SiriusXM mode &gt;  Observe and wait the "Self-Activate Trial" message is displayed on the screen 
8. Leave the message (do not have any action to the message) and observe for a while (10 seconds) </t>
  </si>
  <si>
    <t>3. The Product displays "Self-Activate Trial" message with 'Close' button
4. The Product dismisses the message
7. The Product displays "Self-Activate Trial" message with 'Close' button
8. The Product dismisses the message and returns to the previously viewing screen</t>
  </si>
  <si>
    <t xml:space="preserve">1. Turn HU power OFF &gt; Turn HU power ON 
2. Send the IVSM data from SMITE to the Product 
3. Enter SiriusXM mode &gt; Observe and wait the "Self-Pay Onboarding" message is displayed on the screen 
4. Press the "Close" button and observe 
5. Turn HU power OFF &gt; Turn HU power ON 
6. Send the IVSM data from SMITE to the Product
7. Enter SiriusXM mode &gt;  Observe and wait the "Self-Pay Onboarding" message is displayed on the screen 
8. Leave the message (do not have any action to the message) and observe for a while (10 seconds) </t>
  </si>
  <si>
    <t>3. The Product displays "Self-Pay Onboarding" message with 'Close' button
4. The Product dismisses the message
7. The Product displays "Self-Pay Onboarding" message with 'Close' button
8. The Product dismisses the message and returns to the previously viewing screen</t>
  </si>
  <si>
    <t xml:space="preserve">1. Turn HU power OFF &gt; Turn HU power ON 
2. Send the IVSM data from SMITE to the Product 
3. Enter SiriusXM mode &gt; Observe and wait the "Self-Pay Engagement" message is displayed on the screen 
4. Press the "Close" button and observe 
5. Turn HU power OFF &gt; Turn HU power ON 
6. Send the IVSM data from SMITE to the Product
7. Enter SiriusXM mode &gt;  Observe and wait the "Self-Pay Engagement" message is displayed on the screen 
8. Leave the message (do not have any action to the message) and observe for a while (10 seconds) </t>
  </si>
  <si>
    <t>3. The Product displays "Self-Pay Engagement" message with 'Close' button
4. The Product dismisses the message
7. The Product displays "Self-Pay Engagement" message with 'Close' button
8. The Product dismisses the message and returns to the previously viewing screen</t>
  </si>
  <si>
    <t xml:space="preserve">1. Turn HU power OFF &gt; Turn HU power ON 
2. Send the IVSM data from SMITE to the Product 
3. Enter SiriusXM mode &gt; Observe and wait the "Self-Pay Non-Pay" message is displayed on the screen 
4. Press the "Close" button and observe 
5. Turn HU power OFF &gt; Turn HU power ON 
6. Send the IVSM data from SMITE to the Product
7. Enter SiriusXM mode &gt;  Observe and wait the "Self-Pay Non-Pay" message is displayed on the screen 
8. Leave the message (do not have any action to the message) and observe for a while (10 seconds) </t>
  </si>
  <si>
    <t>3. The Product displays "Self-Pay Non-Pay" message with 'Close' button
4. The Product dismisses the message
7. The Product displays "Self-Pay Non-Pay" message with 'Close' button
8. The Product dismisses the message and returns to the previously viewing screen</t>
  </si>
  <si>
    <t xml:space="preserve">1. Turn HU power OFF &gt; Turn HU power ON 
2. Send the IVSM data from SMITE to the Product 
3. Enter SiriusXM mode &gt; Observe and wait the "Special Offer" message is displayed on the screen 
4. Press the "Close" button and observe 
5. Turn HU power OFF &gt; Turn HU power ON 
6. Send the IVSM data from SMITE to the Product
7. Enter SiriusXM mode &gt;  Observe and wait the "Special Offer" message is displayed on the screen 
8. Leave the message (do not have any action to the message) and observe for a while (10 seconds) </t>
  </si>
  <si>
    <t>3. The Product displays "Special Offer" message with 'Close' button
4. The Product dismisses the message
7. The Product displays "Special Offer" message with 'Close' button
8. The Product dismisses the message and returns to the previously viewing screen</t>
  </si>
  <si>
    <t xml:space="preserve">1. Turn HU power OFF &gt; Turn HU power ON 
2. Send the IVSM data from SMITE to the Product 
3. Enter SiriusXM mode &gt; Observe and wait the "Self-Pay Event" message is displayed on the screen 
4. Press the "Close" button and observe 
5. Turn HU power OFF &gt; Turn HU power ON 
6. Send the IVSM data from SMITE to the Product
7. Enter SiriusXM mode &gt;  Observe and wait the "Self-Pay Event" message is displayed on the screen 
8. Leave the message (do not have any action to the message) and observe for a while (10 seconds) </t>
  </si>
  <si>
    <t>3. The Product displays "Self-Pay Event" message with 'Close' button
4. The Product dismisses the message
7. The Product displays "Self-Pay Event" message with 'Close' button
8. The Product dismisses the message and returns to the previously viewing screen</t>
  </si>
  <si>
    <t xml:space="preserve">1. Enter SiriusXM mode 
2. Navigate to the Profile and settings menu screen &gt;  Select Listener Settings button
3. On the Notifications card &gt; Press on 'Manage' button
4. On the Sports card, press on the 'Team' button
5. Set Sports Notification for 'NFL/Arizona Cardinals'.
6. Tune the Product to Channel #1 (WBM XM Preview) using Direct Tune
7. Load Track metadata for 'NFL/Arizona Cardinals'(will update later)
8. Observe the screen
9. Press on the "Close" button and observe
10. Navigate to the Profile and settings menu screen &gt;  Select Listener Settings button
11. On the Notifications card &gt; Press on 'Manage' button
12. On the Sports card, press on the 'Team' button
13. Set Sports Notification for 'NFL/Atlanta Falcons'.
14. Load Track metadata for 'NFL/Atlanta Falcons'(will update later)
15. Observe the screen
16. Leave the message ( do not have any action to the message) and observe for a while (10 seconds) </t>
  </si>
  <si>
    <t>8. The Product displays "Sports" notification for 'NFL/Arizona Cardinals' Team with 'Close' button
9. The Product dismisses the message
15. The Product displays "Sports" notification for 'NFL/Atlanta Falcons' Team with 'Close' button
16. The Product dismisses the message and returns to the previously viewing screen</t>
  </si>
  <si>
    <t>1. Perform an IVSM Engineering Reset to delete OTA delivered IVSM components and reset IVSM NVM saved parameters to factory default settings.
2. Set ON the Product time zone to Eastern Daylight Time DST option on the device.
3. Set the Mimosa Time to: Thursday, July 16, 2015, 12:00:00 PM.
4. Send the IVSM data related to "Trial Welcome"
5. Perform HU OFF, then ON.
6. Confirm the displaying of "Trial Welcome" message.
7. Press the Primary button</t>
  </si>
  <si>
    <t>6. The "Trial Welcome" message is displayed.
7. The Product correctly performs the Primary Button action dynamically provided by the SiriusXM Messaging platform for Trial Welcome.</t>
  </si>
  <si>
    <t>1. Perform an IVSM Engineering Reset to delete OTA delivered IVSM components and reset IVSM NVM saved parameters to factory default settings.
2. Set ON the Product time zone to Eastern Daylight Time DST option on the device.
3. Set the Mimosa Time to: Thursday, July 16, 2015, 12:00:00 PM.
4. Send the IVSM data related to "End of Trial"
5. Perform HU OFF, then ON.
6. Confirm the displaying of "End of Trial" message
7. Press the Primary button</t>
  </si>
  <si>
    <t>6. The "End of Trial" message is displayed.
7. The Product correctly performs the Primary Button action dynamically provided by the SiriusXM Messaging platform for End of Trial</t>
  </si>
  <si>
    <t>1. Perform an IVSM Engineering Reset to delete OTA delivered IVSM components and reset IVSM NVM saved parameters to factory default settings.
2. Set ON the Product time zone to Eastern Daylight Time DST option on the device.
3. Set the Mimosa Time to: Thursday, July 16, 2015, 12:00:00 PM.
4. Send the IVSM data related to "Winback/GAWB"
5. Perform HU OFF, then ON.
6. Confirm the displaying of "Winback/GAWB" message
7. Press the Primary button</t>
  </si>
  <si>
    <t>6. The "Winback/GAWB" message is displayed.
7. The Product correctly performs the Primary Button action dynamically provided by the SiriusXM Messaging platform for Winback/GAWB.</t>
  </si>
  <si>
    <t>1. Perform an IVSM Engineering Reset to delete OTA delivered IVSM components and reset IVSM NVM saved parameters to factory default settings.
2. Set ON the Product time zone to Eastern Daylight Time DST option on the device.
3. Set the Mimosa Time to: Thursday, July 16, 2015, 12:00:00 PM.
4. Send the IVSM data related to "Free-to-Air (FTA)"
5. Perform HU OFF, then ON.
6. Confirm the displaying of "Free-to-Air (FTA)" message
7. Press the Primary button</t>
  </si>
  <si>
    <t>6. The "Free-to-Air (FTA)" message is displayed.
7. The Product correctly performs the Primary Button action dynamically provided by the SiriusXM Messaging platform for Free-to-Air (FTA).</t>
  </si>
  <si>
    <t>1. Perform an IVSM Engineering Reset to delete OTA delivered IVSM components and reset IVSM NVM saved parameters to factory default settings.
2. Set ON the Product time zone to Eastern Daylight Time DST option on the device.
3. Set the Mimosa Time to: Thursday, July 16, 2015, 12:00:00 PM.
4. Send the IVSM data related to "Self-Activate Trial"
5. Perform HU OFF, then ON.
6. Confirm the displaying of "Self-Activate Trial" message
7. Press the Primary button</t>
  </si>
  <si>
    <t>6. The "Self-Activate Trial" message is displayed.
7. The Product correctly performs the Primary Button action dynamically provided by the SiriusXM Messaging platform for Self-Activate Trial.</t>
  </si>
  <si>
    <t>1. Perform an IVSM Engineering Reset to delete OTA delivered IVSM components and reset IVSM NVM saved parameters to factory default settings.
2. Set ON the Product time zone to Eastern Daylight Time DST option on the device.
3. Set the Mimosa Time to: Thursday, July 16, 2015, 12:00:00 PM.
4. Send the IVSM data related to "Self-Pay Onboarding"
5. Perform HU OFF, then ON.
6. Confirm the displaying of "Self-Pay Onboarding" message
7. Press the Primary button</t>
  </si>
  <si>
    <t>6. The "Self-Pay Onboarding" message is displayed.
7. The Product correctly performs the Primary Button action dynamically provided by the SiriusXM Messaging platform for Self-Pay Onboarding.</t>
  </si>
  <si>
    <t>1. Perform an IVSM Engineering Reset to delete OTA delivered IVSM components and reset IVSM NVM saved parameters to factory default settings.
2. Set ON the Product time zone to Eastern Daylight Time DST option on the device.
3. Set the Mimosa Time to: Thursday, July 16, 2015, 12:00:00 PM.
4. Send the IVSM data related to "Self-Pay Engagement"
5. Perform HU OFF, then ON.
6. Confirm the displaying of "Self-Pay Onboarding" message
7. Press the Primary button</t>
  </si>
  <si>
    <t>6. The "Self-Pay Engagement" message is displayed.
7. The Product correctly performs the Primary Button action dynamically provided by the SiriusXM Messaging platform for Self-Pay Engagement.</t>
  </si>
  <si>
    <t>1. Perform an IVSM Engineering Reset to delete OTA delivered IVSM components and reset IVSM NVM saved parameters to factory default settings.
2. Set ON the Product time zone to Eastern Daylight Time DST option on the device.
3. Set the Mimosa Time to: Thursday, July 16, 2015, 12:00:00 PM.
4. Send the IVSM data related to "Self-Pay Non-Pay"
5. Perform HU OFF, then ON.
6. Confirm the displaying of "Self-Pay Non-Pay" message
7. Press the Primary button</t>
  </si>
  <si>
    <t>6. The "Self-Pay Non-Pay" message is displayed.
7. The Product correctly performs the Primary Button action dynamically provided by the SiriusXM Messaging platform for Self-Pay Non-Pay.</t>
  </si>
  <si>
    <t>1. Perform an IVSM Engineering Reset to delete OTA delivered IVSM components and reset IVSM NVM saved parameters to factory default settings.
2. Set ON the Product time zone to Eastern Daylight Time DST option on the device.
3. Set the Mimosa Time to: Thursday, July 16, 2015, 12:00:00 PM.
4. Send the IVSM data related to "Special Offer"
5. Perform HU OFF, then ON.
6. Confirm the displaying of "Special Offer" message
7. Press the Primary button</t>
  </si>
  <si>
    <t>6. The "Special Offer" message is displayed.
7. The Product correctly performs the Primary Button action dynamically provided by the SiriusXM Messaging platform for Special Offer.</t>
  </si>
  <si>
    <t>1. Perform an IVSM Engineering Reset to delete OTA delivered IVSM components and reset IVSM NVM saved parameters to factory default settings.
2. Set ON the Product time zone to Eastern Daylight Time DST option on the device.
3. Set the Mimosa Time to: Thursday, July 16, 2015, 12:00:00 PM.
4. Send the IVSM data related to "Self-Pay Event"
5. Perform HU OFF, then ON.
6. Confirm the displaying of "Self-Pay Event" message
7. Press the Primary button</t>
  </si>
  <si>
    <t>6. The "Self-Pay Event" message is displayed.
7. The Product correctly performs the Primary Button action dynamically provided by the SiriusXM Messaging platform for Self-Pay Event.</t>
  </si>
  <si>
    <r>
      <t xml:space="preserve">1. Open SiriusXM mode
2. Open Profile and settings menu &gt;  Listener Settings &gt; Manage Notifications &gt; Manage Teams
3. Set Sports Notification for 'NFL/Arizona Cardinals'. 
4. Open direct tune &gt; Tune a channel: Channel #1 (WBM XM Preview)
</t>
    </r>
    <r>
      <rPr>
        <sz val="12"/>
        <color rgb="FFFF0000"/>
        <rFont val="Calibri"/>
        <family val="2"/>
        <scheme val="minor"/>
      </rPr>
      <t>5. Wait for 5 minutes (A Sport notification will be sent. Press Skip if the Sports modal is displayed)</t>
    </r>
    <r>
      <rPr>
        <sz val="12"/>
        <color indexed="8"/>
        <rFont val="Calibri"/>
        <family val="2"/>
        <scheme val="minor"/>
      </rPr>
      <t xml:space="preserve">
6. Confirm the displaying of "Sports" notification
7. Press the Primary button</t>
    </r>
  </si>
  <si>
    <t>6. The "Sports" notification is displayed.
7. The Product correctly performs the Primary Button action dynamically provided by the SiriusXM Messaging platform for Sport.</t>
  </si>
  <si>
    <t>1. Turn Power OFF 
2. Turn Power ON 
3. Update Metadata to display the " Trial Welcome" message ( Will update later)
4. Press the Secondary button and observe</t>
  </si>
  <si>
    <t>3. The Product displays "Trial Welcome" message
4. The Product correctly performs the Secondary Button action dynamically provided by the SiriusXM Messaging platform for Trial Welcome</t>
  </si>
  <si>
    <t>1. Turn Power OFF 
2. Turn Power ON 
3. Update Metadata to display the "End of Trial" message ( Will update later)
4. Press the Secondary button and observe</t>
  </si>
  <si>
    <t>3. The Product displays "End of Trial" message
4. The Product correctly performs the Secondary Button action dynamically provided by the SiriusXM Messaging platform for End of Trial</t>
  </si>
  <si>
    <t>1. Turn Power OFF 
2. Turn Power ON 
3. Update Metadata to display the "Winback/GAWBl" message ( Will update later)
4. Press the Secondary button and observe</t>
  </si>
  <si>
    <t>3. The Product displays "Winback/GAWB" message
4. The Product correctly performs the Secondary Button action dynamically provided by the SiriusXM Messaging platform for Winback/GAWB</t>
  </si>
  <si>
    <t>1. Turn Power OFF 
2. Turn Power ON 
3. Update Metadata to display the "Free-to-Air (FTA)" message ( Will update later)
4. Press the Secondary button and observe</t>
  </si>
  <si>
    <t>3. The Product displays "Free-to-Air (FTA)" message
4. The Product correctly performs the Secondary Button action dynamically provided by the SiriusXM Messaging platform for Free-to-Air (FTA)</t>
  </si>
  <si>
    <t>1. Turn Power OFF 
2. Turn Power ON 
3. Update Metadata to display the "Self-Activate Trial" message ( Will update later)
4. Press the Secondary button and observe</t>
  </si>
  <si>
    <t>3. The Product displays "Self-Activate Trial" message
4. The Product correctly performs the Secondary Button action dynamically provided by the SiriusXM Messaging platform for Self-Activate Trial</t>
  </si>
  <si>
    <t xml:space="preserve">1. Perform a reset factory on the Product &gt; Press OK to complete 
2. Enter SiriusXM mode.
3. Navigate to the Profile and settings menu screen &gt;  Select Listener Settings button  
4. Attempt to delete a profile while using a Default Listener Profile and observe </t>
  </si>
  <si>
    <t xml:space="preserve">4. The Product does not allow to delete a profile while using a Default Listener Profile.
</t>
  </si>
  <si>
    <t xml:space="preserve">1. Perform a factory reset on the Product &gt; Press OK button to complete
2. Enter SiriusXM mode.
3. Navigate to the Profile and settings menu screen 
4. Navigate to the Add/Switch Listener and observe the Active Listener information. </t>
  </si>
  <si>
    <t xml:space="preserve">4. The Product prompts the user to create a listener profile by displaying the coaching text: "Personalize your SiriusXM Listener." 
</t>
  </si>
  <si>
    <t xml:space="preserve">1. Perform a factory reset on the Product &gt; Press OK button to complete
2. Enter SiriusXM mode.
3. Navigate to the Profile and settings menu screen 
4. Select the Create/Add/Switch Profile Button. 
If applicable, choose option to Add Listener. Enter User Name as 'Listener 5'.
5. Proceed to next screen &gt; Choose the avatar by tapping image icon &gt; Press the Done button.
6.  Switch Product mode to "Driving" state. (Will update later)
7. Navigate to the UI screen where Profile and settings menu is displayed
8. Try to add an existing SiriusXM listener profile. (E.g: Listener 2)
9. Try to create new listener profile (E.g: Listener 6)
</t>
  </si>
  <si>
    <t>5. The Product added 'Listener 5' successfully
8. The Product does not allow the user to Add a listener.
9. The Product does not allow the user to Create a listener.</t>
  </si>
  <si>
    <t>1. Perform a factory reset on the Product &gt; Press OK button to complete
2. Enter SiriusXM mode.
3. Navigate to the Profile and settings menu screen 
4. Select the Create/Add/Switch Profile Button. 
If applicable, choose option to Add Listener.Enter User Name as 'Listener 1'.
5. Proceed to next screen and observe</t>
  </si>
  <si>
    <t>5. The Product displays the list of Listener profile Avatars that provided by SiriusXM</t>
  </si>
  <si>
    <t>1. Perform a factory reset on the Product &gt; Press OK button to complete
2. Enter SiriusXM mode.
3. Navigate to the Profile and settings menu screen 
4. Select the Create/Add/Switch Profile Button. 
If applicable, choose option to Add Listener. Enter User Name as 'Listener 2'.
5. Proceed to next screen &gt; Choose the avatar image #1 by tapping image icon &gt; Press the Done button.
6.  Select the Create/Add/Switch Profile Button. 
If applicable, choose option to Add Listener. Enter User Name as 'Listener 2'.
7. Proceed to next screen &gt; Choose the avatar image #1 by tapping image icon &gt; Press the Done button.
8. Navigate to the Profiles / Add Listener screen
9. Observe the Listener Profiles.</t>
  </si>
  <si>
    <t>9. The Product displays the list of listener Profiles as:
Listener 2
Listener 2</t>
  </si>
  <si>
    <r>
      <t>1. Perform a factory reset on the Product &gt; Press OK button to complete
2. Enter SiriusXM mode.
3. Navigate to the Now playing screen and</t>
    </r>
    <r>
      <rPr>
        <sz val="11"/>
        <color rgb="FFFF0000"/>
        <rFont val="Calibri"/>
        <family val="2"/>
        <scheme val="minor"/>
      </rPr>
      <t xml:space="preserve"> observe the Listener profile Avatar icon 
</t>
    </r>
    <r>
      <rPr>
        <sz val="11"/>
        <color theme="1"/>
        <rFont val="Calibri"/>
        <family val="2"/>
        <scheme val="minor"/>
      </rPr>
      <t xml:space="preserve">
4. Navigate to the Profile and settings menu screen 
5. Select the Create/Add/Switch Profile Button. 
If applicable, choose option to Add Listener.Enter User Name as 'Listener 1'.
6. Proceed to next screen &gt; Choose the avatar image #1 by tapping image icon &gt; Press the Done button.
7. Navigate to the Now playing screen and </t>
    </r>
    <r>
      <rPr>
        <sz val="11"/>
        <color rgb="FFFF0000"/>
        <rFont val="Calibri"/>
        <family val="2"/>
        <scheme val="minor"/>
      </rPr>
      <t xml:space="preserve">observe the Listener profile Avatar icon </t>
    </r>
  </si>
  <si>
    <r>
      <t xml:space="preserve">3. The Product displays the default avatar icon as Listener profile Avatar
7. The Product displays the image #1 as Listener profile Avatar icon
</t>
    </r>
    <r>
      <rPr>
        <sz val="11"/>
        <color rgb="FFFF0000"/>
        <rFont val="Calibri"/>
        <family val="2"/>
        <scheme val="minor"/>
      </rPr>
      <t>Note: Specific images is attached in UXR link.</t>
    </r>
    <r>
      <rPr>
        <sz val="11"/>
        <color theme="1"/>
        <rFont val="Calibri"/>
        <family val="2"/>
        <scheme val="minor"/>
      </rPr>
      <t xml:space="preserve"> 
 </t>
    </r>
  </si>
  <si>
    <t xml:space="preserve">1. Perform a factory reset on the Product &gt; Press OK button to complete
2. Enter SiriusXM mode.
3. Navigate to the Profile and settings menu screen 
4. Select the Create/Add/Switch Profile Button. 
If applicable, choose option to Add Listener. Enter User Name as 'Listener 1'.
5. Proceed to next screen &gt; Choose the avatar image #1 by tapping image icon &gt; Press the Done button.
6. Navigate to the Now playing screen and observe the Listener profile Avatar icon </t>
  </si>
  <si>
    <t>6. The Product displays the Listener profile Avatar icon 'image 1'  regardless of whether or not 'Profile' is presented as supporting text</t>
  </si>
  <si>
    <t xml:space="preserve">1. Enter SiriusXM mode.
2. Tune the Product to Channel #2 (WBM Hits 1) using Direct Tune
3. On the Now Playing Screen, select the Notification Icon
4. Set Artist notification for the current artist (Eg: 'Chainsmokers feat. Coldplay')
5. Load the track metadata for artist 'Chainsmokers feat. Coldplay' at channel 'WBM Z100/NY' (will update later)
6. Observe the screen. </t>
  </si>
  <si>
    <t>2. The Channel #2 is played 
6. The Product displays Artist notification for 'Chainsmokers feat. Coldplay' at channel 'WBM Z100/NY' with an option to tune</t>
  </si>
  <si>
    <t xml:space="preserve">1. Enter SiriusXM mode.
2. Tune the Product to Channel #6 (WBM 60s on 6) using Direct Tune
3. On the Now Playing Screen, select the Notification Icon
4. Set Song notification for the current song (Eg: 'Faithful')
5. Load the track metadata for song 'Faithful' at channel 'WBM Pop2K'  (will update later)
6. Observe the screen. </t>
  </si>
  <si>
    <t>2. The Channel #6 is played 
6. The Product displays Song notification for 'Faithful' at channel 'WBM Pop2K' with an option to tune</t>
  </si>
  <si>
    <t xml:space="preserve">1. Enter SiriusXM mode.
2. Tune the Product to Channel #2 (WBM Hits 1) using Direct Tune
3. On the Now Playing Screen &gt; Set Song notification for current song (Eg:'Song 1') 
4. On the Now Playing Screen &gt; Set Artist notification for current artist (Eg:'Art 1')
5. Tune the Product to Channel #3 (WBM 20 on 20) using Direct Tune
6. On the Now Playing Screen &gt; Set Song notification for current song (Eg:'Song 2') 
7. On the Now Playing Screen &gt; Set Artist notification for current artist (Eg:'Art 2')
8. Tune the Product to Channel #4 (WBM 40s on 4) using Direct Tune
9. On the Now Playing Screen &gt; Set Song notification for current song (Eg:'Song 3') 
10. On the Now Playing Screen &gt; Set Artist notification for current artist (Eg:'Art 3')
11. Navigate to the Profile and settings menu screen &gt;  Select Listener Settings button
12. On the Notifications card &gt; Press on 'Manage' button
13. On the ARTISTS &amp; SONGS card, press on the 'ARTISTS &amp; SONGS' button and observe. </t>
  </si>
  <si>
    <t>2. The Channel #2 is played 
5. The Channel #3 is played 
8. The Channel #4 is played 
13. Each of the following items is presented in the Artists &amp; Songs notification list with the corresponding notification type and status in the following order:
Song 'Song 1', status 'enabled'
Artist 'Art 1', status 'enabled'
Song 'Song 2', status 'enabled'
Artist 'Art 2', status 'enabled'
Song 'Song 3', status 'enabled'
Artist 'Art 3', status 'enabled'</t>
  </si>
  <si>
    <t>1. Enter SiriusXM mode.
2. Tune the Product to Channel #2 (WBM Hits 1) using Direct Tune
3. On the Now Playing Screen, select the Notification Icon
4. Set Artist notification for the current artist (Eg: 'Chainsmokers feat. Coldplay')
5. Navigate to the Profile and settings menu screen &gt;  Select Listener Settings button
6. On the Notifications card &gt; Press on 'Manage' button
7. On the ARTISTS &amp; SONGS card, press on the 'ARTISTS &amp; SONGS' button
8. Long press 'Chainsmokers feat. Coldplay' item and Observe</t>
  </si>
  <si>
    <t>2. The Channel #2 is played 
8. The Product presents the user with the option to remove an artist 'Chainsmokers feat. Coldplay' from their notifications</t>
  </si>
  <si>
    <t>1. Enter SiriusXM mode.
2. Tune the Product to Channel #2 (WBM Hits 1) using Direct Tune
3. On the Now Playing Screen, select the Notification Icon
4. Set Song notification for the current song (Eg: 'Something Just Like This')
5. Navigate to the Profile and settings menu screen &gt;  Select Listener Settings button
6. On the Notifications card, Press on 'Manage' button
7. On the ARTISTS &amp; SONGS card, press on the 'ARTISTS &amp; SONGS' button
8. Long press 'Something Just Like This' item and Observe</t>
  </si>
  <si>
    <t>2. The Channel #2 is played 
8. The Product presents the user with the option to remove a song 'Something Just Like This' from their notifications</t>
  </si>
  <si>
    <t xml:space="preserve">1. Enter SiriusXM mode.
2. Tune the Product to Channel #2 (WBM Hits 1) using Direct Tune
3. On the Now Playing Screen, select the Notification Icon
4. Set Artist notification for the current artist (Eg: 'Chainsmokers feat. Coldplay')
5. Navigate to the Profile and settings menu screen &gt;  Select Listener Settings button
6. On the Notifications card &gt; Press on 'Manage' button
7. On the ARTISTS &amp; SONGS card, press on the 'ARTISTS &amp; SONGS' button and observe </t>
  </si>
  <si>
    <t xml:space="preserve">2. The Channel #2 is played 
7. The Product displays the Manage Artist &amp; Song Notifications setting screen </t>
  </si>
  <si>
    <t xml:space="preserve">1. Enter SiriusXM mode.
2. Navigate to the Profile and settings menu screen &gt;  Select Listener Settings button
3. On the Notifications card &gt; Press on 'Manage' button
4. On the ARTISTS &amp; SONGS card, press on the 'ARTISTS &amp; SONGS' button and observe </t>
  </si>
  <si>
    <t>4. The Product displays the No Notification Set Modal</t>
  </si>
  <si>
    <t>1. Enter SiriusXM mode.
2. Tune the Product to Channel #2 (WBM Hits 1) using Direct Tune
3. On the Now Playing Screen, select the Notification Icon
4. Set Artist notification for the current artist (Eg: 'Chainsmokers feat. Coldplay')
5. Switch Product mode to "Driving" state (will update later)
6. Navigate to the Profile and settings menu screen &gt;  Select Listener Settings button
7. On the Notifications card &gt; Press on 'Manage' button
8. On the ARTISTS &amp; SONGS card, press on the 'ARTISTS &amp; SONGS' button
9. Long press 'Chainsmokers feat. Coldplay' item and Observe
10. Switch Product mode to "Park" state (will update later)
11. Navigate to the Profile and settings menu screen &gt;  Select Listener Settings button
12. On the Notifications card &gt; Press on 'Manage' button
13. On the ARTISTS &amp; SONGS card, press on the 'ARTISTS &amp; SONGS' button
14. Long press 'Chainsmokers feat. Coldplay' item and Observe</t>
  </si>
  <si>
    <t>2. The Channel #2 is played 
9. The Product does not allow Editing Artist Notifications when the user is driving
14. The Product allows Editing Artist Notifications when the user is not driving (in Park)</t>
  </si>
  <si>
    <t>1. Enter SiriusXM mode.
2. Tune the Product to Channel #2 (WBM Hits 1) using Direct Tune
3. On the Now Playing Screen, select the Notification Icon
4.  Set Song notification for the current song (Eg: 'Something Just Like This')
5. Switch Product mode to "Driving" state (will update later)
6. Navigate to the Profile and settings menu screen &gt;  Select Listener Settings button
7. On the Notifications card &gt; Press on 'Manage' button
8. On the ARTISTS &amp; SONGS card, press on the 'ARTISTS &amp; SONGS' button
9. Long press 'Something Just Like This' item and Observe
10. Switch Product mode to "Park" state (will update later)
11. Navigate to the Profile and settings menu screen &gt;  Select Listener Settings button
12. On the Notifications card &gt; Press on 'Manage' button
13. On the ARTISTS &amp; SONGS card, press on the 'ARTISTS &amp; SONGS' button
14. Long press 'Something Just Like This' item and Observe</t>
  </si>
  <si>
    <t>2. The Channel #2 is played 
9. The Product does not allow Editing Song Notifications when the user is driving
14. The Product allows Editing Song Notifications when the user is not driving (in Park)</t>
  </si>
  <si>
    <t>1. Enter SiriusXM mode.
2. Tune the Product to Channel #2 (WBM Hits 1) using Direct Tune
3. On the Now Playing Screen, select the Notification Icon
4. Set Artist notification for the current artist (Eg: 'Chainsmokers feat. Coldplay')
5. Switch Product mode to "Driving" state (will update later)
6. Navigate to the Profile and settings menu screen &gt;  Select Listener Settings button
7. On the Notifications card &gt; Press on 'Manage' button
8. On the ARTISTS &amp; SONGS card, press on the 'ARTISTS &amp; SONGS' button
9. Long press 'Chainsmokers feat. Coldplay' item and try to delete the notification from the list
10. Switch Product mode to "Park" state (will update later)
11. Navigate to the Profile and settings menu screen &gt;  Select Listener Settings button
12. On the Notifications card &gt; Press on 'Manage' button
13. On the ARTISTS &amp; SONGS card, press on the 'ARTISTS &amp; SONGS' button
14. Long press 'Chainsmokers feat. Coldplay' item and choose to delete the notification from the list</t>
  </si>
  <si>
    <t>2. The Channel #2 is played 
9. The Product does not allow Deleting Artist Notifications when the user is driving
14. The Product allows Deleting Artist Notifications when the user is not driving (in Park)</t>
  </si>
  <si>
    <t>1. Enter SiriusXM mode.
2. Tune the Product to Channel #2 (WBM Hits 1) using Direct Tune
3. On the Now Playing Screen, select the Notification Icon
4.  Set Song notification for the current song (Eg: 'Something Just Like This')
5. Switch Product mode to "Driving" state (will update later)
6. Navigate to the Profile and settings menu screen &gt;  Select Listener Settings button
7. On the Notifications card &gt; Press on 'Manage' button
8. On the ARTISTS &amp; SONGS card, press on the 'ARTISTS &amp; SONGS' button
9. Long press 'Something Just Like This' item and Observe and try to delete the notification from the list
10. Switch Product mode to "Park" state (will update later)
11. Navigate to the Profile and settings menu screen &gt;  Select Listener Settings button
12. On the Notifications card &gt; Press on 'Manage' button
13. On the ARTISTS &amp; SONGS card, press on the 'ARTISTS &amp; SONGS' button
14. Long press 'Something Just Like This' item and try to delete the notification from the list</t>
  </si>
  <si>
    <t>2. The Channel #2 is played 
9. The Product does not allow Deleting Song Notifications when the user is driving
14. The Product allows Deleting Song Notifications when the user is not driving (in Park)</t>
  </si>
  <si>
    <t>1. Enter SiriusXM mode.
2. Tune the Product to Channel #2 (WBM Hits 1) using Direct Tune
3. On the Now Playing Screen, select the Notification Icon
4. Set Artist notification for the current artist (Eg: 'Chainsmokers feat. Coldplay')
5. Navigate to the Profile and settings menu screen &gt;  Select Listener Settings button
6. On the Notifications card &gt; Press on 'Manage' button
7. On the ARTISTS &amp; SONGS card, press on the 'ARTISTS &amp; SONGS' button
8. Long press 'Chainsmokers feat. Coldplay' item
9. Short press Remove icon to delete item from Artist notification list.</t>
  </si>
  <si>
    <t>2. The Channel #2 is played 
9. The Product displays the Remove Confirmation modal for deleting Artist notification</t>
  </si>
  <si>
    <t>1. Enter SiriusXM mode.
2. Tune the Product to Channel #2 (WBM Hits 1) using Direct Tune
3. On the Now Playing Screen, select the Notification Icon
4. Set Song notification for the current song (Eg: 'Something Just Like This')
5. Navigate to the Profile and settings menu screen &gt;  Select Listener Settings button
6. On the Notifications card &gt; Press on 'Manage' button
7. On the ARTISTS &amp; SONGS card, press on the 'ARTISTS &amp; SONGS' button
8. Long press (Eg: 'Something Just Like This') item
9. Short press Remove icon to delete item from Song notification list.</t>
  </si>
  <si>
    <t>2. The Channel #2 is played 
9. The Product displays the Remove Confirmation modal for deleting Song notification</t>
  </si>
  <si>
    <t xml:space="preserve">1. Enter SiriusXM mode
2. Open Direct Tune &gt; Tune to Channel #2 (WBM Hits 1) 
3. On the Now playing screen, select the Notification Icon &gt; Set Artist notification for 'Chainsmokers feat. Coldplay'.
4. On the Now playing screen, select the Notification Icon &gt; Set Song notification for 'Something Just Like This'.
5. Navigate to the Profile and settings menu screen &gt; Listener Settings &gt; Manage Notifications &gt;  Artists &amp; Songs Notifications screen
6.  Long press on 'Chainsmokers feat. Coldplay' item to edit.
7. Select the 'Something Just Like This' active tile </t>
  </si>
  <si>
    <t xml:space="preserve">2. The Product is tuned to Channel # 2 (WBM Hits 1).
6. The Product displays the Edit mode of Artist  'Chainsmokers feat. Coldplay'
7. The Product takes the user out of edit mode when user selects the active tile </t>
  </si>
  <si>
    <t>1. Enter SiriusXM mode
2. Open Direct Tune &gt; Tune to Channel #2 (WBM Hits 1) 
3. On the Now playing screen, select the Notification Icon &gt; Set Artist notification for 'Chainsmokers feat. Coldplay'.
4. On the Now playing screen, select the Notification Icon &gt; Set Song notification for 'Something Just Like This'.
5. Navigate to the Profile and settings menu screen &gt; Listener Settings &gt; Manage Notifications &gt;  Artists &amp; Songs Notifications screen
6.  Long press on 'Something Just Like This' item to edit.
7. Select the 'Chainsmokers feat. Coldplay ' active tile</t>
  </si>
  <si>
    <t xml:space="preserve">2. The Product is tuned to Channel # 2 (WBM Hits 1).
6. The Product displays the Edit mode of Artist  'Something Just Like This'
7. The Product takes the user out of edit mode when user selects the active tile </t>
  </si>
  <si>
    <t>1. Enter SiriusXM mode
2. Open Direct Tune &gt; Tune to Channel #2 (WBM Hits 1) 
3. On the Now playing screen, select the Notification Icon &gt; Set Artist notification for 'Chainsmokers feat. Coldplay'.
4. Navigate to the Profile and settings menu screen &gt; Listener Settings &gt; Manage Notifications &gt;  Artists &amp; Songs Notifications screen
5.  Long press on 'Chainsmokers feat. Coldplay' item to edit.
6. Select any space outside of 'Chainsmokers feat. Coldplay' Artist tile</t>
  </si>
  <si>
    <t xml:space="preserve">2. The Product is tuned to Channel # 2 (WBM Hits 1).
5. The Product displays the Edit mode of Artist  'Chainsmokers feat. Coldplay'
6. The Product takes the user out of edit mode </t>
  </si>
  <si>
    <t>1. Enter SiriusXM mode
2. Open Direct Tune &gt; Tune to Channel #2 (WBM Hits 1) 
3. On the Now playing screen, select the Notification Icon &gt; Set Song notification for 'Something Just Like This'.
4. Navigate to the Profile and settings menu screen &gt; Listener Settings &gt; Manage Notifications &gt;  Artists &amp; Songs Notifications screen
5.  Long press on 'Something Just Like This' item to edit.
6. Select any space outside of Something Just Like This' Song tile</t>
  </si>
  <si>
    <t xml:space="preserve">2. The Product is tuned to Channel # 2 (WBM Hits 1).
5. The Product displays the Edit mode of Song  'Something Just Like This'
6. The Product takes the user out of edit mode </t>
  </si>
  <si>
    <t>1. Enter SiriusXM mode
2. Open Direct Tune &gt; Tune to Channel #2 (WBM Hits 1) 
3. On the Now playing screen, select the Notification Icon &gt; Set Artist notification for Artist of current song ( E.g 'Chainsmokers feat. Coldplay')
4. Navigate to the Profile and settings menu screen &gt; Listener Settings &gt; Manage Notifications &gt;  Artists &amp; Songs Notifications screen
5. Long press on 'Chainsmokers feat. Coldplay' item to edit.
6. Short press Remove icon to delete item from Artist notification list.
7. Press 'Cancel' button on displayed Remove Confirmation modal and observe</t>
  </si>
  <si>
    <t>2. The Product is tuned to Channel # 2 (WBM Hits 1).
6. The Product presents the Remove Confirmation modal
7. The Product returns the user to their Artist &amp; Song notifications and takes the user out of edit/delete mode</t>
  </si>
  <si>
    <t>1. Enter SiriusXM mode
2. Open Direct Tune &gt; Tune to Channel #2 (WBM Hits 1) 
3. On the Now playing screen, select the Notification Icon &gt; Set Artist notification for 'Chainsmokers feat. Coldplay'.
4. Navigate to the Profile and settings menu screen &gt; Listener Settings &gt; Manage Notifications &gt;  Artists &amp; Songs Notifications screen
5. Long press on 'Chainsmokers feat. Coldplay' item
6. Short press Remove icon to delete item from Artist notification list.
7. Press 'Delete' button on displayed Remove Confirmation modal and observe</t>
  </si>
  <si>
    <t>2. The Product is tuned to Channel # 2 (WBM Hits 1).
6. The Product presents the Remove Confirmation modal
7. The Product dismisses the Remove Confirmation modal and removes the artist alert 'Chainsmokers feat. Coldplay' when the user confirmed to delete the selected notification</t>
  </si>
  <si>
    <t>1. Enter SiriusXM mode
2. Open Direct Tune &gt; Tune to Channel #2 (WBM Hits 1) 
3. On the Now playing screen, select the Notification Icon &gt; Set Song notification for current Song ( E.g: 'Something Just Like This')
4. Navigate to the Profile and settings menu screen &gt; Listener Settings &gt; Manage Notifications &gt;  Artists &amp; Songs Notifications screen
5. Long press'Something Just Like This' item .
6. Short press Remove icon to delete item from Song notification list.
7. Press 'Delete' button on displayed Remove Confirmation modal.</t>
  </si>
  <si>
    <t>2. The Product is tuned to Channel # 2 (WBM Hits 1).
6. The Product presents the Remove Confirmation modal
7. The Product dismisses the Remove Confirmation modal and removes the song alert 'Something Just Like This' when the user confirmed to delete the selected notification</t>
  </si>
  <si>
    <t>1. Enter SiriusXM mode
2. Open Direct Tune &gt; Tune to Channel #2 (WBM Hits 1) 
3. On the Now playing screen, select the Notification Icon &gt; Set Song notification for current song (E.g: Song 1)
4. On the Now playing screen, select the Notification Icon &gt; Set Artist notification for Artist of current song (E.g: Artist 1)
5. Open Direct Tune &gt; Tune to Channel #3 (WBM 20 on 20)
6. On the Now playing screen, select the Notification Icon &gt; Set Song notification for current song (E.g: Song 2)
7. On the Now playing screen, select the Notification Icon &gt; Set Artist notification for Artist of current song (E.g: Artist 2)
8. Open Direct Tune &gt; Tune to Channel #4 (WBM 40s on 4) 
9. On the Now playing screen, select the Notification Icon &gt; Set Song notification for current song (E.g: Song 3)
10. On the Now playing screen, select the Notification Icon &gt; Set Artist notification for Artist of current song (E.g: Artist 3)
11. Navigate to the Profile and settings menu screen &gt; Listener Settings &gt; Manage Notifications &gt; Artists &amp; Songs Notifications screen
12. Observe the Artists &amp; Songs notification list
13.  Long press on 'Artist 1' item.
14. Short press Remove icon to delete item from Artist notification list.
15. Press 'Delete' button on displayed Remove Confirmation modal and observe
16. Long press on 'Song 2' item.
17. Short press Remove icon to delete item from Song notification list.
18. Press 'Delete' button on displayed Remove Confirmation modal and observe</t>
  </si>
  <si>
    <t>2. The Product is tuned to Channel # 2 (WBM Hits 1).
5. The Product is tuned to Channel # 3 (WBM 20 on 20).
8. The Product is tuned to Channel # 4 (WBM 40s on 4) .
12. Each of the following items is presented in the Artists &amp; Songs notification list with the corresponding notification type and status in the following order:
- Song 'Song 1', status 'enabled'
- Artist 'Artist 1', status 'enabled'
- Song 'Song 2', status 'enabled'
- Artist 'Artist 2', status 'enabled'
- Song 'Song 3', status 'enabled'
- Artist 'Artist 3', status 'enabled'
14. The Product presents the Remove Confirmation modal when 'Remove' button is selected
15. Each of the following items is presented in the Artists &amp; Songs notification list with the corresponding notification type and status in the following order:
- Song 'Song 1', status 'enabled'
- Song 'Song 2', status 'enabled'
- Artist 'Artist 2', status 'enabled'
- Song 'Song 3', status 'enabled'
- Artist 'Artist 3', status 'enabled'
18.Each of the following items is presented in the Artists &amp; Songs notification list with the corresponding notification type and status in the following order:
- Song 'Song 1', status 'enabled'
- Artist 'Artist 2', status 'enabled'
- Song 'Song 3', status 'enabled'
- Artist 'Artist 3', status 'enabled'</t>
  </si>
  <si>
    <t>1. Enter SiriusXM mode
2. Open Direct Tune &gt; Tune to Channel #2 (WBM Hits 1) 
3. On the Now playing screen, select the Notification Icon &gt; Set Artist notification for Artist of current song (E.g: Artist 1)
4. Update the metadata to loaded a Channel( E.g: Channel #9) that have 'Artist 1' is playing
5. Observe the dislaying of Nowplaying screen
6. Navigate to the Profile and settings menu screen &gt; Listener Settings &gt; Manage Notifications &gt;  Artists &amp; Songs Notifications screen
7. Switch to "OFF" the Artist and Song Notifications toggle
8. Update the metadata to loaded a Channel( E.g: Channel #10) that have 'Artist 1' is playing and observe</t>
  </si>
  <si>
    <t>2. The Product is tuned to Channel # 2 (WBM Hits 1).
5. The Product displays Artist notification for 'Artist 1' at channel '90s on 9' with an option to tune
8. The Product does not display any Artist notification for 'Artist 1'</t>
  </si>
  <si>
    <t>1. Enter SiriusXM mode
2. Open Direct Tune &gt; Tune to Channel #2 (WBM Hits 1) 
3. On the Now playing screen, select the Notification Icon &gt; Set Song notification for current song (E.g: Song 1)
4. Update the metadata to loaded a Channel( E.g: Channel #9) that have 'Song 1' is playing
5. Observe the dislaying of Nowplaying screen
6. Navigate to the Profile and settings menu screen &gt; Listener Settings &gt; Manage Notifications &gt;  Artists &amp; Songs Notifications screen
7. Switch to "OFF" the Artist and Song Notifications toggle
8. Update the metadata to loaded a Channel( E.g: Channel #10) that have 'Song 1' is playing and observe</t>
  </si>
  <si>
    <t xml:space="preserve">2. The Product is tuned to Channel # 2 (WBM Hits 1).
5. The Product displays Song notification for 'Song 1' at channel '90s on 9' with an option to tune
8. The Product does not display any Song notification for 'Song 1'
</t>
  </si>
  <si>
    <t>1. Enter SiriusXM mode
2. Open Direct Tune &gt; Tune to a Music Channel (E.g:Channel #2 (WBM Hits 1) )
3. On the Now playing screen, select the Notification Icon and observe</t>
  </si>
  <si>
    <t xml:space="preserve">2. The Product is tuned to Channel # 2 (WBM Hits 1).
3. The Product displays the "Set Artist &amp; Song Notification" Modal </t>
  </si>
  <si>
    <t>1. Perform a factory reset on the Product &gt; Press OK button to complete
2. Enter SiriusXM mode.
3. Navigate to the Profile and settings menu screen 
4. Select the Create/Add/Switch Profile Button. 
If applicable, choose option to Add Listener. Enter User Name as 'Listener 2'.
5. Proceed to next screen &gt; Choose the avatar by tapping image icon &gt; Press the Done button.
6. Open Direct Tune &gt; Tune to Channel #2 (WBM Hits 1)
7. On the Now playing screen, select the Notification Icon &gt; Set Song and Artist notification for current song (E.g: Song 1 and Artist 1)
8. Navigate to the Profile and settings menu screen &gt; Listener Settings &gt; Manage Notifications &gt;  Artists &amp; Songs Notifications screen
9. Observe the the Artists &amp; Songs notification list
10. Navigate to the Profile and settings menu screen 
11. Select the Create/Add/Switch Profile Button. 
If applicable, choose option to Add Listener. Enter User Name as 'Listener 3'.
12. Proceed to next screen &gt; Choose the avatar by tapping image icon &gt; Press the Done button.
13. Open Direct Tune &gt; Tune to Channel #3 (WBM 20 on 20)
14. On the Now playing screen, select the Notification Icon &gt; Set Song notification for current song (E.g: Song 2)
15. On the Now playing screen, select the Notification Icon &gt; Set Artist notification for Artist of current song (E.g: Artist 2)
16. Navigate to the Profile and settings menu screen &gt; Listener Settings &gt; Manage Notifications &gt;  Artists &amp; Songs Notifications screen
17. Observe the the Artists &amp; Songs notification list</t>
  </si>
  <si>
    <t xml:space="preserve">6. The Product is tuned to Channel # 2 (WBM Hits 1).
9. Each of the following items is presented in the Artists &amp; Songsnotification list with the corresponding notification type and status in the following order:
Song 'Song 1', status 'enabled'
Artist 'Artist 1', status 'enabled'
13. The Product is tuned to Channel # 3 (WBM 20 on 20)
17. Each of the following items is presented in the Artists &amp; Songs notification list with the corresponding notification type and status in the following order:
Song 'Song 2', status 'enabled'
Artist 'Artist 2', status 'enabled'
</t>
  </si>
  <si>
    <t xml:space="preserve">1. Enter SiriusXM mode
2. Open Direct Tune &gt; Tune to Channel #2 (WBM Hits 1) 
3. On the Now playing screen, select the Notification Icon &gt; Set Song notifications for current song (E.g: Song 1)
4. Navigate to the Profile and settings menu screen &gt; Listener Settings &gt; Manage Notifications &gt;  Artists &amp; Songs Notifications screen
5. Observe the Manage Artist &amp; Song Notifications screen. </t>
  </si>
  <si>
    <t>2. The Product is tuned to Channel # 2 (WBM Hits 1).
5. The Product includes the following elements on Song Tile Variation:
- Song Icon
- Track Name : 'Song 1'</t>
  </si>
  <si>
    <t xml:space="preserve">1. Enter SiriusXM mode
2. Open Direct Tune &gt; Tune to a channel (Eg: Channel #2)
3. On Now Playing screen, select the Notification Icon
4. Set Artist Notification for artist (Eg: Artist 1)
5. Navigate to Profile and Settings menu &gt; Listener Settings &gt; Manage Notifications &gt; Artist &amp; Songs Notifications
6. Observe the Manage Artist &amp; Song Notifications screen
</t>
  </si>
  <si>
    <t>2. The Channel#2 is played
6. The Product includes the following elements on Artist Tile Variation of Artist 1:
- Artist Icon
- Artist Name - Artist 1</t>
  </si>
  <si>
    <t>1. Enter SiriusXM mode
2. Open Direct Tune &gt; Tune to a channel (Eg: Channel #2)
3. On Now Playing screen, select the Notification Icon
4. Set the Song Notification for song (Eg: Song 1)
5. Navigate to Profile and Settings menu &gt; Listener Settings &gt; Manage Notifications &gt; Artist &amp; Songs Notifications
6. Short pressing the Active Tile for 'Song 1' to disable song notification and observe
7. Short pressing the Inactive Tile for 'Song 1' to enable song notification and observe</t>
  </si>
  <si>
    <t>2. The Channel#2 is played
6. The Song Tile Variation of 'Song 1' is displayed as disabled in the Artist &amp; Songs Notifications list
7. The Song Tile Variation of 'Song 1' is displayed as enabled in the Artist &amp; Songs Notifications list</t>
  </si>
  <si>
    <t>1. Enter SiriusXM mode
2. Open Direct Tune &gt; Tune to a channel (Eg: Channel #2)
3. On Now Playing screen, select the Notification Icon
4. Set the Artist Notification for artist (Eg: Artist 1)
5. Navigate to Profile and Settings menu &gt; Listener Settings &gt; Manage Notifications &gt; Artist &amp; Songs Notifications
6. Short pressing the Active Tile for 'Artist 1' to disable song notification and observe
7. Short pressing the Inactive Tile for 'Artist 1' to enable song notification and observe</t>
  </si>
  <si>
    <t>2. The Channel#2 is played
6. The Artist Tile Variation of 'Artist 1'  is displayed as disabled in the Artist &amp; Songs Notifications list
7. The Artist Tile Variation of 'Artist 1' is displayed as enabled in the Artist &amp; Songs Notifications list</t>
  </si>
  <si>
    <t>1. Enter SiriusXM mode
2. Navigate to Profile and Settings menu &gt; Listener Settings &gt; Manage Notifications &gt; Artist &amp; Songs card title
3. Select Artist &amp; Songs button and observe</t>
  </si>
  <si>
    <t>3. The Product displays the 'No Notifications' modal with the following elements:
- Header Text: No Artist or Song Notification Set
- Body Text - Add notifications for your favorite Artist or Songs so you can know when they are playing on any SiriusXm Satellite Channel</t>
  </si>
  <si>
    <t>1. Enter SiriusXM mode
2. Navigate to Profile and Settings menu &gt; Listener Settings &gt; Manage Notifications 
3. Observe the Artist &amp; Songs card title</t>
  </si>
  <si>
    <t xml:space="preserve">3. The Product displays the following elements on Artist &amp; Song Notifications settings:
- Title text: Artist &amp; Songs
- On/ Off toggle
- Coaching text: Know when you favorite artist and song are playing on any channel
- Artist &amp; Songs button
</t>
  </si>
  <si>
    <r>
      <t xml:space="preserve">1. Enter SiriusXM mode
2. Open Direct Tune &gt; Tune to a </t>
    </r>
    <r>
      <rPr>
        <sz val="11"/>
        <color rgb="FFFF0000"/>
        <rFont val="Calibri"/>
        <family val="2"/>
        <scheme val="minor"/>
      </rPr>
      <t>music</t>
    </r>
    <r>
      <rPr>
        <sz val="11"/>
        <color theme="1"/>
        <rFont val="Calibri"/>
        <family val="2"/>
        <scheme val="minor"/>
      </rPr>
      <t xml:space="preserve"> channel (Eg: Channel #2)
3. On Now Playing screen, select the Notification Icon
4. Set the Artist Notification for artist (Eg: Artist 1)
5. Navigate to Profile and Settings menu &gt; Listener Settings &gt; Manage Notifications &gt; Artist &amp; Song Notifications screen
6. Long press the 'Artist 1' tile variation
7. Short press the Remove icon
8. Observe the Remove Confirmation modal
 </t>
    </r>
  </si>
  <si>
    <t>2. The Channel#2 is played
6. The Remove button is displayed at the bottom of 'Artist 1' tile variation
7. The Remove Confirmation modal is displayed
8. The Product displays the following elements on the Remove Confirmation modal:
- Artist Tile:
+ Artist Icon
+ Artist Name - Artist 1
- Title text: Delete This Artist/ Song Notification?
- Body text: Tap the Delete button to remove this Artist or Song from your notifications
- Delete button
- Cancel button</t>
  </si>
  <si>
    <r>
      <t xml:space="preserve">1. Enter SiriusXM mode
2. Open Direct Tune &gt; Tune to a </t>
    </r>
    <r>
      <rPr>
        <sz val="11"/>
        <color rgb="FFFF0000"/>
        <rFont val="Calibri"/>
        <family val="2"/>
        <scheme val="minor"/>
      </rPr>
      <t>music</t>
    </r>
    <r>
      <rPr>
        <sz val="11"/>
        <color theme="1"/>
        <rFont val="Calibri"/>
        <family val="2"/>
        <scheme val="minor"/>
      </rPr>
      <t xml:space="preserve"> channel (Eg: Channel #2)
3. On Now Playing screen, select the Notification Icon
4. Set the Song Notification for song (Eg: Song 1)
5. Navigate to Profile and Settings menu &gt; Listener Settings &gt; Manage Notifications &gt; Artist &amp; Songs screen
6. Long press the 'Song 1' tile variation
7. Short press the Remove icon
8. Observe the Remove Confirmation modal
 </t>
    </r>
  </si>
  <si>
    <t>2. The Channel#2 is played
6. The Remove button is displayed at the bottom of 'Song 1' tile variation
7. The Remove Confirmation modal is displayed
8. The Product displays the following elements on the Remove Confirmation modal:
- Song Tile:
+ Song Icon
+ Song Name - Song 1
- Title text: Delete This Artist/ Song Notification?
- Body text: Tap the Delete button to remove this Artist or Song from your notifications
- Delete button
- Cancel button</t>
  </si>
  <si>
    <r>
      <t xml:space="preserve">1. Enter SiriusXM mode
2. Open Direct Tune &gt; Tune to a </t>
    </r>
    <r>
      <rPr>
        <sz val="11"/>
        <color rgb="FFFF0000"/>
        <rFont val="Calibri"/>
        <family val="2"/>
        <scheme val="minor"/>
      </rPr>
      <t>music</t>
    </r>
    <r>
      <rPr>
        <sz val="11"/>
        <color theme="1"/>
        <rFont val="Calibri"/>
        <family val="2"/>
        <scheme val="minor"/>
      </rPr>
      <t xml:space="preserve"> channel (Eg: Channel #2)
3. On Now Playing screen, select the Notification Icon
4. Observe the Set Artist &amp; Song Notifications modal
5. Open Direct Tune &gt; Tune to other </t>
    </r>
    <r>
      <rPr>
        <sz val="11"/>
        <color rgb="FFFF0000"/>
        <rFont val="Calibri"/>
        <family val="2"/>
        <scheme val="minor"/>
      </rPr>
      <t>music</t>
    </r>
    <r>
      <rPr>
        <sz val="11"/>
        <color theme="1"/>
        <rFont val="Calibri"/>
        <family val="2"/>
        <scheme val="minor"/>
      </rPr>
      <t xml:space="preserve"> channel (Eg: Channel #6)
6. On Now Playing screen, select the Notifications Icon
7. Set the Artist Notification for artist (Eg: Artist 1)and Song Notification for song (Eg: Song 1)
8. On Now Playing screen, select the Notifications Icon
9. Observe the Notification Icons on 'Artist 1' tile and 'Song 1' tile on Set Artist &amp; Song Notifications modal</t>
    </r>
  </si>
  <si>
    <t>2. The Channel#2 is played
4. The Product displays the following elements on Set Artist &amp; Song Notifications modal:
- Song Tile
+ Song Icon
+ Track Name
- Artist Tile
+ Artist Icon
+ Artist Name
- Title text: Set Artist/ Song Notifications?
- Body text: Tap the song and/or artist to get a notification every time the song/artist airs on SiriusXM.
- Primary Contextual Control Button 1 + Text (e.g. Done)
- Secondary Contextual Control Button 1 + Text (e.g. Manage)
- Close (X) button
5. The Channel#6 is played
9. The Product displays the Notification Icons on 'Artist 1' tile and 'Song 1' tile on Set Artist &amp; Song Notifications modal</t>
  </si>
  <si>
    <r>
      <t xml:space="preserve">1. Enter SiriusXM mode
2. Open Direct Tune &gt; Tune to a </t>
    </r>
    <r>
      <rPr>
        <sz val="11"/>
        <color rgb="FFFF0000"/>
        <rFont val="Calibri"/>
        <family val="2"/>
        <scheme val="minor"/>
      </rPr>
      <t>music</t>
    </r>
    <r>
      <rPr>
        <sz val="11"/>
        <color theme="1"/>
        <rFont val="Calibri"/>
        <family val="2"/>
        <scheme val="minor"/>
      </rPr>
      <t xml:space="preserve"> channel (Eg: Channel #2)
3. On Now Playing screen, select the Notification Icon
4. Set the Artist Notification for artist (Eg: Artist 1)
5. On Now Playing screen, select the Notifications Icon
6. Set the Song Notification for song (Eg: Song 1)
7. Navigate to Profile and Settings menu &gt; Listener Settings &gt; Manage Notifications &gt; Artist &amp; Song Notifications screen
8. Observe the Artist &amp; Song Notifications screen
9. Short pressing the active tile for 'Artist 1' to disable artist notification
10. Short pressing the active tile for 'Song 1' to disable song notification
Note: When short pressing an Artist or Song tile, it will change color to indicate that it has been selected.
11. Observe the tile state of 'Artist 1' and 'Song 1' on Artist &amp; Song Notification screen</t>
    </r>
  </si>
  <si>
    <t>2. The Channel#2 is played
8. The Product displays the following elements on the Artist &amp; Song Notifications screen:
- Title Text - Artist &amp; Song Notifications
- Coaching text - Press and hold a tile to delete
- Tile state:
+ Active
Note: An active Artist/Song Tile indicates that Notifications are currently active for that Artist or Song
- Artist Tiles:
+ Artist Icon
+ Artist Name - Artist 1
- Song Tiles:
+ Song Icon
+ Song Title - Song 1
- Back or Close button
11. The Product displays tile state of 'Artist 1' and 'Song 1' as Inactive</t>
  </si>
  <si>
    <t>1. Enter SiriusXM mode
2. Open Direct Tune &gt; Tune to a channel (Eg: Channel #3)
3. On Now Playing screen, select the Notification icon and observe</t>
  </si>
  <si>
    <t>2. The Channel#3 is played
3. The Product displays the Artist/ Song Notifications NOT available modal with the following elements:
- Message icon
- Title text - Cannot Set Notifications
- Body text - Artist and song notifications are not available for this content.
- Primary Contextual Control Button 1 + Text (e.g. Done)
- Secondary Contextual Control Button 1 + Text (e.g. Manage)
- Close (X) button.</t>
  </si>
  <si>
    <t>1. Enter SiriusXM mode
2. Open Direct Tune &gt; Tune to a channel (Eg: Channel #3)
3. On Now Playing screen, observe the Notification Icon
4. Select the Notification icon and observe</t>
  </si>
  <si>
    <t>2. The Channel#3 is played
3. The Notification Icon is displayed as Inactive
4. The Product displays the Artist/ Song Notifications NOT available modal</t>
  </si>
  <si>
    <t>1. Perform a factory reset on the Product &gt; Press OK button to complete
2. Enter SiriusXM mode.
3. Navigate to the Profile and settings menu screen 
4. Select the Create/Add/Switch Profile Button. 
If applicable, choose option to Add Listener.Enter User Name as 'Listener 7'.
5. Proceed to next screen &gt; Choose the avatar image #1 by tapping image icon &gt; Press the Done button.
6. Select the Create/Add/Switch Profile Button. 
If applicable, choose option to Add Listener.Enter User Name as 'Listener 9'.
7. Proceed to next screen &gt; Choose the avatar image #1 by tapping image icon &gt; Press the Done button.
8. Switch Product mode to "Driving" state.
9. On the Add/Switch Listener screen, Switch to Listener Profile with name Listener 7.</t>
  </si>
  <si>
    <t>9. The Product allows the user to switch from the Listener Profile with name 'Listener 9' to the Listener Profile with name 'Listener 7' while the vehicle is in motion</t>
  </si>
  <si>
    <t>1. Perform a factory reset on the Product &gt; Press OK button to complete
2. Enter SiriusXM mode.
3. Navigate to the Profile and settings menu screen 
4. Select the Create/Add/Switch Profile Button. 
If applicable, choose option to Add Listener. Enter User Name as 'Melissa'.
5. Proceed to next screen &gt; Choose the avatar by tapping image icon &gt; Press the Done button.
6. Select the Create/Add/Switch Profile Button. 
If applicable, choose option to Add Listener. Enter User Name as 'Bob'.
7. Proceed to next screen &gt; Choose the avatar by tapping image icon &gt; Press the Done button.
8. Observe the Listener Profiles of the product</t>
  </si>
  <si>
    <r>
      <t>5. The Product creates the Listener Profile with name as 'Melissa'
8. The Product changes Listener Profiles and return</t>
    </r>
    <r>
      <rPr>
        <sz val="11"/>
        <color rgb="FFFF0000"/>
        <rFont val="Calibri"/>
        <family val="2"/>
        <scheme val="minor"/>
      </rPr>
      <t>s</t>
    </r>
    <r>
      <rPr>
        <sz val="11"/>
        <color theme="1"/>
        <rFont val="Calibri"/>
        <family val="2"/>
        <scheme val="minor"/>
      </rPr>
      <t xml:space="preserve"> the user to the Profile &amp; Settings screen with the "Bob" profile shown as being the active profile</t>
    </r>
  </si>
  <si>
    <t xml:space="preserve">1. Perform a factory reset on the Product &gt; Press OK button to complete
2. Enter SiriusXM mode.
3. Navigate to the Profile and settings menu screen 
4. Select the Create/Add/Switch Profile Button. 
If applicable, choose option to Add Listener. Enter User Name as 'Melissa'.
5. Proceed to next screen &gt; Choose the avatar by tapping image icon &gt; Press the Done button.
6. Select the Create/Add/Switch Profile Button. 
If applicable, choose option to Add Listener. Enter User Name as 'Bob'.
7. Proceed to next screen &gt; Choose the avatar by tapping image icon &gt; Press the Done button.
8. Select the Create/Add/Switch Profile Button. 
If applicable, choose option to Add Listener. Enter User Name as 'Tom'.
9. Proceed to next screen &gt; Choose the avatar by tapping image icon &gt; Press the Done button.
10. Navigate to the Profile and settings menu screen &gt; Listeners, Account &amp; Settings &gt; Short press the 'Manage' button
11. Long press the tile of listener profile with name "Tom" and observe
12. Short press the 'Sign Out' button
13. Observe the Active Listener Information.
</t>
  </si>
  <si>
    <t xml:space="preserve">11. The "Sign Out" button appears.
12. The Listener Profile with use name "Tom" is removed and the user is returned to the Listener/Manage (Add/Switch Listener) screen. 
The Product displays the list of listener Profiles as: Melissa &amp; Bob
13. The Product displays the Listener Profile with name "Melissa" as active listener profile
</t>
  </si>
  <si>
    <t>1. Perform a factory reset on the Product &gt; Press OK button to complete
2. Enter SiriusXM mode.
3. Navigate to the Profile and settings menu screen 
4. Select the Create/Add/Switch Profile Button. 
If applicable, choose option to Add Listener. Enter User Name as 'Melissa'.
5. Proceed to next screen &gt; Choose the avatar by tapping image icon &gt; Press the Done button.
6. Short press the 'Manage' button within SiriusXM Profile &amp; Settings under Listeners, Account &amp; Settings
7. Long press the tile of listener profile with name "Melissa" and observe
8. Short press the 'Sign Out' button and observe
9. Select 'Continue' button and observe</t>
  </si>
  <si>
    <t xml:space="preserve">7. The "Sign Out" button appears.
8. The Product displays the Sign Out Listener Modal with message : "Are You Sure You Want To Sign Out?"
9. The Listener Profile with use name "Melissa" is removed and the user is returned to the Listener/Manage (Add/Switch Listener) screen.
The Product displays the Default 'Shell' Profile as active listener profile
</t>
  </si>
  <si>
    <t xml:space="preserve">1. Perform a factory reset on the Product &gt; Press OK button to complete
2. Enter SiriusXM mode.
3. Navigate to the Profile and settings menu screen 
4. Select the Create/Add/Switch Profile Button. 
If applicable, choose option to Add Listener. Enter User Name as "Tom"
5. Proceed to next screen &gt; Choose the avatar by tapping image icon &gt; Press the Done button.
6. Long press the tile of listener profile with name "Tom" 
7. Short press anywhere other than the 'Sign Out' button and observe User name "Tom"
</t>
  </si>
  <si>
    <t xml:space="preserve">6. The "Sign Out" button appears.
7. The Product dismisses the 'Sign out' button
</t>
  </si>
  <si>
    <t>1. Perform a factory reset on the Product &gt; Press OK button to complete
2. Enter SiriusXM mode.
3. Navigate to the Profile and settings menu screen 
4. Select the Create/Add/Switch Profile Button. 
If applicable, choose option to Add Listener. Enter User Name as 'Melissa'.
5. Proceed to next screen &gt; Choose the avatar by tapping image icon &gt; Press the Done button.
6. Select the Create/Add/Switch Profile Button. 
If applicable, choose option to Add Listener. Enter User Name as 'Bob'.
7. Proceed to next screen &gt; Choose the avatar by tapping image icon &gt; Press the Done button.
8. Select the Create/Add/Switch Profile Button. 
If applicable, choose option to Add Listener. Enter User Name as 'Tom'.
9. Proceed to next screen &gt; Choose the avatar by tapping image icon &gt; Press the Done button.
10. Navigate to the Profile and settings menu screen &gt; Listeners, Account &amp; Settings &gt; Short press the 'Manage' button
11. Long press the tile of listener profile with name "Melissa" and observe
12. Short press the 'Sign Out' button
13. Observe the Active Listener Information.</t>
  </si>
  <si>
    <t xml:space="preserve">11. The "Sign Out" button appears.
12. The Listener Profile with use name "Melissa" is removed and the user is returned to the Listener/ Manage (Add/Switch Listener) screen. 
The Product displays the list of listener Profiles as: Tom &amp; Bob
13. The Product keeps the Listener Profile with name "Tom" as active listener profile
</t>
  </si>
  <si>
    <t xml:space="preserve">1. Perform a Factory reset on the Product
2. Enter SiriusXM mode
3. Navigate to Now Playing screen
4. Navigate to Profile and Settings menu
5. Select the Create/Add/Switch Profile Button &gt; choose Add Listener button (if applicable)
6. Enter user name 'Listener 2' and choose the avatar 'image #1' &gt; Press Done button
7. Select the Create/Add/Switch Profile Button &gt; choose Add Listener button (if applicable)
8. Enter user name 'Listener 3' and choose the avatar 'image #1' &gt; Press Done button
9. Select the Create/Add/Switch Profile Button &gt; choose Add Listener button (if applicable)
10. Enter user name 'Listener 4' and choose the avatar 'image #1' &gt; Press Done button
11. Navigate to Add/ Switch Listener screen and observe the active listener information
</t>
  </si>
  <si>
    <r>
      <rPr>
        <sz val="11"/>
        <color rgb="FFFF0000"/>
        <rFont val="Calibri"/>
        <family val="2"/>
        <scheme val="minor"/>
      </rPr>
      <t>11</t>
    </r>
    <r>
      <rPr>
        <sz val="11"/>
        <color theme="1"/>
        <rFont val="Calibri"/>
        <family val="2"/>
        <scheme val="minor"/>
      </rPr>
      <t>. The Product displays the 'Active Profile' indicator for the listener profile with name 'Listener 4'</t>
    </r>
  </si>
  <si>
    <t xml:space="preserve">1. Perform a Factory reset on the Product
2. Enter SiriusXM mode
3. Navigate to Now Playing screen
4. Navigate to Profile and Settings menu
5. Select the Create/Add/Switch Profile Button &gt; choose Add Listener button (if applicable)
6. Enter user name 'Listener 2' and choose the avatar 'image #1' &gt; Press Done button
7. Select the Create/Add/Switch Profile Button &gt; choose Add Listener button (if applicable)
8. Enter user name 'Listener 3' and choose the avatar 'image #1' &gt; Press Done button
9. Select the Create/Add/Switch Profile Button &gt; choose Add Listener button (if applicable)
10. Enter user name 'Listener 4' and choose the avatar 'image #1' &gt; Press Done button
11. On Add/ Switch Listener screen, observe the Listener Profiles list
</t>
  </si>
  <si>
    <t>6. The Listener 2 is added and displayed on Add/ Switch Listener screen
8. The Listener 3 is added and displayed on Add/ Switch Listener screen
10. The Listener 4 is added and displayed on Add/ Switch Listener screen
11. The Product displays the list of Listener Profiles as:
Listener 2
Listener 3
Listener 4
Note: The 1st profile added will be in the 1st position, 2nd profile added will be in the 2nd position, 3rd profile added will be in the 3rd position</t>
  </si>
  <si>
    <t xml:space="preserve">1. Perform a Factory reset on the Product
2. Enter SiriusXM mode
3. Navigate to Now Playing screen
4. Navigate to Profile and Settings menu
5. Select the Create/Add/Switch Profile Button &gt; choose Add Listener button (if applicable)
6. Enter user name 'Listener 2' and choose the avatar 'image #1' &gt; Press Done button
7. Select the Create/Add/Switch Profile Button &gt; choose Add Listener button (if applicable)
8. Enter user name 'Listener 3' and choose the avatar 'image #1' &gt; Press Done button
9. Select the Create/Add/Switch Profile Button &gt; choose Add Listener button (if applicable)
10. Enter user name 'Listener 4' and choose the avatar 'image #1' &gt; Press Done button
11. Select the Create/Add/Switch Profile Button &gt; choose Add Listener button (if applicable)
12. Enter user name 'Listener 5' and choose the avatar 'image #1' &gt; Press Done button
13. Select the Create/Add/Switch Profile Button &gt; choose Add Listener button (if applicable)
14. Enter user name 'Listener 6' and choose the avatar 'image #1' &gt; Press Done button
15. Select the Create/Add/Switch Profile Button &gt; choose Add Listener button (if applicable) to add another new listener
16. On Add/ Switch Listener screen, observe the Listener Profiles list
</t>
  </si>
  <si>
    <t>6. The Listener 2 is added and displayed on Add/ Switch Listener screen
8. The Listener 3 is added and displayed on Add/ Switch Listener screen
10. The Listener 4 is added and displayed on Add/ Switch Listener screen
12. The Listener 5 is added and displayed on Add/ Switch Listener screen
14. The Listener 6 is added and displayed on Add/ Switch Listener screen
15. The Add Listener button is disabled and cannot add the other new listener
16. The Product displays the list of Listener Profiles as:
Listener 2
Listener 3
Listener 4
Listener 5
Listener 6
Note: 5 is the maximum number of listener profiles supported.</t>
  </si>
  <si>
    <t>1. Perform a Factory reset on the Product
2. Enter SiriusXM mode
3. Navigate to Now Playing screen
4. Navigate to Profile and Settings menu
5. Select the Create/Add/Switch Profile Button &gt; choose Add Listener button (if applicable) and observe</t>
  </si>
  <si>
    <t>5. The 'Not Allowed While Driving' error modal is displayed</t>
  </si>
  <si>
    <t>1. Perform a Factory reset on the Product
2. Enter SiriusXM mode
3. Navigate to Now Playing screen
4. Navigate to Profile and Settings menu
5. Select the Create/Add/Switch Profile Button &gt; choose Add Listener button (if applicable)
6. Enter user name 'Listener 2' and choose the avatar 'image #1' &gt; Press Done button
7. Navigate to Listener Settings screen
8. Select Edit Name button and observe the 'Edit Name' screen</t>
  </si>
  <si>
    <r>
      <t xml:space="preserve">8. The Product displays the following elements on the 'Edit Name' screen
- Text Entry Field
+ Prefilled with Vehicle Profile Name
- Keyboard
- </t>
    </r>
    <r>
      <rPr>
        <sz val="11"/>
        <color rgb="FFFF0000"/>
        <rFont val="Calibri"/>
        <family val="2"/>
        <scheme val="minor"/>
      </rPr>
      <t>Done</t>
    </r>
    <r>
      <rPr>
        <sz val="11"/>
        <color theme="1"/>
        <rFont val="Calibri"/>
        <family val="2"/>
        <scheme val="minor"/>
      </rPr>
      <t xml:space="preserve"> button
- Back/ Close button</t>
    </r>
  </si>
  <si>
    <t>1. Perform a Factory reset on the Product
2. Enter SiriusXM mode
3. Navigate to Now Playing screen
4. Navigate to Profile and Settings menu
5. Select the Create/Add/Switch Profile Button &gt; choose Add Listener button (if applicable)
6. Enter user name 'Listener 2' and choose the avatar 'image #1' &gt; Press Done button
7. Navigate to Listener Settings screen
8. Navigate to 'Edit Name' screen by selecting the Edit Name button
9. Observe the current Listener Profile Name displayed in name field
10. Observe the state of Done button</t>
  </si>
  <si>
    <t>9. The current Listener Profile Name is displayed as 'Listener 2'
10. The Done button is active</t>
  </si>
  <si>
    <r>
      <t xml:space="preserve">1. Perform a Factory reset on the Product
2. Enter SiriusXM mode
3. Navigate to Now Playing screen
4. Navigate to Profile and Settings menu
5. Select the Create/Add/Switch Profile Button &gt; choose Add Listener button (if applicable)
</t>
    </r>
    <r>
      <rPr>
        <sz val="11"/>
        <color rgb="FFFF0000"/>
        <rFont val="Calibri"/>
        <family val="2"/>
        <scheme val="minor"/>
      </rPr>
      <t>6. Do not enter listener name (keep blank the username) and choose the avatar 'image #1' &gt; Press Done button (update later)</t>
    </r>
    <r>
      <rPr>
        <sz val="11"/>
        <color theme="1"/>
        <rFont val="Calibri"/>
        <family val="2"/>
        <scheme val="minor"/>
      </rPr>
      <t xml:space="preserve">
7. Navigate to Listener Settings screen
8. Navigate to 'Edit Name' screen by selecting the Edit Name button
9. Observe the current Listener Profile Name displayed in name field
10. Observe the state of Done button</t>
    </r>
  </si>
  <si>
    <r>
      <t>9. The current Listener Profile Name in name fiels is displayed as</t>
    </r>
    <r>
      <rPr>
        <sz val="11"/>
        <color rgb="FFFF0000"/>
        <rFont val="Calibri"/>
        <family val="2"/>
        <scheme val="minor"/>
      </rPr>
      <t xml:space="preserve"> blank</t>
    </r>
    <r>
      <rPr>
        <sz val="11"/>
        <color theme="1"/>
        <rFont val="Calibri"/>
        <family val="2"/>
        <scheme val="minor"/>
      </rPr>
      <t xml:space="preserve">
The coaching text is displayed as default
10. The Done button is inactive</t>
    </r>
  </si>
  <si>
    <t>1. Perform a Factory reset on the Product
2. Enter SiriusXM mode
3. Navigate to Now Playing screen
4. Navigate to Profile and Settings menu
5. Select the Create/Add/Switch Profile Button &gt; choose Add Listener button (if applicable)
6. Enter user name 'Listener 2' and choose the avatar 'image #1' &gt; Press Done button
7. Navigate to Listener Settings screen
8. Navigate to 'Edit Name' screen by selecting the Edit Name button
9. Observe the state of Done button
10. On Name field, update the current listener profile name to blank ('Empty')
11. Observe the state of Done button
12. On Name field, enter a character (Eg: 'L') into the name field
13. Observe the state of Done button</t>
  </si>
  <si>
    <t>9. The Done button is active
11. The Done button is inactive
13. The Done button is active</t>
  </si>
  <si>
    <t>1. Perform a Factory reset on the Product
2. Enter SiriusXM mode
3. Navigate to Now Playing screen
4. Navigate to Profile and Settings menu
5. Select the Create/Add/Switch Profile Button &gt; choose Add Listener button (if applicable)
6. Enter user name 'Listener 2' and choose the avatar 'image #1' &gt; Press Done button
7. Navigate to Listener Settings screen
8. Navigate to 'Edit Name' screen by selecting the Edit Name button
9. On Name field, enter an other name (Eg: Listener 2_ Update) 
10. Short pressing the Done button and observe</t>
  </si>
  <si>
    <t>10. The Product returns user to the Listener Settings screen. 
The new listener profile name is displayed on Listener Profile</t>
  </si>
  <si>
    <t>1. Perform a Factory reset on the Product
2. Enter SiriusXM mode
3. Navigate to Now Playing screen
4. Navigate to Profile and Settings menu
5. Select the Create/Add/Switch Profile Button &gt; choose Add Listener button (if applicable)
6. Enter user name 'Listener 2' and choose the avatar 'image #1' &gt; Press Done button
7. Navigate to Listener Settings screen
8. Navigate to 'Edit Name' screen by selecting the Edit Name button
9. On Name field, try to enter greater than 14 characters (Eg: Lisenter12345678...) and observe</t>
  </si>
  <si>
    <t>9. The Product allows max of 14 characters to be entered into name field, after which subsequent characters will not be entered</t>
  </si>
  <si>
    <t>1. Perform a Factory reset on the Product
2. Enter SiriusXM mode
3. Navigate to Now Playing screen
4. Navigate to Profile and Settings menu
5. Select the Create/Add/Switch Profile Button &gt; choose Add Listener button (if applicable)
6. Enter user name 'Listener 2'
7. Navigate to Listener Settings screen
8. Select Change Avatar button and observe the 'Choose/ Select Avatar' screen</t>
  </si>
  <si>
    <r>
      <t xml:space="preserve">8. The Product displays the following elements on the 'Choose/ Select Avatar' screen
- Coaching Text: Choose Avatar
- 8 avatar icons </t>
    </r>
    <r>
      <rPr>
        <sz val="11"/>
        <color rgb="FFFF0000"/>
        <rFont val="Calibri"/>
        <family val="2"/>
        <scheme val="minor"/>
      </rPr>
      <t>(no avatar icon is selected)</t>
    </r>
    <r>
      <rPr>
        <sz val="11"/>
        <color theme="1"/>
        <rFont val="Calibri"/>
        <family val="2"/>
        <scheme val="minor"/>
      </rPr>
      <t xml:space="preserve">
- Done button
- Back button
- Close button</t>
    </r>
  </si>
  <si>
    <t>1. Perform a Factory reset on the Product
2. Enter SiriusXM mode
3. Navigate to Now Playing screen
4. Navigate to Profile and Settings menu
5. Select the Create/Add/Switch Profile Button &gt; choose Add Listener button (if applicable)
6. Enter user name 'Listener 2' and choose the avatar icon image#1
7. Navigate to Listener Settings screen
8. Select Change Avatar button and observe the 'Choose/ Select Avatar' screen</t>
  </si>
  <si>
    <t>8. The Product displays the following elements on the 'Choose/ Select Avatar' screen
- Coaching Text: Choose Avatar
- 8 avatar icons
- Active Avatar Indicator (the image#1 is highlighted)
- Done button
- Back button
- Close button</t>
  </si>
  <si>
    <t xml:space="preserve">1. Enter SiriusXM mode 
2. Navigate to the Profile and settings menu screen &gt;  Select Listener Settings button
3. On the Notifications card, press on 'Manage' button
4. On the Sports card, press on the 'Team' button
5. Set Sports Notification for 'NFL/Arizona Cardinals'.
6. Tune the Product to Channel #1 (WBM XM Preview) using Direct Tune
7. Load Track metadata for 'NFL/Arizona Cardinals'(will update later) for displaying Sports Notifications (Content Notification)
8. Observe the screen 
9. Send the IVSM data from SMITE to the Product for displaying "Trial Welcome" message and wait in 2 minutes
10. Observe the screen 
11. Remove the antenna of URT for generating the "No SXM Signal" message 
12. Observe the screen 
13. Press the Close button on "No SXM Signal" notification and observe 
14. Press the Close button on "Trial Welcome" message and observe </t>
  </si>
  <si>
    <t xml:space="preserve">6. The Channel #1 (WBM XM Preview) is played 
8. The Product displays "Sports" notification for 'NFL/Arizona Cardinals' Team 
10. The Product displays the "Trial Welcome" message 
12. The Product displays the "No SXM Signal" message 
13. The Product dismisses the "No SXM Signal" message and displays the "Trial Welcome" message
14. The Product dismisses the "Trial Welcome" message and displays the "Sports" notification for 'NFL/Arizona Cardinals' Team </t>
  </si>
  <si>
    <t xml:space="preserve">1. Enter SiriusXM mode 
2. Navigate to the Profile and settings menu screen &gt;  Select Listener Settings button
3. On the Notifications card, press on 'Manage' button
4. On the Sports card, press on the 'Team' button
5. Set Sports Notification for 'NFL/Arizona Cardinals' team 
6. Set Sports Notification for 'NFL/Detroit Lions' team
7. Tune the Product to Channel #1 (WBM XM Preview) using Direct Tune
8. Load Track metadata for 'NFL/Arizona Cardinals' team and 'NFL/Detroit Lions' team (will update later) for displaying Sports Notifications
9. Observe the screen </t>
  </si>
  <si>
    <t xml:space="preserve">7. The Channel #1 (WBM XM Preview) is played 
9. The Product displays "Sports" notifications for 'NFL/Arizona Cardinals' Team and 'NFL/Detroit Lions' team in queue. 
</t>
  </si>
  <si>
    <t xml:space="preserve">1. Enter SiriusXM mode 
2. Send the IVSM data from SMITE to the Product for displaying "End of Trial " message and wait in 2 minutes
3. Observe the screen
4. Observe the "End of Trial " message  
5. Press on X button (in the top right) on the message and observe </t>
  </si>
  <si>
    <t xml:space="preserve">3. The "End of Trial" message is displayed 
4. The Product renders the "End of Trial" message with the following button options:
- Subscribe (blue button)
- Remind Me Later button 
- X (in the top right)
5. The Product dismisses the message </t>
  </si>
  <si>
    <t xml:space="preserve">1. Enter SiriusXM mode 
2. Send the IVSM data from SMITE to the Product for displaying Special Offer message and wait in 2 minutes
3. Observe the screen
4. Observe the Special Offer message
5. Press on X button (in the top right) on the message and observe </t>
  </si>
  <si>
    <t xml:space="preserve">3. The Special Offer message is displayed 
4. The Product renders the Special Offer message with the following button options:
- Subscribe (blue button)
- Remind Me Later button 
- X (in the top right)
5. The Product dismisses the message </t>
  </si>
  <si>
    <t xml:space="preserve">1. Enter SiriusXM mode 
2. Send the IVSM data from SMITE to the Product for displaying "End of Trial " message and wait in 2 minutes
3. Observe the screen
4. Select the subscribe button on the message and observe </t>
  </si>
  <si>
    <t xml:space="preserve">3. The "End of Trial " message is displayed 
4. The Product displays 'Choose a Package' screen
</t>
  </si>
  <si>
    <t xml:space="preserve">1. Enter SiriusXM mode 
2. Send the IVSM data from SMITE to the Product for displaying Special Offer message and wait in 2 minutes
3. Observe the screen
4. Select the subscribe button on the message and observe </t>
  </si>
  <si>
    <t>3. The Special Offer message is displayed 
4. The Product displays 'Choose a Package' screen</t>
  </si>
  <si>
    <t>1. Enter SiriusXM mode 
2. Send the IVSM data from SMITE to the Product for displaying "End of Trial " message and wait in 2 minutes
3. Observe the screen
4. Selecting Remind Me Later button on the message and observe</t>
  </si>
  <si>
    <t xml:space="preserve">3. The "End of Trial " message is displayed 
4. The Product dismisses the message 
</t>
  </si>
  <si>
    <t>1. Enter SiriusXM mode 
2. Send the IVSM data from SMITE to the Product for displaying Special Offer message and wait in 2 minutes
3. Observe the screen
4. Selecting Remind Me Later button on the message and observe</t>
  </si>
  <si>
    <t xml:space="preserve">3. The Special Offer message is displayed 
4. The Product dismisses the message </t>
  </si>
  <si>
    <t>1. Perform a reset factory on the Product &gt; Press OK to complete
2. Enter SiriusXM mode 
3. Navigate to the Profile and settings menu screen &gt;  Select Listener Settings button
4. On the Notifications card, press on 'Manage' button
5. On the Sports card, press on the 'Team' button
6. Set Sports Notification for 'NFL/Arizona Cardinals'.
7. Set Sports Notification for 'NBA/Atlanta Hawks'.
8. On the Team List Notifications screen, observe the list team notifications
9. Turn HU Power OFF &gt; Turn HU power ON
10. Navigate the Team List Notifications screen, observe the list team notifications</t>
  </si>
  <si>
    <t xml:space="preserve">8.Each of the following teams is presented in the Teams list with the corresponding notification status in the following order:
Team 'Arizona Cardinals', status 'enabled'
Team 'Atlanta Hawks', status 'enabled'
10. Each of the following teams is presented in the Teams list with the corresponding notification status in the following order:
Team 'Arizona Cardinals', status 'enabled'
Team 'Atlanta Hawks', status 'enabled'
</t>
  </si>
  <si>
    <t xml:space="preserve">1. Enter SiriusXM mode 
2. Navigate to the Profile and settings menu screen &gt;  Select Listener Settings button
3. On the Notifications card, press on 'Manage' button
4. On the Sports card, press on the 'Team' button
5. Set Sports Notification for 'NFL/Arizona Cardinals'.
6. Tune the Product to Channel #1 (WBM XM Preview) using Direct Tune
7. Load Track metadata for 'NFL/Arizona Cardinals' for displaying the Start of Game Notification (will update later)
8. Observe the screen
9. Verify the information when producing a Start of Game Notification. </t>
  </si>
  <si>
    <t>6. The Channel #1 is played 
8. The Product displays the Start of Game Notification for 'NFL/Arizona Cardinals' Team
9. The Product displays all of the following information when producing the Start of Game Notification:
- ARI - Away Team Logo
- HOU - Home Team Logo
- Title text (e.g. Start of Game)
- Text line 2 (E.g. Game time/score)
- Primary Contextual Control Button 1 + Text (e.g. Listen Now)
- Secondary Contextual Control Button 1 + Text (e.g. Manage)
- Close (X) button</t>
  </si>
  <si>
    <t>1. Enter SiriusXM mode 
2. Navigate to the Profile and settings menu screen &gt;  Select Listener Settings button
3. On the Notifications card, press on 'Manage' button
4. On the Sports card, press on the 'Team' button
5. Set Sports Notification for 'NFL/Arizona Cardinals'.
6. Tune the Product to Channel #1 (WBM XM Preview) using Direct Tune
7. Load Track metadata for 'NFL/Arizona Cardinals' for displaying the Game In Progress Notification (will update later)
8. Observe the screen
9. Verify the information when producing a Game In Progress Notification</t>
  </si>
  <si>
    <t>6. The Channel #1 is played 
8. The Product displays the Game In Progress Notification
9. The Product displays all of the following information when producing a Game In Progress Notification:
- ARI - Away Team abbreviation (3 characters for professional sports, 6 characters for college)
- HOU - Team abbreviation (3 characters for professional sports, 6 characters for college)
- Title text (e.g. Game In Progress )
- Text line 2 (E.g. Game time/score)
- Primary Contextual Control Button 1 + Text (e.g. Listen Now)
- Secondary Contextual Control Button 1 + Text (e.g. Manage)
- Close (X) button</t>
  </si>
  <si>
    <t>1. Enter SiriusXM mode 
2. Send the IVSM data from SMITE to the Product for displaying Trial Welcome message (will update later) 
3. Observe the screen 
4. Observe the Primary button on the message</t>
  </si>
  <si>
    <t>3. The Product displays the Trial Welcome message
4. The Product displays up to 16 characters (including spaces) on the Primary button and text is not wrapped</t>
  </si>
  <si>
    <t>1. Enter SiriusXM mode 
2. Send the IVSM data from SMITE to the Product for displaying End of Trial message (will update later) 
3. Observe the screen 
4. Observe the Primary button on the message</t>
  </si>
  <si>
    <t>3. The Product displays the End of Trial message
4. The Product displays up to 16 characters (including spaces) on the Primary button and text is not wrapped</t>
  </si>
  <si>
    <t>1. Enter SiriusXM mode 
2. Send the IVSM data from SMITE to the Product for displaying Winback/GAWB message (will update later) 
3. Observe the screen 
4. Observe the Primary button on the message</t>
  </si>
  <si>
    <t>3. The Product displays the Winback/GAWB message
4. The Product displays up to 16 characters (including spaces) on the Primary button and text is not wrapped</t>
  </si>
  <si>
    <t>1. Enter SiriusXM mode 
2. Send the IVSM data from SMITE to the Product for displaying Free-to-Air message (will update later) 
3. Observe the screen 
4. Observe the Primary button on the message</t>
  </si>
  <si>
    <t>3. The Product displays the Free-to-Air message
4. The Product displays up to 16 characters (including spaces) on the Primary button and text is not wrapped</t>
  </si>
  <si>
    <t>1. Enter SiriusXM mode 
2. Send the IVSM data from SMITE to the Product for displaying Self-Activate Trial message (will update later) 
3. Observe the screen 
4. Observe the Primary button on the message</t>
  </si>
  <si>
    <t>3. The Product displays the Self-Activate Trial message
4. The Product displays up to 16 characters (including spaces) on the Primary button and text is not wrapped</t>
  </si>
  <si>
    <t>1. Enter SiriusXM mode 
2. Send the IVSM data from SMITE to the Product for displaying Self-Pay Onboarding message (will update later) 
3. Observe the screen 
4. Observe the Primary button on the message</t>
  </si>
  <si>
    <t>3. The Product displays the Self-Pay Onboarding message
4. The Product displays up to 16 characters (including spaces) on the Primary button and text is not wrapped</t>
  </si>
  <si>
    <t>1. Enter SiriusXM mode 
2. Send the IVSM data from SMITE to the Product for displaying Self-Pay Engagement message (will update later) 
3. Observe the screen 
4. Observe the Primary button on the message</t>
  </si>
  <si>
    <t>3. The Product displays the Self-Pay Engagement message
4. The Product displays up to 16 characters (including spaces) on the Primary button and text is not wrapped</t>
  </si>
  <si>
    <t>1. Enter SiriusXM mode 
2. Send the IVSM data from SMITE to the Product for displaying Self-Pay Non-Pay message (will update later) 
3. Observe the screen 
4. Observe the Primary button on the message</t>
  </si>
  <si>
    <t>3. The Product displays the Self-Pay Non-Pay message
4. The Product displays up to 16 characters (including spaces) on the Primary button and text is not wrapped</t>
  </si>
  <si>
    <t>1. Enter SiriusXM mode 
2. Send the IVSM data from SMITE to the Product for displaying Special Offer message (will update later) 
3. Observe the screen 
4. Observe the Primary button on the message</t>
  </si>
  <si>
    <t>3. The Product displays the Special Offer message
4. The Product displays up to 16 characters (including spaces) on the Primary button and text is not wrapped</t>
  </si>
  <si>
    <t>1. Enter SiriusXM mode 
2. Send the IVSM data from SMITE to the Product for displaying Self-Pay Event message (will update later) 
3. Observe the screen 
4. Observe the Primary button on the message</t>
  </si>
  <si>
    <t>3. The Product displays the Self-Pay Event message
4. The Product displays up to 16 characters (including spaces) on the Primary button and text is not wrapped</t>
  </si>
  <si>
    <t>1. Enter SiriusXM mode 
2. Navigate to the Profile and settings menu screen &gt;  Select Listener Settings button
3. On the Notifications card, press on 'Manage' button
4. On the Sports card, press on the 'Team' button
5. Set Sports Notification for 'NFL/Arizona Cardinals'.
6. Tune the Product to Channel #1 (WBM XM Preview) using Direct Tune
7. Load Track metadata for 'NFL/Arizona Cardinals' for displaying the Sports Notification (will update later)
8. Observe the screen 
9. Observe the Primary button on the message</t>
  </si>
  <si>
    <t>6. The Channel #1 is played
8. The Product displays the "Sports" notification for 'Arizona Cardinals' team
9. The Product displays up to 16 characters (including spaces) on the Primary button and text is not wrapped</t>
  </si>
  <si>
    <t>1. Enter SiriusXM mode 
2. Send the IVSM data from SMITE to the Product for displaying Trial Welcome message (will update later) 
3. Observe the screen 
4. Observe the Secondary button on the message</t>
  </si>
  <si>
    <t xml:space="preserve">3. The Product displays the Trial Welcome message
4. The Product displays up to 16 characters (including spaces) on the Secondary button </t>
  </si>
  <si>
    <t>1. Enter SiriusXM mode 
2. Send the IVSM data from SMITE to the Product for displaying End of Trial message (will update later) 
3. Observe the screen 
4. Observe the Secondary button on the message</t>
  </si>
  <si>
    <t xml:space="preserve">3. The Product displays the End of Trial message
4. The Product displays up to 16 characters (including spaces) on the Secondary button </t>
  </si>
  <si>
    <t>1. Enter SiriusXM mode 
2. Send the IVSM data from SMITE to the Product for displaying Winback/GAWB message (will update later) 
3. Observe the screen 
4. Observe the Secondary button on the message</t>
  </si>
  <si>
    <t xml:space="preserve">3. The Product displays the Winback/GAWB message
4. The Product displays up to 16 characters (including spaces) on the Secondary button </t>
  </si>
  <si>
    <t>1. Enter SiriusXM mode 
2. Send the IVSM data from SMITE to the Product for displaying Free-to-Air message (will update later) 
3. Observe the screen 
4. Observe the Secondary button on the message</t>
  </si>
  <si>
    <t xml:space="preserve">3. The Product displays the Free-to-Air message
4. The Product displays up to 16 characters (including spaces) on the Secondary button </t>
  </si>
  <si>
    <t>1. Enter SiriusXM mode 
2. Send the IVSM data from SMITE to the Product for displaying Self-Activate Trial message (will update later) 
3. Observe the screen 
4. Observe the Secondary button on the message</t>
  </si>
  <si>
    <t xml:space="preserve">3. The Product displays the Self-Activate Trial message
4. The Product displays up to 16 characters (including spaces) on the Secondary button </t>
  </si>
  <si>
    <t>1. Enter SiriusXM mode 
2. Send the IVSM data from SMITE to the Product for displaying Self-Pay Onboarding message (will update later) 
3. Observe the screen 
4. Observe the Secondary button on the message</t>
  </si>
  <si>
    <t xml:space="preserve">3. The Product displays the Self-Pay Onboarding message
4. The Product displays up to 16 characters (including spaces) on the Secondary button </t>
  </si>
  <si>
    <t>1. Enter SiriusXM mode 
2. Send the IVSM data from SMITE to the Product for displaying Self-Pay Engagement message (will update later) 
3. Observe the screen 
4. Observe the Secondary button on the message</t>
  </si>
  <si>
    <t xml:space="preserve">3. The Product displays the Self-Pay Engagement message
4. The Product displays up to 16 characters (including spaces) on the Secondary button </t>
  </si>
  <si>
    <t>1. Enter SiriusXM mode 
2. Send the IVSM data from SMITE to the Product for displaying Self-Pay Non-Pay message (will update later) 
3. Observe the screen 
4. Observe the Secondary button on the message</t>
  </si>
  <si>
    <t xml:space="preserve">3. The Product displays the Self-Pay Non-Pay message
4. The Product displays up to 16 characters (including spaces) on the Secondary button </t>
  </si>
  <si>
    <t>1. Enter SiriusXM mode 
2. Send the IVSM data from SMITE to the Product for displaying Special Offer message (will update later) 
3. Observe the screen 
4. Observe the Secondary button on the message</t>
  </si>
  <si>
    <t xml:space="preserve">3. The Product displays the Special Offer message
4. The Product displays up to 16 characters (including spaces) on the Secondary button </t>
  </si>
  <si>
    <t>1. Enter SiriusXM mode 
2. Send the IVSM data from SMITE to the Product for displaying Self-Pay Event message (will update later) 
3. Observe the screen 
4. Observe the Secondary button on the message</t>
  </si>
  <si>
    <t xml:space="preserve">3. The Product displays the Self-Pay Event message
4. The Product displays up to 16 characters (including spaces) on the Secondary button </t>
  </si>
  <si>
    <t>1. Enter SiriusXM mode 
2. Navigate to the Profile and settings menu screen &gt;  Select Listener Settings button
3. On the Notifications card, press on 'Manage' button
4. On the Sports card, press on the 'Team' button
5. Set Sports Notification for 'NFL/Arizona Cardinals'.
6. Tune the Product to Channel #1 (WBM XM Preview) using Direct Tune
7. Load Track metadata for 'NFL/Arizona Cardinals' for displaying the Game Notification (will update later)
8. Observe the screen 
9. Observe the Secondary button on the message</t>
  </si>
  <si>
    <t xml:space="preserve">6. The Channel #1 is played
8. The Product displays the "Sports" notification for 'NFL/Arizona Cardinals' Team
9. The Product displays up to 16 characters (including spaces) on the Secondary button </t>
  </si>
  <si>
    <t>1. Update Metadata to display the "Self-Pay Onboarding" message ( Will update later) 
2. Perform restart HU (Turn Power OFF -&gt; Turn Power ON) 
3. Confirm the displaying of "Self-Pay Onboarding" message
4. Press the Secondary button and observe</t>
  </si>
  <si>
    <t>3. The Product displays "Self-Pay Onboarding" message
4. The Product correctly performs the Secondary Button action dynamically provided by the SiriusXM Messaging platform for Self-Pay Onboarding message</t>
  </si>
  <si>
    <t>1. Update Metadata to display the "Self-Pay Engagement" message ( Will update later) 
2. Perform restart HU (Turn Power OFF -&gt; Turn Power ON) 
3. Confirm the displaying of "Self-Pay Engagement" message
4. Press the Secondary button and observe</t>
  </si>
  <si>
    <t>3. The Product displays "Self-Pay Engagement" message
4. The Product correctly performs the Secondary Button action dynamically provided by the SiriusXM Messaging platform for Self-Pay Engagement message</t>
  </si>
  <si>
    <t>1. Update Metadata to display the "Self-Pay Non-Pay" message ( Will update later) 
2. Perform restart HU (Turn Power OFF -&gt; Turn Power ON) 
3. Confirm the displaying of "Self-Pay Non-Pay" message
4. Press the Secondary button and observe</t>
  </si>
  <si>
    <t>3. The Product displays "Self-Pay Non-Pay" message
4. The Product correctly performs the Secondary Button action dynamically provided by the SiriusXM Messaging platform for Self-Pay Non-Pay message</t>
  </si>
  <si>
    <t>1. Update Metadata to display the "Special Offer" message ( Will update later) 
2. Perform restart HU (Turn Power OFF -&gt; Turn Power ON) 
3. Confirm the displaying of "Special Offer" message
4. Press the Secondary button and observe</t>
  </si>
  <si>
    <t>3. The Product displays "Special Offer" message
4. The Product correctly performs the Secondary Button action dynamically provided by the SiriusXM Messaging platform for Special Offer message</t>
  </si>
  <si>
    <t>1. Update Metadata to display the "Self-Pay Event" message ( Will update later) 
2. Perform restart HU (Turn Power OFF -&gt; Turn Power ON) 
3. Confirm the displaying of "Self-Pay Event" message
4. Press the Secondary button and observe</t>
  </si>
  <si>
    <t>3. The Product displays "Self-Pay Event" message
4. The Product correctly performs the Secondary Button action dynamically provided by the SiriusXM Messaging platform for Self-Pay Event message</t>
  </si>
  <si>
    <t>1. Enter SiriusXM mode
2. Open Profile and settings menu &gt;  Listener Settings &gt; Manage Notifications &gt; Manage Teams
3. Set Sports Notification for 'NFL/Arizona Cardinals'. 
4. Load Track metadata for 'NFL/Arizona Cardinals' for displaying the Sports Notification (will update later)
5. Confirm the displaying of "Sports" notification
6.  Press the Secondary button on the "Sports" notification and observe</t>
  </si>
  <si>
    <t>5. The Product displays the Sport Notification for 'NFL/Arizona Cardinals' Team
6. The Product correctly performs the Secondary Button action dynamically provided by the SiriusXM Messaging platform for Sports message</t>
  </si>
  <si>
    <t>1. Enter SiriusXM mode.
2. Open Direct Tune &gt; Tune to a music channel ( E.g: Channel #2 (WBM Hits 1))
3. Select the Notification Icon on the Now playing screen.
4. Set Artist notification for Artist of current song (E.g: Artist 1)
5. Open Direct Tune &gt; Tune to an other music channel (E.g: Channel #6 (WBM 60s on 6) )
6. Select the Notification Icon on the Now playing screen
7. Set Artist notification for Artist of current song (E.g: Artist 2)
8. Update metadata to make pending notifications for Artist 1' and 'Artis 2' (Will update later)
9. Observe the pending notifications</t>
  </si>
  <si>
    <t>2. The Product is tuned to Channel # 2 (WBM Hits 1)
5. The Product is tuned to Channel #6 (WBM 60s on 6) 
9. The Product presents the pending notifications for "Artist 1" and "Artist 2" in the time order they were queued when multiple pending notifications are queued</t>
  </si>
  <si>
    <t>1. Enter SiriusXM mode 
2. Open Direct Tune &gt; Tune to a music channel (Eg: Channel #2)
3. On Now Playing screen, select the Notification Icon
4. Set the Song Notification for song (Eg: Song 1)
5. Open Direct Tune &gt; Tune to other channel (Eg: Channel #4)
6. Send the Song Notification for 'Song 1' (update later)
7. Observe the screen where the Song Notification for 'Song 1' is displayed
8. Do nothing and wait for a while (~ 2mins until timeout) and observe
Note: Time out is determined based on the OEM platform constraints</t>
  </si>
  <si>
    <t>2. The Channel #2 is played
5. The Channel #4 is played
7. The Product displays the Song Notification for 'Song 1'
8. The Product automatically dismisses the Song Notification for 'Song 1'</t>
  </si>
  <si>
    <t>1. Enter SiriusXM mode 
2. Open Direct Tune &gt; Tune to a music channel (Eg: Channel #2)
3. On Now Playing screen, select the Notification Icon
4. Set the Artist Notification for artist (Eg: Artist 1)
5. Open Direct Tune &gt; Tune to other channel (Eg: Channel #4)
6. Send the Artist Notification for 'Artist 1' (update later)
7. Observe the screen where the Artist Notification for 'Artist 1' is displayed
8. Do nothing and wait for a while (~ 2mins until timeout) and observe
Note: Time out is determined based on the OEM platform constraints</t>
  </si>
  <si>
    <t>2. The Channel #2 is played
5. The Channel #4 is played
7. The Product displays the Artist Notification for 'Artist 1'
8. The Product automatically dismisses the Artist Notification for 'Artist 1'</t>
  </si>
  <si>
    <t xml:space="preserve">1. Enter SiriusXM mode 
2. Open Direct Tune &gt; Tune to a music channel (Eg: Channel #2)
3. On Now Playing screen, select the Notification Icon
4. Set the Artist Notification for artist (Eg: Ella Henderson)
5. Open Direct Tune &gt; Tune to other channel (Eg: Channel #4)
6. Send the Artist Notification for 'Ella Henderson' (update later)
7. Observe the Artist Notification pop up (full screen) where the Artist Notification for 'Ella Henderson' is displayed </t>
  </si>
  <si>
    <t>2. The Channel #2 is played
5. The Channel #4 is played
7. The Product displays the following information when displaying an Artist Notification pop up (full screen) for 'Ella Henderson':
- SiriusXM Logo / Icon
- Header Text (e.g. Artist Notification)
- Message Text (e.g. Ella Henderson is playing on SiriusXM Hits 1.)
- Primary Button Text (e.g. Listen Now)
- Secondary Button Text (e.g. Manage)
- Close Button (X)</t>
  </si>
  <si>
    <t>1. Perform an IVSM Engineering Reset to delete OTA delivered IVSM components and reset IVSM NVM saved parameters to factory default settings.
2. Perform restart HU (Power OFF -&gt; Power ON)
3. Set the Product time zone to:
Eastern Daylight Time
Thursday, July 16, 2015, 12:00:00 PM
4. Update the IVSM information relate to 'Trial Welcome' (update later)
5. Perform restart HU (Power OFF -&gt; Power ON)
6. Confirm the displaying of 'Trial Welcome' message
7. Observe the 'Trial Welcome' message</t>
  </si>
  <si>
    <t>6. The Product displays 'Trial Welcome' message
7. The message text is wrapped across multiple lines. The words are not cropped and displayed in next line for "Trial Welcome" message</t>
  </si>
  <si>
    <t>1. Perform an IVSM Engineering Reset to delete OTA delivered IVSM components and reset IVSM NVM saved parameters to factory default settings.
2. Perform restart HU (Power OFF -&gt; Power ON)
3. Set the Product time zone to:
Eastern Daylight Time
Thursday, July 16, 2015, 12:00:00 PM
4. Update the IVSM information relate to 'End of Trial' (update later)
5. Perform restart HU (Power OFF -&gt; Power ON)
6. Confirm the displaying of 'End of Trial' message
7. Observe the 'End of Trial' message</t>
  </si>
  <si>
    <t xml:space="preserve">6. The Product displays 'End of Trial' message
7. The message text is wrapped across multiple lines. The words are not cropped and displayed in next line for 'End of Trial' message </t>
  </si>
  <si>
    <t>1. Perform an IVSM Engineering Reset to delete OTA delivered IVSM components and reset IVSM NVM saved parameters to factory default settings.
2. Perform restart HU (Power OFF -&gt; Power ON)
3. Set the Product time zone to:
Eastern Daylight Time
Thursday, July 16, 2015, 12:00:00 PM
4. Update the IVSM information relate to 'Winback/GAWB' (update later)
5. Perform restart HU (Power OFF -&gt; Power ON)
6. Confirm the displaying of 'Winback/GAWB' message
7. Observe the 'Winback/GAWB' message</t>
  </si>
  <si>
    <t>6. The Product displays 'Winback/GAWB' message
7. The message text is wrapped across multiple lines. The words are not cropped and displayed in next line for 'Winback/GAWB' message</t>
  </si>
  <si>
    <t>1. Perform an IVSM Engineering Reset to delete OTA delivered IVSM components and reset IVSM NVM saved parameters to factory default settings.
2. Perform restart HU (Power OFF -&gt; Power ON)
3. Set the Product time zone to:
Eastern Daylight Time
Thursday, July 16, 2015, 12:00:00 PM
4. Update the IVSM information relate to 'Free-to-Air (FTA)' (update later)
5. Perform restart HU (Power OFF -&gt; Power ON)
6. Confirm the displaying of 'Free-to-Air (FTA)' message
7. Observe the 'Free-to-Air (FTA)' message</t>
  </si>
  <si>
    <t>6. The Product displays 'Free-to-Air (FTA)' message
7. The message text is wrapped across multiple lines. The words are not cropped and displayed in next line for 'Free-to-Air (FTA)' message</t>
  </si>
  <si>
    <t>1. Perform an IVSM Engineering Reset to delete OTA delivered IVSM components and reset IVSM NVM saved parameters to factory default settings.
2. Perform restart HU (Power OFF -&gt; Power ON)
3. Set the Product time zone to:
Eastern Daylight Time
Thursday, July 16, 2015, 12:00:00 PM
4. Update the IVSM information relate to 'Self-Activate Trial' (update later)
5. Perform restart HU (Power OFF -&gt; Power ON)
6. Confirm the displaying of 'Self-Activate Trial' message
7. Observe the 'Self-Activate Trial' message</t>
  </si>
  <si>
    <t>6. The Product displays 'Self-Activate Trial' message
7. The message text is wrapped across multiple lines. The words are not cropped and displayed in next line for 'Self-Activate Trial' message</t>
  </si>
  <si>
    <t>1. Perform an IVSM Engineering Reset to delete OTA delivered IVSM components and reset IVSM NVM saved parameters to factory default settings.
2. Perform restart HU (Power OFF -&gt; Power ON)
3. Set the Product time zone to:
Eastern Daylight Time
Thursday, July 16, 2015, 12:00:00 PM
4. Update the IVSM information relate to 'Self-Pay Onboarding' (update later)
5. Perform restart HU (Power OFF -&gt; Power ON)
6. Confirm the displaying of 'Self-Pay Onboarding' message
7. Observe the 'Self-Pay Onboarding' message</t>
  </si>
  <si>
    <t>6. The Product displays 'Self-Pay Onboarding' message
7. The message text is wrapped across multiple lines. The words are not cropped and displayed in next line for 'Self-Pay Onboarding' message</t>
  </si>
  <si>
    <t>1. Perform an IVSM Engineering Reset to delete OTA delivered IVSM components and reset IVSM NVM saved parameters to factory default settings.
2. Perform restart HU (Power OFF -&gt; Power ON)
3. Set the Product time zone to:
Eastern Daylight Time
Thursday, July 16, 2015, 12:00:00 PM
4. Update the IVSM information relate to 'Self-Pay Engagement' (update later)
5. Perform restart HU (Power OFF -&gt; Power ON)
6. Confirm the displaying of 'Self-Pay Engagement' message
7. Observe the 'Self-Pay Engagement' message</t>
  </si>
  <si>
    <t>6. The Product displays 'Self-Pay Engagement' message
7. The message text is wrapped across multiple lines. The words are not cropped and displayed in next line for 'Self-Pay Engagement' message</t>
  </si>
  <si>
    <t>1. Perform an IVSM Engineering Reset to delete OTA delivered IVSM components and reset IVSM NVM saved parameters to factory default settings.
2. Perform restart HU (Power OFF -&gt; Power ON)
3. Set the Product time zone to:
Eastern Daylight Time
Thursday, July 16, 2015, 12:00:00 PM
4. Update the IVSM information relate to 'Self-Pay Non-Pay' (update later)
5. Perform restart HU (Power OFF -&gt; Power ON)
6. Confirm the displaying of 'Self-Pay Non-Pay' message
7. Observe the 'Self-Pay Non-Pay' message</t>
  </si>
  <si>
    <t>6. The Product displays 'Self-Pay Non-Pay' message
7. The message text is wrapped across multiple lines. The words are not cropped and displayed in next line for 'Self-Pay Non-Pay' message</t>
  </si>
  <si>
    <t>1. Perform an IVSM Engineering Reset to delete OTA delivered IVSM components and reset IVSM NVM saved parameters to factory default settings.
2. Perform restart HU (Power OFF -&gt; Power ON)
3. Set the Product time zone to:
Eastern Daylight Time
Thursday, July 16, 2015, 12:00:00 PM
4. Update the IVSM information relate to 'Special Offer' (update later)
5. Perform restart HU (Power OFF -&gt; Power ON)
6. Confirm the displaying of 'Special Offer' message
7. Observe the 'Special Offer' message</t>
  </si>
  <si>
    <t>6. The Product displays 'Special Offer' message
7. The message text is wrapped across multiple lines. The words are not cropped and displayed in next line for 'Special Offer' message</t>
  </si>
  <si>
    <t>1. Perform an IVSM Engineering Reset to delete OTA delivered IVSM components and reset IVSM NVM saved parameters to factory default settings.
2. Perform restart HU (Power OFF -&gt; Power ON)
3. Set the Product time zone to:
Eastern Daylight Time
Thursday, July 16, 2015, 12:00:00 PM
4. Update the IVSM information relate to 'Self-Pay Event' (update later)
5. Perform restart HU (Power OFF -&gt; Power ON)
6. Confirm the displaying of 'Self-Pay Event' message
7. Observe the 'Self-Pay Event' message</t>
  </si>
  <si>
    <t>6. The Product displays 'Self-Pay Event' message
7. The message text is wrapped across multiple lines. The words are not cropped and displayed in next line for 'Self-Pay Event' message</t>
  </si>
  <si>
    <t xml:space="preserve">1. Enter SiriusXM mode 
2. Navigate to Now Playing screen
3. Navigate to Profile &amp; Settings menu &gt; Listener Settings &gt; Manage Notifications &gt; Manage Teams screen
4. Select the sport league (Eg: NFL)
5. Set the Sports Notification for team (Eg: Arizona Cardinals)
6. Open Direct Tune &gt; Tune to a channel (Eg: Channel #1)
7. Send Sports Notifications for 'Arizona Cardinals' team (update later) 
8. Observe the 'Sports' notification
</t>
  </si>
  <si>
    <t>6. The Channel#1 is played
7. The Product displays 'Sports' notification for 'Arizona Cardinals'
8. The message text is wrapped across multiple lines. The words are not cropped and displayed in next line for 'Sports' message</t>
  </si>
  <si>
    <t>1.  Update Metadata to display the "Trial Welcome" message ( Will update later) 
2. Perform restart HU (Turn Power OFF -&gt; Turn Power ON) 
3. Confirm the displaying of "Trial Welcome" message
4. Observe the Primary Button Text on the "Trial Welcome" message</t>
  </si>
  <si>
    <t>3. The Product displays "Trial Welcome" message
4. The Product displays the Primary Button Text dynamically when provided by the SiriusXM Messaging platform for "Trial Welcome" message</t>
  </si>
  <si>
    <t>1.  Update Metadata to display the "End of Trial" message ( Will update later) 
2. Perform restart HU (Turn Power OFF -&gt; Turn Power ON) 
3. Confirm the displaying of "End of Trial" message
4. Observe the Primary Button Text on the "End of Trial" message</t>
  </si>
  <si>
    <t>3. The Product displays "End of Trial" message
4. The Product displays the Primary Button Text dynamically when provided by the SiriusXM Messaging platform for "End of Trial" message</t>
  </si>
  <si>
    <t>1.  Update Metadata to display the "Winback/GAWB" message ( Will update later) 
2. Perform restart HU (Turn Power OFF -&gt; Turn Power ON) 
3. Confirm the displaying of "Winback/GAWB" message
4. Observe the Primary Button Text on the "Winback/GAWB" message</t>
  </si>
  <si>
    <t>3. The Product displays "Winback/GAWB" message
4. The Product displays the Primary Button Text dynamically when provided by the SiriusXM Messaging platform for "Winback/GAWB" message</t>
  </si>
  <si>
    <t>1.  Update Metadata to display the "Free-to-Air" message ( Will update later) 
2. Perform restart HU (Turn Power OFF -&gt; Turn Power ON) 
3. Confirm the displaying of "Free-to-Air" message
4. Observe the Primary Button Text on the "Free-to-Air" message</t>
  </si>
  <si>
    <t>3. The Product displays "Free-to-Air" message
4. The Product displays the Primary Button Text dynamically when provided by the SiriusXM Messaging platform for "Free-to-Air" message</t>
  </si>
  <si>
    <t>1.  Update Metadata to display the "Self-Activate Trial" message ( Will update later) 
2. Perform restart HU (Turn Power OFF -&gt; Turn Power ON) 
3. Confirm the displaying of "Self-Activate Trial" message
4. Observe the Primary Button Text on the "Self-Activate Trial" message</t>
  </si>
  <si>
    <t>3. The Product displays "Self-Activate Trial" message
4. The Product displays the Primary Button Text dynamically when provided by the SiriusXM Messaging platform for "Self-Activate Trial" message</t>
  </si>
  <si>
    <t>1.  Update Metadata to display the "Self-Pay Onboarding" message ( Will update later) 
2. Perform restart HU (Turn Power OFF -&gt; Turn Power ON) 
3. Confirm the displaying of "Self-Pay Onboarding" message
4. Observe the Primary Button Text on the "Self-Pay Onboarding" message</t>
  </si>
  <si>
    <t>3. The Product displays "Self-Pay Onboarding" message
4. The Product displays the Primary Button Text dynamically when provided by the SiriusXM Messaging platform for "Self-Pay Onboarding" message</t>
  </si>
  <si>
    <t>1.  Update Metadata to display the "Self-Pay Engagement" message ( Will update later) 
2. Perform restart HU (Turn Power OFF -&gt; Turn Power ON) 
3. Confirm the displaying of "Self-Pay Engagement" message
4. Observe the Primary Button Text on the "Self-Pay Engagement" message</t>
  </si>
  <si>
    <t>3. The Product displays "Self-Pay Engagement" message
4. The Product displays the Primary Button Text dynamically when provided by the SiriusXM Messaging platform for "Self-Pay Engagement" message</t>
  </si>
  <si>
    <t>1.  Update Metadata to display the "Self-Pay Non-Pay" message ( Will update later) 
2. Perform restart HU (Turn Power OFF -&gt; Turn Power ON) 
3. Confirm the displaying of "Self-Pay Non-Pay" message
4. Observe the Primary Button Text on the "Self-Pay Non-Pay" message</t>
  </si>
  <si>
    <t>3. The Product displays "Self-Pay Non-Pay" message
4. The Product displays the Primary Button Text dynamically when provided by the SiriusXM Messaging platform for "Self-Pay Non-Pay" message</t>
  </si>
  <si>
    <t>1.  Update Metadata to display the "Special Offer" message ( Will update later) 
2. Perform restart HU (Turn Power OFF -&gt; Turn Power ON) 
3. Confirm the displaying of "Special Offer" message
4. Observe the Primary Button Text on the "Special Offer" message</t>
  </si>
  <si>
    <t>3. The Product displays "Special Offer" message
4. The Product displays the Primary Button Text dynamically when provided by the SiriusXM Messaging platform for "Special Offer" message</t>
  </si>
  <si>
    <t>1.  Update Metadata to display the "Self-Pay Event" message ( Will update later) 
2. Perform restart HU (Turn Power OFF -&gt; Turn Power ON) 
3. Confirm the displaying of "Self-Pay Event" message
4. Observe the Primary Button Text on the "Self-Pay Event" message</t>
  </si>
  <si>
    <t>3. The Product displays "Self-Pay Event" message
4. The Product displays the Primary Button Text dynamically when provided by the SiriusXM Messaging platform for "Self-Pay Event" message</t>
  </si>
  <si>
    <t xml:space="preserve">1. Enter SiriusXM mode
2. Open Profile and settings menu &gt;  Listener Settings &gt; Manage Notifications &gt; Manage Teams
3. Set Sports Notification for 'NFL/Arizona Cardinals'. 
4. Load Track metadata for 'NFL/Arizona Cardinals' for displaying the Game Notification (will update later)
5. Confirm the displaying of "Sports" notification
6. Observe the Primary button on the "Sports" notification </t>
  </si>
  <si>
    <t>5. The Product displays "Sports" notification for 'NFL/Arizona Cardinals' Team 
6. The Product displays the Primary Button Text dynamically when provided by the SiriusXM Messaging platform for "Sports" message</t>
  </si>
  <si>
    <t>1. Perform an IVSM Engineering Reset to delete OTA delivered IVSM components and reset IVSM NVM saved parameters to factory default settings.
2. Perform restart HU (Power OFF -&gt; Power ON)
3. Set the Product time zone to:
Eastern Daylight Time
Thursday, July 16, 2015, 12:00:00 PM
4. Update the IVSM information relate to 'Trial Welcome' (update later)
5. Perform restart HU (Power OFF -&gt; Power ON)
6. Confirm the displaying of 'Trial Welcome' message
7. Observe the Primary button text for 'Trial Welcome' message</t>
  </si>
  <si>
    <t>6. The Product displays 'Trial Welcome' message
7. The Product displays the Primary button text in all capital letters for 'Trial Welcome' message</t>
  </si>
  <si>
    <t>1. Perform an IVSM Engineering Reset to delete OTA delivered IVSM components and reset IVSM NVM saved parameters to factory default settings.
2. Perform restart HU (Power OFF -&gt; Power ON)
3. Set the Product time zone to:
Eastern Daylight Time
Thursday, July 16, 2015, 12:00:00 PM
4. Update the IVSM information relate to 'End of Trial' (update later)
5. Perform restart HU (Power OFF -&gt; Power ON)
6. Confirm the displaying of 'End of Trial' message
7. Observe the Primary button text for 'End of Trial' message</t>
  </si>
  <si>
    <t>6. The Product displays 'End of Trial' message
7. The Product displays the Primary button text in all capital letters for 'End of Trial' message</t>
  </si>
  <si>
    <t>1. Perform an IVSM Engineering Reset to delete OTA delivered IVSM components and reset IVSM NVM saved parameters to factory default settings.
2. Perform restart HU (Power OFF -&gt; Power ON)
3. Set the Product time zone to:
Eastern Daylight Time
Thursday, July 16, 2015, 12:00:00 PM
4. Update the IVSM information relate to 'Winback/GAWB' (update later)
5. Perform restart HU (Power OFF -&gt; Power ON)
6. Confirm the displaying of 'Winback/GAWB' message
7. Observe the Primary button text for 'Winback/GAWB' message</t>
  </si>
  <si>
    <t>6. The Product displays 'Winback/GAWB' message
7. The Product displays the Primary button text in all capital letters for 'Winback/GAWB' message</t>
  </si>
  <si>
    <t>1. Perform an IVSM Engineering Reset to delete OTA delivered IVSM components and reset IVSM NVM saved parameters to factory default settings.
2. Perform restart HU (Power OFF -&gt; Power ON)
3. Set the Product time zone to:
Eastern Daylight Time
Thursday, July 16, 2015, 12:00:00 PM
4. Update the IVSM information relate to 'Free-to-Air (FTA)' (update later)
5. Perform restart HU (Power OFF -&gt; Power ON)
6. Confirm the displaying of 'Free-to-Air (FTA)' message
7. Observe the Primary button text for 'Free-to-Air (FTA)' message</t>
  </si>
  <si>
    <t>6. The Product displays 'Free-to-Air (FTA)' message
7. The Product displays the Primary button text in all capital letters for 'Free-to-Air (FTA)' message</t>
  </si>
  <si>
    <t>1. Perform an IVSM Engineering Reset to delete OTA delivered IVSM components and reset IVSM NVM saved parameters to factory default settings.
2. Perform restart HU (Power OFF -&gt; Power ON)
3. Set the Product time zone to:
Eastern Daylight Time
Thursday, July 16, 2015, 12:00:00 PM
4. Update the IVSM information relate to 'Self-Activate Trial' (update later)
5. Perform restart HU (Power OFF -&gt; Power ON)
6. Confirm the displaying of 'Self-Activate Trial' message
7. Observe the Primary button text for 'Self-Activate Trial' message</t>
  </si>
  <si>
    <t>6. The Product displays 'Self-Activate Trial' message
7. The Product displays the Primary button text in all capital letters for 'Self-Activate Trial' message</t>
  </si>
  <si>
    <t>1. Perform an IVSM Engineering Reset to delete OTA delivered IVSM components and reset IVSM NVM saved parameters to factory default settings.
2. Perform restart HU (Power OFF -&gt; Power ON)
3. Set the Product time zone to:
Eastern Daylight Time
Thursday, July 16, 2015, 12:00:00 PM
4. Update the IVSM information relate to 'Self-Pay Onboarding' (update later)
5. Perform restart HU (Power OFF -&gt; Power ON)
6. Confirm the displaying of 'Self-Pay Onboarding' message
7. Observe the Primary button text for 'Self-Pay Onboarding' message</t>
  </si>
  <si>
    <t>6. The Product displays 'Self-Pay Onboarding' message
7. The Product displays the Primary button text in all capital letters for 'Self-Pay Onboarding' message</t>
  </si>
  <si>
    <t>1. Perform an IVSM Engineering Reset to delete OTA delivered IVSM components and reset IVSM NVM saved parameters to factory default settings.
2. Perform restart HU (Power OFF -&gt; Power ON)
3. Set the Product time zone to:
Eastern Daylight Time
Thursday, July 16, 2015, 12:00:00 PM
4. Update the IVSM information relate to 'Self-Pay Engagement' (update later)
5. Perform restart HU (Power OFF -&gt; Power ON)
6. Confirm the displaying of 'Self-Pay Engagement' message
7. Observe the Primary button text for 'Self-Pay Engagement' message</t>
  </si>
  <si>
    <t>6. The Product displays 'Self-Pay Engagement' message
7. The Product displays the Primary button text in all capital letters for 'Self-Pay Engagement' message</t>
  </si>
  <si>
    <t>1. Perform an IVSM Engineering Reset to delete OTA delivered IVSM components and reset IVSM NVM saved parameters to factory default settings.
2. Perform restart HU (Power OFF -&gt; Power ON)
3. Set the Product time zone to:
Eastern Daylight Time
Thursday, July 16, 2015, 12:00:00 PM
4. Update the IVSM information relate to 'Self-Pay Non-Pay' (update later)
5. Perform restart HU (Power OFF -&gt; Power ON)
6. Confirm the displaying of 'Self-Pay Non-Pay' message
7. Observe the Primary button text for 'Self-Pay Non-Pay' message</t>
  </si>
  <si>
    <t>6. The Product displays 'Self-Pay Non-Pay' message
7. The Product displays the Primary button text in all capital letters for 'Self-Pay Non-Pay' message</t>
  </si>
  <si>
    <t>1. Perform an IVSM Engineering Reset to delete OTA delivered IVSM components and reset IVSM NVM saved parameters to factory default settings.
2. Perform restart HU (Power OFF -&gt; Power ON)
3. Set the Product time zone to:
Eastern Daylight Time
Thursday, July 16, 2015, 12:00:00 PM
4. Update the IVSM information relate to 'Special Offer' (update later)
5. Perform restart HU (Power OFF -&gt; Power ON)
6. Confirm the displaying of 'Special Offer' message
7. Observe the Primary button text for 'Special Offer' message</t>
  </si>
  <si>
    <t>6. The Product displays 'Special Offer' message
7. The Product displays the Primary button text in all capital letters for 'Special Offer' message</t>
  </si>
  <si>
    <t>1. Perform an IVSM Engineering Reset to delete OTA delivered IVSM components and reset IVSM NVM saved parameters to factory default settings.
2. Perform restart HU (Power OFF -&gt; Power ON)
3. Set the Product time zone to:
Eastern Daylight Time
Thursday, July 16, 2015, 12:00:00 PM
4. Update the IVSM information relate to 'Self-Pay Event' (update later)
5. Perform restart HU (Power OFF -&gt; Power ON)
6. Confirm the displaying of 'Self-Pay Event' message
7. Observe the Primary button text for 'Self-Pay Event' message</t>
  </si>
  <si>
    <t>6. The Product displays 'Self-Pay Event' message
7. The Product displays the Primary button text in all capital letters for 'Self-Pay Event' message</t>
  </si>
  <si>
    <t xml:space="preserve">1. Enter SiriusXM mode 
2. Navigate to Now Playing screen
3. Navigate to Profile &amp; Settings menu &gt; Listener Settings &gt; Manage Notifications &gt; Manage Teams screen
4. Select the sport league (Eg: NFL)
5. Set the Sports Notification for team (Eg: Arizona Cardinals)
6. Open Direct Tune &gt; Tune to a channel (Eg: Channel #1)
7. Send Sports Notifications for 'Arizona Cardinals' team (update later) 
8. Observe the Primary button text for 'Sports' message
</t>
  </si>
  <si>
    <t>6. The Channel#1 is played
7. The Product displays 'Sports' notification for 'Arizona Cardinals' team
8. The Product displays the Primary button text in all capital letters for 'Sports' message</t>
  </si>
  <si>
    <t>1.  Update Metadata to display the "Trial Welcome" message ( Will update later) 
2. Perform restart HU (Turn Power OFF -&gt; Turn Power ON) 
3. Confirm the displaying of "Trial Welcome" message
4. Observe the Secondary  Button Text on the "Trial Welcome" message</t>
  </si>
  <si>
    <t>3. The Product displays "Trial Welcome" message
4. The Product displays the Secondary Button Text dynamically when provided by the SiriusXM Messaging platform for "Trial Welcome" message</t>
  </si>
  <si>
    <t>1.  Update Metadata to display the "End of Trial" message ( Will update later) 
2. Perform restart HU (Turn Power OFF -&gt; Turn Power ON) 
3. Confirm the displaying of "End of Trial" message
4. Observe the Secondary Button Text on the "End of Trial" message</t>
  </si>
  <si>
    <t>3. The Product displays "End of Trial" message
4. The Product displays the Secondary Button Text dynamically when provided by the SiriusXM Messaging platform for "End of Trial" message</t>
  </si>
  <si>
    <t>1.  Update Metadata to display the "Winback/GAWB" message ( Will update later) 
2. Perform restart HU (Turn Power OFF -&gt; Turn Power ON) 
3. Confirm the displaying of "Winback/GAWB" message
4. Observe the Secondary Button Text on the "Winback/GAWB" message</t>
  </si>
  <si>
    <t>3. The Product displays "Winback/GAWB" message
4. The Product displays the Secondary Button Text dynamically when provided by the SiriusXM Messaging platform for "Winback/GAWB" message</t>
  </si>
  <si>
    <t>1.  Update Metadata to display the "Free-to-Air" message ( Will update later) 
2. Perform restart HU (Turn Power OFF -&gt; Turn Power ON) 
3. Confirm the displaying of "Free-to-Air" message
4. Observe the Secondary Button Text on the "Free-to-Air" message</t>
  </si>
  <si>
    <t>3. The Product displays "Free-to-Air" message
4. The Product displays the Secondary Button Text dynamically when provided by the SiriusXM Messaging platform for "Free-to-Air" message</t>
  </si>
  <si>
    <t>1.  Update Metadata to display the "Self-Activate Trial" message ( Will update later) 
2. Perform restart HU (Turn Power OFF -&gt; Turn Power ON) 
3. Confirm the displaying of "Self-Activate Trial" message
4. Observe the Secondary Button Text on the "Self-Activate Trial" message</t>
  </si>
  <si>
    <t>3. The Product displays "Self-Activate Trial" message
4. The Product displays the Secondary Button Text dynamically when provided by the SiriusXM Messaging platform for "Self-Activate Trial" message</t>
  </si>
  <si>
    <t>1.  Update Metadata to display the "Self-Pay Onboarding" message ( Will update later) 
2. Perform restart HU (Turn Power OFF -&gt; Turn Power ON) 
3. Confirm the displaying of "Self-Pay Onboarding" message
4. Observe the Secondary Button Text on the "Self-Pay Onboarding" message</t>
  </si>
  <si>
    <t>3. The Product displays "Self-Pay Onboarding" message
4. The Product displays the Secondary Button Text dynamically when provided by the SiriusXM Messaging platform for "Self-Pay Onboarding" message</t>
  </si>
  <si>
    <t>1.  Update Metadata to display the "Self-Pay Engagement" message ( Will update later) 
2. Perform restart HU (Turn Power OFF -&gt; Turn Power ON) 
3. Confirm the displaying of "Self-Pay Engagement" message
4. Observe the Secondary Button Text on the "Self-Pay Engagement" message</t>
  </si>
  <si>
    <t>3. The Product displays "Self-Pay Engagement" message
4. The Product displays the Secondary Button Text dynamically when provided by the SiriusXM Messaging platform for "Self-Pay Engagement" message</t>
  </si>
  <si>
    <t>1.  Update Metadata to display the "Self-Pay Non-Pay" message ( Will update later) 
2. Perform restart HU (Turn Power OFF -&gt; Turn Power ON) 
3. Confirm the displaying of "Self-Pay Non-Pay" message
4. Observe the Secondary Button Text on the "Self-Pay Non-Pay" message</t>
  </si>
  <si>
    <t>3. The Product displays "Self-Pay Non-Pay" message
4. The Product displays the Secondary Button Text dynamically when provided by the SiriusXM Messaging platform for "Self-Pay Non-Pay" message</t>
  </si>
  <si>
    <t>1.  Update Metadata to display the "Special Offer" message ( Will update later) 
2. Perform restart HU (Turn Power OFF -&gt; Turn Power ON) 
3. Confirm the displaying of "Special Offer" message
4. Observe the Secondary Button Text on the "Special Offer" message</t>
  </si>
  <si>
    <t>3. The Product displays "Special Offer" message
4. The Product displays the Secondary Button Text dynamically when provided by the SiriusXM Messaging platform for "Special Offer" message</t>
  </si>
  <si>
    <t>1.  Update Metadata to display the "Self-Pay Event" message ( Will update later) 
2. Perform restart HU (Turn Power OFF -&gt; Turn Power ON) 
3. Confirm the displaying of "Self-Pay Event" message
4. Observe the Secondary Button Text on the "Self-Pay Event" message</t>
  </si>
  <si>
    <t>3. The Product displays "Self-Pay Event" message
4. The Product displays the Secondary Button Text dynamically when provided by the SiriusXM Messaging platform for "Self-Pay Event" message</t>
  </si>
  <si>
    <t xml:space="preserve">1. Enter SiriusXM mode
2. Open Profile and settings menu &gt;  Listener Settings &gt; Manage Notifications &gt; Manage Teams
3. Set Sports Notification for 'NFL/Arizona Cardinals'. 
4. Load Track metadata for 'NFL/Arizona Cardinals' for displaying the Sports Notification (will update later)
5. Confirm the displaying of "Sports" notification
6. Observe the Secondary button on the "Sports" notification </t>
  </si>
  <si>
    <t>5. The Product displays Sports notification for 'NFL/Arizona Cardinals' Team
6. The Product displays the Secondary Button Text dynamically when provided by the SiriusXM Messaging platform for "Sports" message</t>
  </si>
  <si>
    <t xml:space="preserve">1. Enter SiriusXM mode 
2. Open Direct Tune &gt; Tune to a music channel (Eg: Channel #2)
3. On Now Playing screen, select the Notification Icon
4. Set the Artist Notification for artist (Eg: Artist 1)
5. Open Direct Tune &gt; Tune to other channel (Eg: Channel #4)
6. Send the Artist Notification for 'Artist 1' (update later) and observe
7. Observe the Artist Notification pop up where the Artist Notification for 'Artist 1' is displayed </t>
  </si>
  <si>
    <t>2. The Channel #2 is played
5. The Channel #4 is played
6. The Product displays the Artist Notification for 'Artist 1'
7. The Product contains some indications that the message is associated with SiriusXM, either through the SiriusXM branded logo or through the SiriusXM content logos</t>
  </si>
  <si>
    <t xml:space="preserve">1. Enter SiriusXM mode 
2. Open Direct Tune &gt; Tune to a music channel (Eg: Channel #2)
3. On Now Playing screen, select the Notification Icon
4. Set the Artist Notification for song (Eg: Song 1)
5. Open Direct Tune &gt; Tune to other channel (Eg: Channel #4)
6. Send the Song Notification for 'Song 1' (update later) and observe
7. Observe the Song Notification pop up where the Song Notification for 'Song 1' is displayed </t>
  </si>
  <si>
    <t>2. The Channel #2 is played
5. The Channel #4 is played
6. The Product displays the Song Notification for 'Song 1'
7. The Product contains some indications that the message is associated with SiriusXM, either through the SiriusXM branded logo or through the SiriusXM content logos</t>
  </si>
  <si>
    <t xml:space="preserve">1. Enter SiriusXM mode 
2. Navigate to Now Playing screen
3. Navigate to Profile &amp; Settings menu &gt; Listener Settings &gt; Manage Notifications &gt; Manage Teams screen
4. Select the sport league (Eg: NFL)
5. Set the Sports Notification for team (Eg: Arizona Cardinals)
6. Open Direct Tune &gt; Tune to a channel (Eg: Channel #1)
7. Send Sports Notification for 'Arizona Cardinals' team (update later) and observe
8. Observe the Sports Notification pop up where the Sports Notification for 'Arizona Cardinals' is displayed 
</t>
  </si>
  <si>
    <t>6. The Channel#1 is played
7. The Product displays the Sports Notifications for 'Arizona Cardinals' team
8. The Product contains some indications that the message is associated with SiriusXM, either through the SiriusXM branded logo or through the SiriusXM content logos</t>
  </si>
  <si>
    <t>1. Enter SiriusXM mode 
2. Navigate to Now Playing screen
3. Navigate to Profile &amp; Settings menu &gt; Listener Settings &gt; Manage Notifications &gt; Manage Teams screen
4. Select the sport league (Eg: NFL)
5. Set the Sports Notification for team (Eg: Arizona Cardinals)
6. Disconnect the antenna
7. Send Sports Notification for 'Arizona Cardinals' team (update later) and observe</t>
  </si>
  <si>
    <t>7. The Product doesn’t present any Sports Notification for 'Arizona Cardinals' team</t>
  </si>
  <si>
    <t>[ISSUE:15864453],[ISSUE:15715289]</t>
  </si>
  <si>
    <t>[ISSUE:15864465],[ISSUE:15715291]</t>
  </si>
  <si>
    <t>[ISSUE:15866534],[ISSUE:15715295]</t>
  </si>
  <si>
    <t>[ISSUE:15866755],[ISSUE:15715296]</t>
  </si>
  <si>
    <t>[ISSUE:15866756],[ISSUE:15715296]</t>
  </si>
  <si>
    <t>[ISSUE:15866767],[ISSUE:15715296]</t>
  </si>
  <si>
    <t>[ISSUE:15881495],[ISSUE:15715296]</t>
  </si>
  <si>
    <t>[ISSUE:15881499],[ISSUE:15715296]</t>
  </si>
  <si>
    <t>[ISSUE:15881501],[ISSUE:15715296]</t>
  </si>
  <si>
    <t>[ISSUE:15888730],[ISSUE:15715309]</t>
  </si>
  <si>
    <t>[ISSUE:16065812],[ISSUE:15715310]</t>
  </si>
  <si>
    <t>[ISSUE:15888738],[ISSUE:15715311]</t>
  </si>
  <si>
    <t>[ISSUE:15888741],[ISSUE:15715312]</t>
  </si>
  <si>
    <t>[ISSUE:15888836],[ISSUE:15715312]</t>
  </si>
  <si>
    <t>[ISSUE:15888846],[ISSUE:15715312]</t>
  </si>
  <si>
    <t>[ISSUE:15888854],[ISSUE:15715312]</t>
  </si>
  <si>
    <t>[ISSUE:15888858],[ISSUE:15715312]</t>
  </si>
  <si>
    <t>[ISSUE:15888860],[ISSUE:15715312]</t>
  </si>
  <si>
    <t>[ISSUE:15888876],[ISSUE:15715312]</t>
  </si>
  <si>
    <t>[ISSUE:15888882],[ISSUE:15715312]</t>
  </si>
  <si>
    <t>[ISSUE:15888888],[ISSUE:15715312]</t>
  </si>
  <si>
    <t>[ISSUE:15889396],[ISSUE:15715312]</t>
  </si>
  <si>
    <t>[ISSUE:15889403],[ISSUE:15715312]</t>
  </si>
  <si>
    <t>[ISSUE:15889968],[ISSUE:15715312]</t>
  </si>
  <si>
    <t>[ISSUE:15889974],[ISSUE:15715312]</t>
  </si>
  <si>
    <t>[ISSUE:15890037],[ISSUE:15715312]</t>
  </si>
  <si>
    <t>[ISSUE:15890046],[ISSUE:15715312]</t>
  </si>
  <si>
    <t>[ISSUE:15890053],[ISSUE:15715312]</t>
  </si>
  <si>
    <t>[ISSUE:15890056],[ISSUE:15715312]</t>
  </si>
  <si>
    <t>[ISSUE:15890057],[ISSUE:15715312]</t>
  </si>
  <si>
    <t>[ISSUE:16019581],[ISSUE:15715313]</t>
  </si>
  <si>
    <t>[ISSUE:15890079],[ISSUE:15715315]</t>
  </si>
  <si>
    <t>[ISSUE:15890080],[ISSUE:15715315]</t>
  </si>
  <si>
    <t>[ISSUE:15890172],[ISSUE:15715315]</t>
  </si>
  <si>
    <t>[ISSUE:15890177],[ISSUE:15715315]</t>
  </si>
  <si>
    <t>[ISSUE:15890181],[ISSUE:15715316]</t>
  </si>
  <si>
    <t>[ISSUE:15890186],[ISSUE:15715317]</t>
  </si>
  <si>
    <t>[ISSUE:15912569],[ISSUE:15715330]</t>
  </si>
  <si>
    <t>[ISSUE:15912652],[ISSUE:15715330]</t>
  </si>
  <si>
    <t>[ISSUE:15913525],[ISSUE:15715330]</t>
  </si>
  <si>
    <t>[ISSUE:15914840],[ISSUE:15715330]</t>
  </si>
  <si>
    <t>[ISSUE:15915210],[ISSUE:15715330]</t>
  </si>
  <si>
    <t>[ISSUE:15915815],[ISSUE:15715330]</t>
  </si>
  <si>
    <t>[ISSUE:15915826],[ISSUE:15715330]</t>
  </si>
  <si>
    <t>[ISSUE:15915849],[ISSUE:15715330]</t>
  </si>
  <si>
    <t>[ISSUE:15915891],[ISSUE:15715330]</t>
  </si>
  <si>
    <t>[ISSUE:15915908],[ISSUE:15715330]</t>
  </si>
  <si>
    <t>[ISSUE:15916386],[ISSUE:15715330]</t>
  </si>
  <si>
    <t>[ISSUE:15916705],[ISSUE:15715330]</t>
  </si>
  <si>
    <t>[ISSUE:15917306],[ISSUE:15715330]</t>
  </si>
  <si>
    <t>[ISSUE:15917381],[ISSUE:15715330]</t>
  </si>
  <si>
    <t>[ISSUE:15961389],[ISSUE:15715330]</t>
  </si>
  <si>
    <t>[ISSUE:15881889],[ISSUE:15715297]</t>
  </si>
  <si>
    <t>[ISSUE:15881891],[ISSUE:15715298]</t>
  </si>
  <si>
    <t>[ISSUE:15882012],[ISSUE:15715299]</t>
  </si>
  <si>
    <t>[ISSUE:15884205], [ISSUE:15715300]</t>
  </si>
  <si>
    <t>[ISSUE:15884272], [ISSUE:15715301]</t>
  </si>
  <si>
    <t>[ISSUE:15884273], [ISSUE:15715302]</t>
  </si>
  <si>
    <t>[ISSUE:15888030], [ISSUE:15715302]</t>
  </si>
  <si>
    <t>[ISSUE:15888128], [ISSUE:15715302]</t>
  </si>
  <si>
    <t>[ISSUE:15888220], [ISSUE:15715304]</t>
  </si>
  <si>
    <t>[ISSUE:15888249], [ISSUE:15715305]</t>
  </si>
  <si>
    <t>[ISSUE:15888258], [ISSUE:15715306]</t>
  </si>
  <si>
    <t>[ISSUE:15888264], [ISSUE:15715307]</t>
  </si>
  <si>
    <t>[ISSUE:15888424], [ISSUE:15715308]</t>
  </si>
  <si>
    <t>[ISSUE:15961884],[ISSUE:15715330]</t>
  </si>
  <si>
    <t>[ISSUE:15964275],[ISSUE:15715330]</t>
  </si>
  <si>
    <t>[ISSUE:15964359],[ISSUE:15715330]</t>
  </si>
  <si>
    <t>[ISSUE:15965375],[ISSUE:15715330]</t>
  </si>
  <si>
    <t>[ISSUE:15911920],[ISSUE:16084701],[ISSUE:15715329]</t>
  </si>
  <si>
    <t>[ISSUE:16083739],[ISSUE:15715329]</t>
  </si>
  <si>
    <t>[ISSUE:16083740],[ISSUE:15715329]</t>
  </si>
  <si>
    <t>[ISSUE:16083755],[ISSUE:15715329]</t>
  </si>
  <si>
    <t>[ISSUE:16083756],[ISSUE:16086228],[ISSUE:15715329]</t>
  </si>
  <si>
    <t>[ISSUE:16083757],[ISSUE:15715329]</t>
  </si>
  <si>
    <t>[ISSUE:16083758],[ISSUE:15715329]</t>
  </si>
  <si>
    <t>[ISSUE:16083759],[ISSUE:15715329]</t>
  </si>
  <si>
    <t>[ISSUE:16083760],[ISSUE:15715329]</t>
  </si>
  <si>
    <t>[ISSUE:16083734],[ISSUE:15715329]</t>
  </si>
  <si>
    <t>[ISSUE:16083735],[ISSUE:15715329]</t>
  </si>
  <si>
    <t>[ISSUE:16083738],[ISSUE:15715329]</t>
  </si>
  <si>
    <t>[ISSUE:16085967],[ISSUE:15715329]</t>
  </si>
  <si>
    <t>[ISSUE:16085989],[ISSUE:15715329]</t>
  </si>
  <si>
    <t>[ISSUE:16085992],[ISSUE:15715329]</t>
  </si>
  <si>
    <t>[ISSUE:16086315],[ISSUE:15715329]</t>
  </si>
  <si>
    <t>[ISSUE:16086572],[ISSUE:15715329]</t>
  </si>
  <si>
    <t>[ISSUE:16087778],[ISSUE:15715329]</t>
  </si>
  <si>
    <t>[ISSUE:16084707],[ISSUE:15715329]</t>
  </si>
  <si>
    <t>[ISSUE:16084712],[ISSUE:15715329]</t>
  </si>
  <si>
    <t>[ISSUE:16084930],[ISSUE:15715329]</t>
  </si>
  <si>
    <t>[ISSUE:16085267],[ISSUE:15715329]</t>
  </si>
  <si>
    <t>[ISSUE:16085323],[ISSUE:15715329]</t>
  </si>
  <si>
    <t>[ISSUE:16085965],[ISSUE:15715329]</t>
  </si>
  <si>
    <t>[ISSUE:15971022],[ISSUE:15715334]</t>
  </si>
  <si>
    <t>[ISSUE:15971028],[ISSUE:15715334]</t>
  </si>
  <si>
    <t>[ISSUE:15971030],[ISSUE:15715334]</t>
  </si>
  <si>
    <t>[ISSUE:15890256],[ISSUE:15715318]</t>
  </si>
  <si>
    <t>[ISSUE:15890955],[ISSUE:15715318]</t>
  </si>
  <si>
    <t>[ISSUE:15891903],[ISSUE:15715318]</t>
  </si>
  <si>
    <t>[ISSUE:15892376],[ISSUE:15715318]</t>
  </si>
  <si>
    <t>[ISSUE:15894642],[ISSUE:15715320]</t>
  </si>
  <si>
    <t>[ISSUE:15895387],[ISSUE:15715320]</t>
  </si>
  <si>
    <t>[ISSUE:15895599],[ISSUE:15715320]</t>
  </si>
  <si>
    <t>[ISSUE:15895740],[ISSUE:15715320]</t>
  </si>
  <si>
    <t>[ISSUE:15902125],[ISSUE:15715320]</t>
  </si>
  <si>
    <t>[ISSUE:15902137],[ISSUE:15715320]</t>
  </si>
  <si>
    <t>[ISSUE:15902183],[ISSUE:15715321]</t>
  </si>
  <si>
    <t>[ISSUE:15902188],[ISSUE:15715321]</t>
  </si>
  <si>
    <t>[ISSUE:15902348],[ISSUE:15715321]</t>
  </si>
  <si>
    <t>[ISSUE:15902355],[ISSUE:15715322]</t>
  </si>
  <si>
    <t>[ISSUE:15907514],[ISSUE:15715322]</t>
  </si>
  <si>
    <t>[ISSUE:15907518],[ISSUE:15715322]</t>
  </si>
  <si>
    <t>[ISSUE:15907528],[ISSUE:15715322]</t>
  </si>
  <si>
    <t>[ISSUE:15908193],[ISSUE:15715323]</t>
  </si>
  <si>
    <t>[ISSUE:15908194],[ISSUE:15715323]</t>
  </si>
  <si>
    <t>[ISSUE:15908196],[ISSUE:15715324]</t>
  </si>
  <si>
    <t>[ISSUE:15908207],[ISSUE:15715325]</t>
  </si>
  <si>
    <t>[ISSUE:15908208],[ISSUE:15715326]</t>
  </si>
  <si>
    <t>[ISSUE:15908209],[ISSUE:15715326]</t>
  </si>
  <si>
    <t>[ISSUE:15908210],[ISSUE:15715326]</t>
  </si>
  <si>
    <t>[ISSUE:15908213],[ISSUE:15715327]</t>
  </si>
  <si>
    <t>[ISSUE:15908215],[ISSUE:15715328]</t>
  </si>
  <si>
    <t>[ISSUE:15863362],[ISSUE:15715279]</t>
  </si>
  <si>
    <t>[ISSUE:15825473],[ISSUE:15715255]</t>
  </si>
  <si>
    <t>[ISSUE:15864901],[ISSUE:15715256]</t>
  </si>
  <si>
    <t>[ISSUE:15849686],[ISSUE:15715257]</t>
  </si>
  <si>
    <t>[ISSUE:15849692],[ISSUE:15715257]</t>
  </si>
  <si>
    <t>[ISSUE:15849696],[ISSUE:15715257]</t>
  </si>
  <si>
    <t>[ISSUE:15826538],[ISSUE:15715258]</t>
  </si>
  <si>
    <t>[ISSUE:15849698],[ISSUE:15715259]</t>
  </si>
  <si>
    <t>[ISSUE:15849702],[ISSUE:15715260]</t>
  </si>
  <si>
    <t>[ISSUE:15849703],[ISSUE:15715260]</t>
  </si>
  <si>
    <t>[ISSUE:15851315],[ISSUE:15715260]</t>
  </si>
  <si>
    <t>[ISSUE:15851413],[ISSUE:15715261]</t>
  </si>
  <si>
    <t>[ISSUE:15851426],[ISSUE:15715262]</t>
  </si>
  <si>
    <t>[ISSUE:15853231],[ISSUE:15715266]</t>
  </si>
  <si>
    <t>[ISSUE:15853454],[ISSUE:15715266]</t>
  </si>
  <si>
    <t>[ISSUE:15853663],[ISSUE:15715266]</t>
  </si>
  <si>
    <t>[ISSUE:15853865],[ISSUE:15715267]</t>
  </si>
  <si>
    <t>[ISSUE:15854149],[ISSUE:15715268]</t>
  </si>
  <si>
    <t>[ISSUE:15854610],[ISSUE:15715268]</t>
  </si>
  <si>
    <t>[ISSUE:15855105],[ISSUE:15715269]</t>
  </si>
  <si>
    <t>[ISSUE:15855139],[ISSUE:15715269]</t>
  </si>
  <si>
    <t>[ISSUE:15861155],[ISSUE:15715269]</t>
  </si>
  <si>
    <t>[ISSUE:15861157],[ISSUE:15715269]</t>
  </si>
  <si>
    <t>[ISSUE:15861158],[ISSUE:15715269]</t>
  </si>
  <si>
    <t>[ISSUE:15861176],[ISSUE:15715269]</t>
  </si>
  <si>
    <t>[ISSUE:15861180],[ISSUE:15715269]</t>
  </si>
  <si>
    <t>[ISSUE:15861203],[ISSUE:15715269]</t>
  </si>
  <si>
    <t>[ISSUE:15861207],[ISSUE:15715270]</t>
  </si>
  <si>
    <t>[ISSUE:15828023],[ISSUE:15715407]</t>
  </si>
  <si>
    <t>[ISSUE:15827827],[ISSUE:15715530]</t>
  </si>
  <si>
    <t>[ISSUE:15828321],[ISSUE:15715737]</t>
  </si>
  <si>
    <t>[ISSUE:15828651],[ISSUE:15715760]</t>
  </si>
  <si>
    <t>[ISSUE:15828658],[ISSUE:15715845]</t>
  </si>
  <si>
    <t>[ISSUE:15831196],[ISSUE:15716929]</t>
  </si>
  <si>
    <t>[ISSUE:15831252],[ISSUE:15716950]</t>
  </si>
  <si>
    <t>[ISSUE:15830686],[ISSUE:15716906]</t>
  </si>
  <si>
    <t>[ISSUE:15830690],[ISSUE:15716918]</t>
  </si>
  <si>
    <t>[ISSUE:15828906],[ISSUE:15716900]</t>
  </si>
  <si>
    <t>[ISSUE:15828981],[ISSUE:15716902]</t>
  </si>
  <si>
    <t>[ISSUE:15828857],[ISSUE:15716891]</t>
  </si>
  <si>
    <t>[ISSUE:15828890],[ISSUE:15716893]</t>
  </si>
  <si>
    <t>[ISSUE:15844173],[ISSUE:15717023]</t>
  </si>
  <si>
    <t>[ISSUE:15844211],[ISSUE:15717033]</t>
  </si>
  <si>
    <t>[ISSUE:15844148],[ISSUE:15716994]</t>
  </si>
  <si>
    <t>[ISSUE:15844151],[ISSUE:15717016]</t>
  </si>
  <si>
    <t>[ISSUE:15844158],[ISSUE:15717011]</t>
  </si>
  <si>
    <t>[ISSUE:15834344],[ISSUE:15716979]</t>
  </si>
  <si>
    <t>[ISSUE:15834353],[ISSUE:15716983]</t>
  </si>
  <si>
    <t>[ISSUE:15831650],[ISSUE:15716974]</t>
  </si>
  <si>
    <t>[ISSUE:15831325],[ISSUE:15716962]</t>
  </si>
  <si>
    <t>[ISSUE:15831326],[ISSUE:15716966]</t>
  </si>
  <si>
    <t>[ISSUE:15844360],[ISSUE:15717056]</t>
  </si>
  <si>
    <t>[ISSUE:15844425],[ISSUE:15717061]</t>
  </si>
  <si>
    <t>[ISSUE:16286930],[ISSUE:15715329]</t>
  </si>
  <si>
    <t>[ISSUE:16287807],[ISSUE:15715329]</t>
  </si>
  <si>
    <t>[ISSUE:16290338],[ISSUE:15715329]</t>
  </si>
  <si>
    <t>[ISSUE:16290343],[ISSUE:15715329]</t>
  </si>
  <si>
    <t>[ISSUE:16290909],[ISSUE:15715329]</t>
  </si>
  <si>
    <t>[ISSUE:16290923],[ISSUE:15715329]</t>
  </si>
  <si>
    <t>[ISSUE:16290930],[ISSUE:15715329]</t>
  </si>
  <si>
    <t>[ISSUE:16290973],[ISSUE:15715329]</t>
  </si>
  <si>
    <t>[ISSUE:16290994],[ISSUE:15715329]</t>
  </si>
  <si>
    <t>[ISSUE:16291219],[ISSUE:15715329]</t>
  </si>
  <si>
    <t>[ISSUE:16296936],[ISSUE:15715329]</t>
  </si>
  <si>
    <t>[ISSUE:16297132],[ISSUE:15715329]</t>
  </si>
  <si>
    <t>[ISSUE:16297155],[ISSUE:15715329]</t>
  </si>
  <si>
    <t>[ISSUE:16297411],[ISSUE:15715329]</t>
  </si>
  <si>
    <t>[ISSUE:16297424],[ISSUE:15715329]</t>
  </si>
  <si>
    <t>[ISSUE:16346554], [ISSUE:15715394]</t>
  </si>
  <si>
    <t>[ISSUE:16346555], [ISSUE:15715394]</t>
  </si>
  <si>
    <t>[ISSUE:16347927], [ISSUE:15715394]</t>
  </si>
  <si>
    <t>[ISSUE:16348576], [ISSUE:15715394]</t>
  </si>
  <si>
    <t>[ISSUE:16348583], [ISSUE:15715394]</t>
  </si>
  <si>
    <t>[ISSUE:16348597], [ISSUE:15715394]</t>
  </si>
  <si>
    <t>[ISSUE:16325922], [ISSUE:15715395]</t>
  </si>
  <si>
    <t>[ISSUE:16325928], [ISSUE:15715395]</t>
  </si>
  <si>
    <t>[ISSUE:16325938], [ISSUE:15715395]</t>
  </si>
  <si>
    <t>[ISSUE:16325939], [ISSUE:15715395]</t>
  </si>
  <si>
    <t>[ISSUE:16325940], [ISSUE:15715395]</t>
  </si>
  <si>
    <t>[ISSUE:16325948], [ISSUE:15715395]</t>
  </si>
  <si>
    <t>[ISSUE:16327215],[ISSUE:15715398]</t>
  </si>
  <si>
    <t>[ISSUE:16327548],[ISSUE:15715398]</t>
  </si>
  <si>
    <t>[ISSUE:16327550],[ISSUE:15715398]</t>
  </si>
  <si>
    <t>[ISSUE:16328033],[ISSUE:15715398]</t>
  </si>
  <si>
    <t>[ISSUE:16328856],[ISSUE:15715398]</t>
  </si>
  <si>
    <t>[ISSUE:16329407],[ISSUE:15715398]</t>
  </si>
  <si>
    <t>[ISSUE:16329412],[ISSUE:15715398]</t>
  </si>
  <si>
    <t>[ISSUE:16329422],[ISSUE:15715398]</t>
  </si>
  <si>
    <t>[ISSUE:16329449],[ISSUE:15715398]</t>
  </si>
  <si>
    <t>[ISSUE:16327432],[ISSUE:15715398]</t>
  </si>
  <si>
    <t>[ISSUE:16327438],[ISSUE:15715398]</t>
  </si>
  <si>
    <t>[ISSUE:16327547],[ISSUE:15715398]</t>
  </si>
  <si>
    <t>[ISSUE:16330767],[ISSUE:15715399]</t>
  </si>
  <si>
    <t>[ISSUE:16330772],[ISSUE:15715399]</t>
  </si>
  <si>
    <t>[ISSUE:16330781],[ISSUE:15715399]</t>
  </si>
  <si>
    <t>[ISSUE:16338268], [ISSUE:15715407]</t>
  </si>
  <si>
    <t>[ISSUE:16338582], [ISSUE:15715408]</t>
  </si>
  <si>
    <t>[ISSUE:16338603], [ISSUE:15715408]</t>
  </si>
  <si>
    <t>[ISSUE:16340132], [ISSUE:15715410]</t>
  </si>
  <si>
    <t>[ISSUE:16340140], [ISSUE:15715410]</t>
  </si>
  <si>
    <t>[ISSUE:16340149], [ISSUE:15715411]</t>
  </si>
  <si>
    <t>[ISSUE:16325918], [ISSUE:15715392]</t>
  </si>
  <si>
    <t>[ISSUE:16325920], [ISSUE:15715393]</t>
  </si>
  <si>
    <t>[ISSUE:16316184], [ISSUE:15715337]</t>
  </si>
  <si>
    <t>[ISSUE:16316301], [ISSUE:15715337]</t>
  </si>
  <si>
    <t>[ISSUE:16316368], [ISSUE:15715337]</t>
  </si>
  <si>
    <t>[ISSUE:16318681], [ISSUE:15715369]</t>
  </si>
  <si>
    <t>[ISSUE:16322395], [ISSUE:15715369]</t>
  </si>
  <si>
    <t>[ISSUE:16325916], [ISSUE:15715381]</t>
  </si>
  <si>
    <t>[ISSUE:16325917], [ISSUE:15715382]</t>
  </si>
  <si>
    <t>[ISSUE:16326226], [ISSUE:15715395]</t>
  </si>
  <si>
    <t>[ISSUE:16326234], [ISSUE:15715395]</t>
  </si>
  <si>
    <t>[ISSUE:16326778], [ISSUE:15715395]</t>
  </si>
  <si>
    <t>[ISSUE:16326812], [ISSUE:15715395]</t>
  </si>
  <si>
    <t>[ISSUE:16326814], [ISSUE:15715395]</t>
  </si>
  <si>
    <t>[ISSUE:16326822], [ISSUE:15715395]</t>
  </si>
  <si>
    <t>[ISSUE:16326870], [ISSUE:15715395]</t>
  </si>
  <si>
    <t>[ISSUE:16326873], [ISSUE:15715395]</t>
  </si>
  <si>
    <t>[ISSUE:16326877], [ISSUE:15715395]</t>
  </si>
  <si>
    <t>[ISSUE:16327063], [ISSUE:15715395]</t>
  </si>
  <si>
    <t>[ISSUE:16327070], [ISSUE:15715395]</t>
  </si>
  <si>
    <t>[ISSUE:16327073], [ISSUE:15715395]</t>
  </si>
  <si>
    <t>[ISSUE:16327074], [ISSUE:15715395]</t>
  </si>
  <si>
    <t>[ISSUE:16327075], [ISSUE:15715395]</t>
  </si>
  <si>
    <t>[ISSUE:16327076], [ISSUE:15715395]</t>
  </si>
  <si>
    <t>[ISSUE:16330839], [ISSUE:15715399]</t>
  </si>
  <si>
    <t>[ISSUE:16334577], [ISSUE:15715401]</t>
  </si>
  <si>
    <t>[ISSUE:16335301], [ISSUE:15715402]</t>
  </si>
  <si>
    <t>[ISSUE:16335302], [ISSUE:15715403]</t>
  </si>
  <si>
    <t>[ISSUE:16335426], [ISSUE:15715404]</t>
  </si>
  <si>
    <t>[ISSUE:16335493], [ISSUE:15715404]</t>
  </si>
  <si>
    <t>[ISSUE:16337286], [ISSUE:15715405]</t>
  </si>
  <si>
    <t>[ISSUE:16338216], [ISSUE:15715406]</t>
  </si>
  <si>
    <t>[ISSUE:16362874],[ISSUE:15715408]</t>
  </si>
  <si>
    <t>[ISSUE:16338708],[ISSUE:15715409]</t>
  </si>
  <si>
    <t>[ISSUE:16338916],[ISSUE:15715409]</t>
  </si>
  <si>
    <t>[ISSUE:16339173],[ISSUE:15715409]</t>
  </si>
  <si>
    <t>[ISSUE:16339205],[ISSUE:15715409]</t>
  </si>
  <si>
    <t>[ISSUE:16339711],[ISSUE:15715409]</t>
  </si>
  <si>
    <t>[ISSUE:16339796],[ISSUE:15715409]</t>
  </si>
  <si>
    <t>[ISSUE:16339798],[ISSUE:15715409]</t>
  </si>
  <si>
    <t>[ISSUE:16340128],[ISSUE:15715409]</t>
  </si>
  <si>
    <t>[ISSUE:16370697],[ISSUE:15715460],[ISSUE:15715461],[ISSUE:15715462]</t>
  </si>
  <si>
    <t>[ISSUE:16370940],[ISSUE:15715463],[ISSUE:15715464],[ISSUE:15715465]</t>
  </si>
  <si>
    <t>[ISSUE:16423482],[ISSUE:15715458]</t>
  </si>
  <si>
    <t>[ISSUE:16374167],[ISSUE:15715490]</t>
  </si>
  <si>
    <t>[ISSUE:16374168],[ISSUE:15715490]</t>
  </si>
  <si>
    <t>[ISSUE:16377619],[ISSUE:15715490]</t>
  </si>
  <si>
    <t>[ISSUE:16377670],[ISSUE:15715490]</t>
  </si>
  <si>
    <t>[ISSUE:16378407],[ISSUE:15715490]</t>
  </si>
  <si>
    <t>[ISSUE:16382451],[ISSUE:15715490]</t>
  </si>
  <si>
    <t>[ISSUE:16383332],[ISSUE:15715490]</t>
  </si>
  <si>
    <t>[ISSUE:16383334],[ISSUE:15715490]</t>
  </si>
  <si>
    <t>[ISSUE:16383335],[ISSUE:15715490]</t>
  </si>
  <si>
    <t>[ISSUE:16423488],[ISSUE:15715458]</t>
  </si>
  <si>
    <t>[ISSUE:16383631],[ISSUE:15715491]</t>
  </si>
  <si>
    <t>[ISSUE:16384239],[ISSUE:15715492]</t>
  </si>
  <si>
    <t>[ISSUE:16384241],[ISSUE:15715493]</t>
  </si>
  <si>
    <t>[ISSUE:16384242],[ISSUE:15715494]</t>
  </si>
  <si>
    <t>[ISSUE:16384243],[ISSUE:15715495]</t>
  </si>
  <si>
    <t>[ISSUE:16387206],[ISSUE:15715498]</t>
  </si>
  <si>
    <t>[ISSUE:16413097],[ISSUE:15715503]</t>
  </si>
  <si>
    <t>[ISSUE:16418172],[ISSUE:15715504]</t>
  </si>
  <si>
    <t>[ISSUE:16418558],[ISSUE:15715505]</t>
  </si>
  <si>
    <t>[ISSUE:16418868],[ISSUE:15715506]</t>
  </si>
  <si>
    <t>[ISSUE:16423486],[ISSUE:15715497]</t>
  </si>
  <si>
    <t>[ISSUE:16426043],[ISSUE:15715497]</t>
  </si>
  <si>
    <t>[ISSUE:16426050],[ISSUE:15715499]</t>
  </si>
  <si>
    <t>[ISSUE:16426059],[ISSUE:15715499]</t>
  </si>
  <si>
    <t>[ISSUE:16426814],[ISSUE:15715499]</t>
  </si>
  <si>
    <t>[ISSUE:16427233],[ISSUE:15715499]</t>
  </si>
  <si>
    <t>[ISSUE:16387314],[ISSUE:15715500]</t>
  </si>
  <si>
    <t>[ISSUE:16392559],[ISSUE:15715500]</t>
  </si>
  <si>
    <t>[ISSUE:16398929],[ISSUE:15715500]</t>
  </si>
  <si>
    <t>[ISSUE:16399463],[ISSUE:15715500]</t>
  </si>
  <si>
    <t>[ISSUE:16441572],[ISSUE:15715514]</t>
  </si>
  <si>
    <t>[ISSUE:16441575],[ISSUE:15715515]</t>
  </si>
  <si>
    <t>[ISSUE:16441580],[ISSUE:15715516]</t>
  </si>
  <si>
    <t>[ISSUE:16441583],[ISSUE:15715517]</t>
  </si>
  <si>
    <t>[ISSUE:16441646],[ISSUE:15715518]</t>
  </si>
  <si>
    <t>[ISSUE:16441679],[ISSUE:15715519]</t>
  </si>
  <si>
    <t>[ISSUE:16441712],[ISSUE:15715519]</t>
  </si>
  <si>
    <t>[ISSUE:16441816],[ISSUE:15715519]</t>
  </si>
  <si>
    <t>[ISSUE:16386246],[ISSUE:15715495]</t>
  </si>
  <si>
    <t>[ISSUE:16386462],[ISSUE:15715495]</t>
  </si>
  <si>
    <t>[ISSUE:16426048],[ISSUE:15715472]</t>
  </si>
  <si>
    <t>[ISSUE:16403975],[ISSUE:15715502]</t>
  </si>
  <si>
    <t>[ISSUE:16432254],[ISSUE:15715513]</t>
  </si>
  <si>
    <t>[ISSUE:16440093],[ISSUE:15715513]</t>
  </si>
  <si>
    <t>[ISSUE:16440094],[ISSUE:15715513]</t>
  </si>
  <si>
    <t>[ISSUE:16440096],[ISSUE:15715513]</t>
  </si>
  <si>
    <t>[ISSUE:16440097],[ISSUE:15715513]</t>
  </si>
  <si>
    <t>[ISSUE:16440098],[ISSUE:15715513]</t>
  </si>
  <si>
    <t>[ISSUE:16440099],[ISSUE:15715513]</t>
  </si>
  <si>
    <t>[ISSUE:16440101],[ISSUE:15715513]</t>
  </si>
  <si>
    <t>[ISSUE:16440105],[ISSUE:15715513]</t>
  </si>
  <si>
    <t>[ISSUE:16432506],[ISSUE:15715513]</t>
  </si>
  <si>
    <t>[ISSUE:16440092],[ISSUE:15715513]</t>
  </si>
  <si>
    <t>[ISSUE:16454930],[ISSUE:15715512]</t>
  </si>
  <si>
    <t>[ISSUE:16442527],[ISSUE:15715520]</t>
  </si>
  <si>
    <t>[ISSUE:16445777],[ISSUE:15715521]</t>
  </si>
  <si>
    <t>[ISSUE:16445823],[ISSUE:15715522]</t>
  </si>
  <si>
    <t>[ISSUE:16457288],[ISSUE:15715523]</t>
  </si>
  <si>
    <t>[ISSUE:16457289],[ISSUE:15715523]</t>
  </si>
  <si>
    <t>[ISSUE:16475167],[ISSUE:15715523]</t>
  </si>
  <si>
    <t>[ISSUE:16475168],[ISSUE:15715523]</t>
  </si>
  <si>
    <t>[ISSUE:16475354],[ISSUE:15715523]</t>
  </si>
  <si>
    <t>[ISSUE:16475359],[ISSUE:15715523]</t>
  </si>
  <si>
    <t>[ISSUE:16445825],[ISSUE:15715524]</t>
  </si>
  <si>
    <t>[ISSUE:16445826],[ISSUE:15715525]</t>
  </si>
  <si>
    <t>[ISSUE:16445878],[ISSUE:15715525]</t>
  </si>
  <si>
    <t>[ISSUE:16446046],[ISSUE:15715526]</t>
  </si>
  <si>
    <t>[ISSUE:16448770],[ISSUE:15715527]</t>
  </si>
  <si>
    <t>[ISSUE:16448773],[ISSUE:15715528]</t>
  </si>
  <si>
    <t>[ISSUE:16448774],[ISSUE:15715528]</t>
  </si>
  <si>
    <t>[ISSUE:16475534],[ISSUE:15715531]</t>
  </si>
  <si>
    <t>[ISSUE:16475536],[ISSUE:15715531]</t>
  </si>
  <si>
    <t>[ISSUE:16475537],[ISSUE:15715531]</t>
  </si>
  <si>
    <t>[ISSUE:16475540],[ISSUE:15715532]</t>
  </si>
  <si>
    <t>[ISSUE:16476661],[ISSUE:15715532]</t>
  </si>
  <si>
    <t>[ISSUE:16476663],[ISSUE:15715532]</t>
  </si>
  <si>
    <t>[ISSUE:16510535],[ISSUE:15715533]</t>
  </si>
  <si>
    <t>[ISSUE:16476665],[ISSUE:15715534]</t>
  </si>
  <si>
    <t>[ISSUE:16478892],[ISSUE:15715535]</t>
  </si>
  <si>
    <t>[ISSUE:16479088],[ISSUE:15715535]</t>
  </si>
  <si>
    <t>[ISSUE:16479089],[ISSUE:15715541]</t>
  </si>
  <si>
    <t>[ISSUE:16479090],[ISSUE:15715542]</t>
  </si>
  <si>
    <t>[ISSUE:16480153],[ISSUE:15715543]</t>
  </si>
  <si>
    <t>[ISSUE:16480293],[ISSUE:15715544]</t>
  </si>
  <si>
    <t>[ISSUE:16507519],[ISSUE:15715545]</t>
  </si>
  <si>
    <t>[ISSUE:16480303],[ISSUE:15715546]</t>
  </si>
  <si>
    <t>[ISSUE:16480410],[ISSUE:15715546]</t>
  </si>
  <si>
    <t>[ISSUE:16480423],[ISSUE:15715546]</t>
  </si>
  <si>
    <t>[ISSUE:16480424],[ISSUE:15715546]</t>
  </si>
  <si>
    <t>[ISSUE:16480449],[ISSUE:15715546]</t>
  </si>
  <si>
    <t>[ISSUE:16480560],[ISSUE:15715548]</t>
  </si>
  <si>
    <t>[ISSUE:16480589],[ISSUE:15715548]</t>
  </si>
  <si>
    <t>[ISSUE:16480960],[ISSUE:15715548]</t>
  </si>
  <si>
    <t>[ISSUE:16495007],[ISSUE:15715549]</t>
  </si>
  <si>
    <t>[ISSUE:16495009],[ISSUE:15715549]</t>
  </si>
  <si>
    <t>[ISSUE:16495010],[ISSUE:15715550]</t>
  </si>
  <si>
    <t>[ISSUE:16495011],[ISSUE:15715551]</t>
  </si>
  <si>
    <t>[ISSUE:16495013],[ISSUE:15715552]</t>
  </si>
  <si>
    <t>[ISSUE:16495015],[ISSUE:15715556]</t>
  </si>
  <si>
    <t>[ISSUE:16495018],[ISSUE:15715557]</t>
  </si>
  <si>
    <t>[ISSUE:16510533],[ISSUE:15715612]</t>
  </si>
  <si>
    <t>[ISSUE:16495022],[ISSUE:15715560]</t>
  </si>
  <si>
    <t>[ISSUE:16495176],[ISSUE:15715560]</t>
  </si>
  <si>
    <t>[ISSUE:16495177],[ISSUE:15715560]</t>
  </si>
  <si>
    <t>[ISSUE:16495257],[ISSUE:15715561]</t>
  </si>
  <si>
    <t>[ISSUE:16495259],[ISSUE:15715561]</t>
  </si>
  <si>
    <t>[ISSUE:16495345],[ISSUE:15715561]</t>
  </si>
  <si>
    <t>[ISSUE:16495352],[ISSUE:15715561]</t>
  </si>
  <si>
    <t>[ISSUE:16495427],[ISSUE:15715561]</t>
  </si>
  <si>
    <t>[ISSUE:16495429],[ISSUE:15715563]</t>
  </si>
  <si>
    <t>[ISSUE:16495543],[ISSUE:15715580]</t>
  </si>
  <si>
    <t>[ISSUE:16495601],[ISSUE:15715580]</t>
  </si>
  <si>
    <t>[ISSUE:16496076],[ISSUE:15715581]</t>
  </si>
  <si>
    <t>[ISSUE:16496077],[ISSUE:15715581]</t>
  </si>
  <si>
    <t>[ISSUE:16496079],[ISSUE:15715582]</t>
  </si>
  <si>
    <t>[ISSUE:16495432],[ISSUE:15715564]</t>
  </si>
  <si>
    <t>[ISSUE:16495434],[ISSUE:15715573]</t>
  </si>
  <si>
    <t>[ISSUE:16495435],[ISSUE:15715574]</t>
  </si>
  <si>
    <t>[ISSUE:16496275],[ISSUE:15715584]</t>
  </si>
  <si>
    <t>[ISSUE:16496277],[ISSUE:15715586]</t>
  </si>
  <si>
    <t>[ISSUE:16506854],[ISSUE:15715592]</t>
  </si>
  <si>
    <t>[ISSUE:16507484],[ISSUE:15715595]</t>
  </si>
  <si>
    <t>[ISSUE:16507485],[ISSUE:15715595]</t>
  </si>
  <si>
    <t>[ISSUE:16495014],[ISSUE:15715555]</t>
  </si>
  <si>
    <t>[ISSUE:16495021],[ISSUE:15715558]</t>
  </si>
  <si>
    <t>[ISSUE:16495437],[ISSUE:15715575]</t>
  </si>
  <si>
    <t>[ISSUE:16495440],[ISSUE:15715576]</t>
  </si>
  <si>
    <t>[ISSUE:16495443],[ISSUE:15715576]</t>
  </si>
  <si>
    <t>[ISSUE:16495444],[ISSUE:15715576]</t>
  </si>
  <si>
    <t>[ISSUE:16495448],[ISSUE:15715577]</t>
  </si>
  <si>
    <t>[ISSUE:16495450],[ISSUE:15715578]</t>
  </si>
  <si>
    <t>[ISSUE:16511096],[ISSUE:15715583]</t>
  </si>
  <si>
    <t>[ISSUE:16511097],[ISSUE:15715585]</t>
  </si>
  <si>
    <t>[ISSUE:16546475],[ISSUE:15715645]</t>
  </si>
  <si>
    <t>[ISSUE:16546497],[ISSUE:15715645]</t>
  </si>
  <si>
    <t>[ISSUE:16546757],[ISSUE:15715648]</t>
  </si>
  <si>
    <t>[ISSUE:16546882],[ISSUE:15715649]</t>
  </si>
  <si>
    <t>[ISSUE:16546911],[ISSUE:15715650]</t>
  </si>
  <si>
    <t>[ISSUE:16546937],[ISSUE:15715651]</t>
  </si>
  <si>
    <t>[ISSUE:16546945],[ISSUE:15715652]</t>
  </si>
  <si>
    <t>[ISSUE:16546946],[ISSUE:15715653]</t>
  </si>
  <si>
    <t>[ISSUE:16546950],[ISSUE:15715654]</t>
  </si>
  <si>
    <t>[ISSUE:16546966],[ISSUE:15715655]</t>
  </si>
  <si>
    <t>[ISSUE:16547112],[ISSUE:15715660]</t>
  </si>
  <si>
    <t>[ISSUE:16547849],[ISSUE:15715660]</t>
  </si>
  <si>
    <t>[ISSUE:16547858],[ISSUE:15715661]</t>
  </si>
  <si>
    <t>[ISSUE:16548594],[ISSUE:15715662]</t>
  </si>
  <si>
    <t>[ISSUE:16549264],[ISSUE:15715667]</t>
  </si>
  <si>
    <t>[ISSUE:16549276],[ISSUE:15715668]</t>
  </si>
  <si>
    <t>[ISSUE:16551610],[ISSUE:15715669]</t>
  </si>
  <si>
    <t>[ISSUE:16552997],[ISSUE:15715670]</t>
  </si>
  <si>
    <t>[ISSUE:16554102],[ISSUE:15715673]</t>
  </si>
  <si>
    <t>[ISSUE:16554239],[ISSUE:15715674]</t>
  </si>
  <si>
    <t>[ISSUE:16554244],[ISSUE:15715675]</t>
  </si>
  <si>
    <t>[ISSUE:16554389],[ISSUE:15715676]</t>
  </si>
  <si>
    <t>[ISSUE:16555203],[ISSUE:15715683]</t>
  </si>
  <si>
    <t>[ISSUE:16555247],[ISSUE:15715686]</t>
  </si>
  <si>
    <t>[ISSUE:16556291],[ISSUE:15715688]</t>
  </si>
  <si>
    <t>[ISSUE:16556673],[ISSUE:15715689]</t>
  </si>
  <si>
    <t>[ISSUE:16556995],[ISSUE:15715690]</t>
  </si>
  <si>
    <t>[ISSUE:16557198],[ISSUE:15715613]</t>
  </si>
  <si>
    <t>[ISSUE:16557358],[ISSUE:15715614]</t>
  </si>
  <si>
    <t>[ISSUE:16557583],[ISSUE:15715614]</t>
  </si>
  <si>
    <t>[ISSUE:16558567],[ISSUE:15715615]</t>
  </si>
  <si>
    <t>[ISSUE:16558611],[ISSUE:15715616]</t>
  </si>
  <si>
    <t>[ISSUE:16558839],[ISSUE:15715617]</t>
  </si>
  <si>
    <t>[ISSUE:16559643],[ISSUE:15715617]</t>
  </si>
  <si>
    <t>[ISSUE:16560923],[ISSUE:15715618]</t>
  </si>
  <si>
    <t>[ISSUE:16560927],[ISSUE:15715619]</t>
  </si>
  <si>
    <t>[ISSUE:16560940],[ISSUE:15715620]</t>
  </si>
  <si>
    <t>[ISSUE:16560942],[ISSUE:15715621]</t>
  </si>
  <si>
    <t>[ISSUE:16560945],[ISSUE:15715622]</t>
  </si>
  <si>
    <t>[ISSUE:16560946],[ISSUE:15715623]</t>
  </si>
  <si>
    <t>[ISSUE:16561345],[ISSUE:15715624]</t>
  </si>
  <si>
    <t>[ISSUE:16561351],[ISSUE:15715625]</t>
  </si>
  <si>
    <t>[ISSUE:16561352],[ISSUE:15715626]</t>
  </si>
  <si>
    <t>[ISSUE:16562587],[ISSUE:15715628]</t>
  </si>
  <si>
    <t>[ISSUE:16562717],[ISSUE:15715628]</t>
  </si>
  <si>
    <t>[ISSUE:16563161],[ISSUE:15715628]</t>
  </si>
  <si>
    <t>[ISSUE:16563232],[ISSUE:15715630]</t>
  </si>
  <si>
    <t>[ISSUE:16564039],[ISSUE:15715630]</t>
  </si>
  <si>
    <t>[ISSUE:16564862],[ISSUE:15715630]</t>
  </si>
  <si>
    <t>[ISSUE:16564863],[ISSUE:15715630]</t>
  </si>
  <si>
    <t>[ISSUE:16564865],[ISSUE:15715631]</t>
  </si>
  <si>
    <t>[ISSUE:16564866],[ISSUE:15715632]</t>
  </si>
  <si>
    <t>[ISSUE:16564869],[ISSUE:15715632]</t>
  </si>
  <si>
    <t>[ISSUE:16564873],[ISSUE:15715632]</t>
  </si>
  <si>
    <t>[ISSUE:16565368],[ISSUE:15715632]</t>
  </si>
  <si>
    <t>[ISSUE:16566354],[ISSUE:15715632]</t>
  </si>
  <si>
    <t>[ISSUE:16566355],[ISSUE:15715633]</t>
  </si>
  <si>
    <t>[ISSUE:16566499],[ISSUE:15715633]</t>
  </si>
  <si>
    <t>[ISSUE:16566500],[ISSUE:15715634]</t>
  </si>
  <si>
    <t>[ISSUE:16575096],[ISSUE:15715625]</t>
  </si>
  <si>
    <t>[ISSUE:16575870],[ISSUE:15715625]</t>
  </si>
  <si>
    <t>[ISSUE:16566515],[ISSUE:15715635]</t>
  </si>
  <si>
    <t>[ISSUE:16566516],[ISSUE:15715635]</t>
  </si>
  <si>
    <t>[ISSUE:16566524],[ISSUE:15715636]</t>
  </si>
  <si>
    <t>[ISSUE:15715636]</t>
  </si>
  <si>
    <t>[ISSUE:16567176],[ISSUE:15715636]</t>
  </si>
  <si>
    <t>[ISSUE:16567285],[ISSUE:15715637]</t>
  </si>
  <si>
    <t>[ISSUE:16567294],[ISSUE:15715637]</t>
  </si>
  <si>
    <t>[ISSUE:16567302],[ISSUE:15715637]</t>
  </si>
  <si>
    <t>[ISSUE:16567305],[ISSUE:15715637]</t>
  </si>
  <si>
    <t>[ISSUE:15715637]</t>
  </si>
  <si>
    <t>[ISSUE:16567437],[ISSUE:15715638]</t>
  </si>
  <si>
    <t>[ISSUE:15715638]</t>
  </si>
  <si>
    <t>[ISSUE:16576518],[ISSUE:15715639]</t>
  </si>
  <si>
    <t>[ISSUE:15715639]</t>
  </si>
  <si>
    <t>[ISSUE:16594695],[ISSUE:15715694]</t>
  </si>
  <si>
    <t>[ISSUE:15715694]</t>
  </si>
  <si>
    <t>[ISSUE:16595271],[ISSUE:15715695]</t>
  </si>
  <si>
    <t>[ISSUE:16595279],[ISSUE:15715696]</t>
  </si>
  <si>
    <t>[ISSUE:16595280],[ISSUE:15715697]</t>
  </si>
  <si>
    <t>[ISSUE:16595281],[ISSUE:15715698]</t>
  </si>
  <si>
    <t>[ISSUE:16596425],[ISSUE:15715701]</t>
  </si>
  <si>
    <t>[ISSUE:16596426],[ISSUE:15715701]</t>
  </si>
  <si>
    <t>[ISSUE:16597827],[ISSUE:15715701]</t>
  </si>
  <si>
    <t>[ISSUE:16597829],[ISSUE:15715701]</t>
  </si>
  <si>
    <t>[ISSUE:16597832],[ISSUE:15715701]</t>
  </si>
  <si>
    <t>[ISSUE:16598580],[ISSUE:15715701]</t>
  </si>
  <si>
    <t>[ISSUE:15715701]</t>
  </si>
  <si>
    <t>[ISSUE:16599316],[ISSUE:15715702]</t>
  </si>
  <si>
    <t>[ISSUE:16599319],[ISSUE:15715703]</t>
  </si>
  <si>
    <t>[ISSUE:16599320],[ISSUE:15715703]</t>
  </si>
  <si>
    <t>[ISSUE:16599363],[ISSUE:15715703]</t>
  </si>
  <si>
    <t>[ISSUE:16599375],[ISSUE:15715703]</t>
  </si>
  <si>
    <t>[ISSUE:16600782],[ISSUE:15715704]</t>
  </si>
  <si>
    <t>[ISSUE:16609351],[ISSUE:15715717]</t>
  </si>
  <si>
    <t>[ISSUE:16609354],[ISSUE:15715718]</t>
  </si>
  <si>
    <t>[ISSUE:16609356],[ISSUE:15715718]</t>
  </si>
  <si>
    <t>[ISSUE:16626159],[ISSUE:15715719]</t>
  </si>
  <si>
    <t>[ISSUE:16626487],[ISSUE:15715719]</t>
  </si>
  <si>
    <t>[ISSUE:16626986],[ISSUE:15715719]</t>
  </si>
  <si>
    <t>[ISSUE:16626490],[ISSUE:15715720]</t>
  </si>
  <si>
    <t>[ISSUE:16609390],[ISSUE:15715721]</t>
  </si>
  <si>
    <t>[ISSUE:16609444],[ISSUE:15715723]</t>
  </si>
  <si>
    <t>[ISSUE:15715723]</t>
  </si>
  <si>
    <t>[ISSUE:16609449],[ISSUE:15715725]</t>
  </si>
  <si>
    <t>[ISSUE:16609451],[ISSUE:15715725]</t>
  </si>
  <si>
    <t>[ISSUE:16609475],[ISSUE:15715725]</t>
  </si>
  <si>
    <t>[ISSUE:16609501],[ISSUE:15715725]</t>
  </si>
  <si>
    <t>[ISSUE:16609534],[ISSUE:15715728]</t>
  </si>
  <si>
    <t>[ISSUE:16609546],[ISSUE:15715728]</t>
  </si>
  <si>
    <t>[ISSUE:16609581],[ISSUE:15715728]</t>
  </si>
  <si>
    <t>[ISSUE:16609674],[ISSUE:15715728]</t>
  </si>
  <si>
    <t>[ISSUE:16609692],[ISSUE:15715728]</t>
  </si>
  <si>
    <t>[ISSUE:16609693],[ISSUE:15715728]</t>
  </si>
  <si>
    <t>[ISSUE:16609708],[ISSUE:15715728]</t>
  </si>
  <si>
    <t>[ISSUE:16609817],[ISSUE:15715730]</t>
  </si>
  <si>
    <t>[ISSUE:16609868],[ISSUE:15715730]</t>
  </si>
  <si>
    <t>[ISSUE:16624239],[ISSUE:15715733]</t>
  </si>
  <si>
    <t>[ISSUE:16624241],[ISSUE:15715733]</t>
  </si>
  <si>
    <t>[ISSUE:16624604],[ISSUE:15715734]</t>
  </si>
  <si>
    <t>[ISSUE:16624630],[ISSUE:15715718]</t>
  </si>
  <si>
    <t>[ISSUE:16624634],[ISSUE:15715736]</t>
  </si>
  <si>
    <t>[ISSUE:16624640],[ISSUE:15715739]</t>
  </si>
  <si>
    <t>[ISSUE:16624642],[ISSUE:15715740]</t>
  </si>
  <si>
    <t>[ISSUE:16624914],[ISSUE:15715744]</t>
  </si>
  <si>
    <t>[ISSUE:15715744]</t>
  </si>
  <si>
    <t>[ISSUE:16624920],[ISSUE:15715746]</t>
  </si>
  <si>
    <t>[ISSUE:16624921],[ISSUE:15715747]</t>
  </si>
  <si>
    <t>[ISSUE:16625362],[ISSUE:15715747]</t>
  </si>
  <si>
    <t>[ISSUE:16625363],[ISSUE:15715748]</t>
  </si>
  <si>
    <t>[ISSUE:16625366],[ISSUE:15715749]</t>
  </si>
  <si>
    <t>[ISSUE:16625842],[ISSUE:15715751]</t>
  </si>
  <si>
    <t>[ISSUE:16625843],[ISSUE:15715751]</t>
  </si>
  <si>
    <t>[ISSUE:16630483],[ISSUE:15715762]</t>
  </si>
  <si>
    <t>[ISSUE:16630484][ISSUE:15715762]</t>
  </si>
  <si>
    <t>[ISSUE:15715762]</t>
  </si>
  <si>
    <t>[ISSUE:16630485],[ISSUE:15715766]</t>
  </si>
  <si>
    <t>[ISSUE:16630665],[ISSUE:15715768]</t>
  </si>
  <si>
    <t>[ISSUE:16630667],[ISSUE:15715768]</t>
  </si>
  <si>
    <t>[ISSUE:16630669],[ISSUE:15715770]</t>
  </si>
  <si>
    <t>[ISSUE:16630689],[ISSUE:15715770]</t>
  </si>
  <si>
    <t>[ISSUE:15715330]</t>
  </si>
  <si>
    <t>[ISSUE:16698078],[ISSUE:15715813]</t>
  </si>
  <si>
    <t>[ISSUE:16698973],[ISSUE:15715813]</t>
  </si>
  <si>
    <t>[ISSUE:16698974],[ISSUE:15715813]</t>
  </si>
  <si>
    <t>[ISSUE:16632969],[ISSUE:15715814]</t>
  </si>
  <si>
    <t>[ISSUE:16633274],[ISSUE:15715815]</t>
  </si>
  <si>
    <t>[ISSUE:16633275],[ISSUE:15715816]</t>
  </si>
  <si>
    <t>[ISSUE:16633280],[ISSUE:15715817]</t>
  </si>
  <si>
    <t>[ISSUE:16636283],[ISSUE:15715819]</t>
  </si>
  <si>
    <t>[ISSUE:16642272],[ISSUE:15715820]</t>
  </si>
  <si>
    <t>[ISSUE:16642275],[ISSUE:15715821]</t>
  </si>
  <si>
    <t>[ISSUE:16642276],[ISSUE:15715822]</t>
  </si>
  <si>
    <t>[ISSUE:16649557],[ISSUE:15715827]</t>
  </si>
  <si>
    <t>[ISSUE:16649560],[ISSUE:15715828]</t>
  </si>
  <si>
    <t>[ISSUE:16649714],[ISSUE:15715829]</t>
  </si>
  <si>
    <t>[ISSUE:16649742],[ISSUE:15715831]</t>
  </si>
  <si>
    <t>[ISSUE:16686426],[ISSUE:15715831]</t>
  </si>
  <si>
    <t>[ISSUE:16686849],[ISSUE:15715831]</t>
  </si>
  <si>
    <t>[ISSUE:16687600],[ISSUE:15715831]</t>
  </si>
  <si>
    <t>[ISSUE:16688675],[ISSUE:15715831]</t>
  </si>
  <si>
    <t>[ISSUE:16698976],[ISSUE:15715832]</t>
  </si>
  <si>
    <t>[ISSUE:16692896],[ISSUE:15715833]</t>
  </si>
  <si>
    <t>[ISSUE:16693152],[ISSUE:15715842]</t>
  </si>
  <si>
    <t>[ISSUE:16693538],[ISSUE:15715843]</t>
  </si>
  <si>
    <t>[ISSUE:16693615],[ISSUE:15715844]</t>
  </si>
  <si>
    <t>[ISSUE:16693737],[ISSUE:15715846]</t>
  </si>
  <si>
    <t>[ISSUE:16693870],[ISSUE:15715847]</t>
  </si>
  <si>
    <t>[ISSUE:16693909],[ISSUE:15715855]</t>
  </si>
  <si>
    <t>[ISSUE:16700381],[ISSUE:15715875]</t>
  </si>
  <si>
    <t>[ISSUE:16700382],[ISSUE:15715876]</t>
  </si>
  <si>
    <t>[ISSUE:16700385],[ISSUE:15715876]</t>
  </si>
  <si>
    <t>[ISSUE:16704486],[ISSUE:15715901]</t>
  </si>
  <si>
    <t>[ISSUE:16704488],[ISSUE:15715902]</t>
  </si>
  <si>
    <t>[ISSUE:16704491],[ISSUE:15715903]</t>
  </si>
  <si>
    <t>[ISSUE:16704494],[ISSUE:15715904]</t>
  </si>
  <si>
    <t>[ISSUE:16705395],[ISSUE:15715905]</t>
  </si>
  <si>
    <t>[ISSUE:16707866],[ISSUE:15715906]</t>
  </si>
  <si>
    <t>[ISSUE:16722324],[ISSUE:15715907]</t>
  </si>
  <si>
    <t>[ISSUE:16722325],[ISSUE:15715908]</t>
  </si>
  <si>
    <t>[ISSUE:16722512],[ISSUE:15715909]</t>
  </si>
  <si>
    <t>[ISSUE:16722559],[ISSUE:15715910]</t>
  </si>
  <si>
    <t>[ISSUE:16722941],[ISSUE:15715912]</t>
  </si>
  <si>
    <t>[ISSUE:16630744],[ISSUE:15715783]</t>
  </si>
  <si>
    <t>[ISSUE:16632472],[ISSUE:15715782]</t>
  </si>
  <si>
    <t>[ISSUE:16630750],[ISSUE:15715784]</t>
  </si>
  <si>
    <t>[ISSUE:16630762],[ISSUE:15715785]</t>
  </si>
  <si>
    <t>[ISSUE:16630772],[ISSUE:15715787]</t>
  </si>
  <si>
    <t>[ISSUE:16630967],[ISSUE:15715788]</t>
  </si>
  <si>
    <t>[ISSUE:16630972],[ISSUE:15715790]</t>
  </si>
  <si>
    <t>[ISSUE:16630986],[ISSUE:15715790]</t>
  </si>
  <si>
    <t>[ISSUE:16632067],[ISSUE:15715798]</t>
  </si>
  <si>
    <t>[ISSUE:16632470],[ISSUE:15715800]</t>
  </si>
  <si>
    <t>[ISSUE:16632553],[ISSUE:15715801]</t>
  </si>
  <si>
    <t>[ISSUE:16632554],[ISSUE:15715810]</t>
  </si>
  <si>
    <t>[ISSUE:16700465],[ISSUE:15715880]</t>
  </si>
  <si>
    <t>[ISSUE:16700466],[ISSUE:15715881]</t>
  </si>
  <si>
    <t>[ISSUE:16700467],[ISSUE:15715882]</t>
  </si>
  <si>
    <t>[ISSUE:16700469],[ISSUE:15715883]</t>
  </si>
  <si>
    <t>[ISSUE:16700470],[ISSUE:15715885]</t>
  </si>
  <si>
    <t>[ISSUE:16700472],[ISSUE:15715886]</t>
  </si>
  <si>
    <t>[ISSUE:16700757],[ISSUE:15715887]</t>
  </si>
  <si>
    <t>[ISSUE:16700770],[ISSUE:15715888]</t>
  </si>
  <si>
    <t>[ISSUE:16700773],[ISSUE:15715889]</t>
  </si>
  <si>
    <t>[ISSUE:16701977],[ISSUE:15715890]</t>
  </si>
  <si>
    <t>[ISSUE:16702034],[ISSUE:15715891]</t>
  </si>
  <si>
    <t>[ISSUE:16702036],[ISSUE:15715892]</t>
  </si>
  <si>
    <t>[ISSUE:16702037],[ISSUE:15715893]</t>
  </si>
  <si>
    <t>[ISSUE:16702042],[ISSUE:15715894]</t>
  </si>
  <si>
    <t>[ISSUE:16702333],[ISSUE:15715894]</t>
  </si>
  <si>
    <t>[ISSUE:16703663],[ISSUE:15715896]</t>
  </si>
  <si>
    <t>[ISSUE:16703665],[ISSUE:15715897]</t>
  </si>
  <si>
    <t>[ISSUE:16703763],[ISSUE:15715898]</t>
  </si>
  <si>
    <t>[ISSUE:16704033],[ISSUE:15715899]</t>
  </si>
  <si>
    <t>[ISSUE:16704046],[ISSUE:15715900]</t>
  </si>
  <si>
    <t>[ISSUE:16725801],[ISSUE:15715913]</t>
  </si>
  <si>
    <t>[ISSUE:16726853],[ISSUE:15715914]</t>
  </si>
  <si>
    <t>[ISSUE:16726899],[ISSUE:15715915]</t>
  </si>
  <si>
    <t>[ISSUE:16727246],[ISSUE:15715916]</t>
  </si>
  <si>
    <t>[ISSUE:16727325],[ISSUE:15715916]</t>
  </si>
  <si>
    <t>[ISSUE:16727328],[ISSUE:15715917]</t>
  </si>
  <si>
    <t>[ISSUE:16732040],[ISSUE:15715918]</t>
  </si>
  <si>
    <t>[ISSUE:16732960],[ISSUE:15715996]</t>
  </si>
  <si>
    <t>[ISSUE:16732961],[ISSUE:15715996]</t>
  </si>
  <si>
    <t>[ISSUE:16732964],[ISSUE:15715998]</t>
  </si>
  <si>
    <t>[ISSUE:16732965],[ISSUE:15715998]</t>
  </si>
  <si>
    <t>[ISSUE:16732967],[ISSUE:15715998]</t>
  </si>
  <si>
    <t>[ISSUE:16732968],[ISSUE:15715999]</t>
  </si>
  <si>
    <t>[ISSUE:16734230],[ISSUE:15716000]</t>
  </si>
  <si>
    <t>[ISSUE:16734236],[ISSUE:15716001]</t>
  </si>
  <si>
    <t>[ISSUE:16734243],[ISSUE:15716002]</t>
  </si>
  <si>
    <t>[ISSUE:16734268],[ISSUE:15716003]</t>
  </si>
  <si>
    <t>[ISSUE:16734285],[ISSUE:15716004]</t>
  </si>
  <si>
    <t>[ISSUE:16741922],[ISSUE:15716005]</t>
  </si>
  <si>
    <t>[ISSUE:16742047],[ISSUE:15716005]</t>
  </si>
  <si>
    <t>[ISSUE:16742050],[ISSUE:15716005]</t>
  </si>
  <si>
    <t>[ISSUE:16742052],[ISSUE:15716005]</t>
  </si>
  <si>
    <t>[ISSUE:16742209],[ISSUE:15716006]</t>
  </si>
  <si>
    <t>[ISSUE:16742212],[ISSUE:15716009]</t>
  </si>
  <si>
    <t>[ISSUE:16742436],[ISSUE:15716009]</t>
  </si>
  <si>
    <t>[ISSUE:15716009]</t>
  </si>
  <si>
    <t>[ISSUE:16742694],[ISSUE:15716010]</t>
  </si>
  <si>
    <t>[ISSUE:16742920],[ISSUE:15716011]</t>
  </si>
  <si>
    <t>[ISSUE:15716011]</t>
  </si>
  <si>
    <t>[ISSUE:16743828],[ISSUE:15716012]</t>
  </si>
  <si>
    <t>[ISSUE:16744113],[ISSUE:15716013]</t>
  </si>
  <si>
    <t>[ISSUE:16744355],[ISSUE:15716014]</t>
  </si>
  <si>
    <t>[ISSUE:16746182],[ISSUE:15716015]</t>
  </si>
  <si>
    <t>[ISSUE:16747353],[ISSUE:15716016]</t>
  </si>
  <si>
    <t>[ISSUE:15716016]</t>
  </si>
  <si>
    <t>[ISSUE:16747356],[ISSUE:15716017]</t>
  </si>
  <si>
    <t>[ISSUE:16790996],[ISSUE:15716019]</t>
  </si>
  <si>
    <t>[ISSUE:16791313],[ISSUE:15716020]</t>
  </si>
  <si>
    <t>[ISSUE:16791469],[ISSUE:15716021]</t>
  </si>
  <si>
    <t>[ISSUE:16786920],[ISSUE:15716018]</t>
  </si>
  <si>
    <t>[ISSUE:16795080],[ISSUE:15716022]</t>
  </si>
  <si>
    <t>[ISSUE:16806534],[ISSUE:15716022]</t>
  </si>
  <si>
    <t>[ISSUE:16749284],[ISSUE:15715919]</t>
  </si>
  <si>
    <t>[ISSUE:16751135],[ISSUE:15715952]</t>
  </si>
  <si>
    <t>[ISSUE:16759234],[ISSUE:15715953]</t>
  </si>
  <si>
    <t>[ISSUE:16759237],[ISSUE:15715954]</t>
  </si>
  <si>
    <t>[ISSUE:16761715],[ISSUE:15715957]</t>
  </si>
  <si>
    <t>[ISSUE:16761716],[ISSUE:15715958]</t>
  </si>
  <si>
    <t>[ISSUE:16772925],[ISSUE:15715951]</t>
  </si>
  <si>
    <t>[ISSUE:16773824],[ISSUE:15715959]</t>
  </si>
  <si>
    <t>[ISSUE:16774783],[ISSUE:15715959]</t>
  </si>
  <si>
    <t>[ISSUE:16774784],[ISSUE:15715959]</t>
  </si>
  <si>
    <t>[ISSUE:16779436],[ISSUE:15715961]</t>
  </si>
  <si>
    <t>[ISSUE:16764971],[ISSUE:15715962]</t>
  </si>
  <si>
    <t>[ISSUE:16764972],[ISSUE:15715963]</t>
  </si>
  <si>
    <t>[ISSUE:16772920],[ISSUE:15715965]</t>
  </si>
  <si>
    <t>[ISSUE:15715965]</t>
  </si>
  <si>
    <t>[ISSUE:16826466],[ISSUE:15716057]</t>
  </si>
  <si>
    <t>[ISSUE:16826468],[ISSUE:15716057]</t>
  </si>
  <si>
    <t>[ISSUE:16826469],[ISSUE:15716057]</t>
  </si>
  <si>
    <t>[ISSUE:16827005],[ISSUE:15716058]</t>
  </si>
  <si>
    <t>[ISSUE:16827551],[ISSUE:15716058]</t>
  </si>
  <si>
    <t>[ISSUE:16827552],[ISSUE:15716060]</t>
  </si>
  <si>
    <t>[ISSUE:16827671],[ISSUE:15716061]</t>
  </si>
  <si>
    <t>[ISSUE:16827672],[ISSUE:15716062]</t>
  </si>
  <si>
    <t>[ISSUE:16827674],[ISSUE:15716063]</t>
  </si>
  <si>
    <t>[ISSUE:16827675],[ISSUE:15716063]</t>
  </si>
  <si>
    <t>[ISSUE:16827677],[ISSUE:15716064]</t>
  </si>
  <si>
    <t>[ISSUE:16827685],[ISSUE:15716064]</t>
  </si>
  <si>
    <t>[ISSUE:16827686],[ISSUE:15716066]</t>
  </si>
  <si>
    <t>[ISSUE:16827943],[ISSUE:15716067]</t>
  </si>
  <si>
    <t>[ISSUE:16827946],[ISSUE:15716067]</t>
  </si>
  <si>
    <t>[ISSUE:16828047],[ISSUE:15716070]</t>
  </si>
  <si>
    <t>[ISSUE:16828049],[ISSUE:15716072]</t>
  </si>
  <si>
    <t>[ISSUE:16828050],[ISSUE:15716072]</t>
  </si>
  <si>
    <t>[ISSUE:15716072]</t>
  </si>
  <si>
    <t>[ISSUE:16833117],[ISSUE:15716073]</t>
  </si>
  <si>
    <t>[ISSUE:16833118],[ISSUE:15716074]</t>
  </si>
  <si>
    <t>[ISSUE:16833119],[ISSUE:15716075]</t>
  </si>
  <si>
    <t>[ISSUE:16833123],[ISSUE:15716075]</t>
  </si>
  <si>
    <t>[ISSUE:15716075]</t>
  </si>
  <si>
    <t>[ISSUE:16833192],[ISSUE:15716076]</t>
  </si>
  <si>
    <t>[ISSUE:15716076]</t>
  </si>
  <si>
    <t>[ISSUE:16833927],[ISSUE:15716076]</t>
  </si>
  <si>
    <t>[ISSUE:16834630],[ISSUE:15716076]</t>
  </si>
  <si>
    <t>[ISSUE:16834636],[ISSUE:15716077]</t>
  </si>
  <si>
    <t>[ISSUE:16835351],[ISSUE:15716078]</t>
  </si>
  <si>
    <t>[ISSUE:16837248],[ISSUE:15716079]</t>
  </si>
  <si>
    <t>[ISSUE:16839080],[ISSUE:15716079]</t>
  </si>
  <si>
    <t>[ISSUE:16846394],[ISSUE:15716080]</t>
  </si>
  <si>
    <t>[ISSUE:16846395],[ISSUE:15716081]</t>
  </si>
  <si>
    <t>[ISSUE:15716081]</t>
  </si>
  <si>
    <t>[ISSUE:16846396],[ISSUE:15716083]</t>
  </si>
  <si>
    <t>[ISSUE:16846398],[ISSUE:15716083]</t>
  </si>
  <si>
    <t>[ISSUE:15716083]</t>
  </si>
  <si>
    <t>[ISSUE:16846399],[ISSUE:15716084]</t>
  </si>
  <si>
    <t>[ISSUE:16846400],[ISSUE:15716085]</t>
  </si>
  <si>
    <t>[ISSUE:16846401],[ISSUE:15716086]</t>
  </si>
  <si>
    <t>[ISSUE:16846402],[ISSUE:15716087]</t>
  </si>
  <si>
    <t>[ISSUE:16846403],[ISSUE:15716088]</t>
  </si>
  <si>
    <t>[ISSUE:16846404],[ISSUE:15716089]</t>
  </si>
  <si>
    <t>[ISSUE:16846406],[ISSUE:15716089]</t>
  </si>
  <si>
    <t>[ISSUE:16846407],[ISSUE:15716090]</t>
  </si>
  <si>
    <t>[ISSUE:16846408],[ISSUE:15716090]</t>
  </si>
  <si>
    <t>[ISSUE:15716090]</t>
  </si>
  <si>
    <t>[ISSUE:16846411],[ISSUE:15716090]</t>
  </si>
  <si>
    <t>[ISSUE:16846412],[ISSUE:15716091]</t>
  </si>
  <si>
    <t>[ISSUE:16846414],[ISSUE:15716092]</t>
  </si>
  <si>
    <t>[ISSUE:16846640],[ISSUE:15716092]</t>
  </si>
  <si>
    <t>[ISSUE:16846641],[ISSUE:15716092]</t>
  </si>
  <si>
    <t>[ISSUE:16846655],[ISSUE:15716093]</t>
  </si>
  <si>
    <t>[ISSUE:16847996],[ISSUE:15716094]</t>
  </si>
  <si>
    <t>[ISSUE:16847999],[ISSUE:15716094]</t>
  </si>
  <si>
    <t>[ISSUE:16848034],[ISSUE:15716095]</t>
  </si>
  <si>
    <t>[ISSUE:16848035],[ISSUE:15716095]</t>
  </si>
  <si>
    <t>[ISSUE:16848154],[ISSUE:15716095]</t>
  </si>
  <si>
    <t>[ISSUE:16848155],[ISSUE:15716096]</t>
  </si>
  <si>
    <t>[ISSUE:16848158],[ISSUE:15716097]</t>
  </si>
  <si>
    <t>[ISSUE:16853326],[ISSUE:15716098]</t>
  </si>
  <si>
    <t>[ISSUE:16853327],[ISSUE:15716098]</t>
  </si>
  <si>
    <t>[ISSUE:16853329],[ISSUE:15716098]</t>
  </si>
  <si>
    <t xml:space="preserve">[ISSUE:16853331],[ISSUE:15716098]
</t>
  </si>
  <si>
    <t>[ISSUE:16853330],[ISSUE:15716099]</t>
  </si>
  <si>
    <t>[ISSUE:16908880],[ISSUE:15716131]</t>
  </si>
  <si>
    <t>[ISSUE:16908883],[ISSUE:15716131]</t>
  </si>
  <si>
    <t>[ISSUE:16908886],[ISSUE:15716131]</t>
  </si>
  <si>
    <t>[ISSUE:16908890],[ISSUE:15716131]</t>
  </si>
  <si>
    <t>[ISSUE:16908894],[ISSUE:15716131]</t>
  </si>
  <si>
    <t>[ISSUE:16908899],[ISSUE:15716131]</t>
  </si>
  <si>
    <t>[ISSUE:16908904],[ISSUE:15716131]</t>
  </si>
  <si>
    <t>[ISSUE:16908907],[ISSUE:15716131]</t>
  </si>
  <si>
    <t>[ISSUE:16908910],[ISSUE:15716131]</t>
  </si>
  <si>
    <t>[ISSUE:16908969],[ISSUE:15716131]</t>
  </si>
  <si>
    <t>[ISSUE:16908970],[ISSUE:15716131]</t>
  </si>
  <si>
    <t>[ISSUE:16909232],[ISSUE:15716132]</t>
  </si>
  <si>
    <t>[ISSUE:16909380],[ISSUE:15716132]</t>
  </si>
  <si>
    <t>[ISSUE:16909451],[ISSUE:15716132]</t>
  </si>
  <si>
    <t>[ISSUE:16909456],[ISSUE:15716132]</t>
  </si>
  <si>
    <t>[ISSUE:16909740],[ISSUE:15716132]</t>
  </si>
  <si>
    <t>[ISSUE:16909757],[ISSUE:15716132]</t>
  </si>
  <si>
    <t>[ISSUE:16909764],[ISSUE:15716132]</t>
  </si>
  <si>
    <t>[ISSUE:16910312],[ISSUE:15716132]</t>
  </si>
  <si>
    <t>[ISSUE:16913689],[ISSUE:15716132]</t>
  </si>
  <si>
    <t>[ISSUE:16914779],[ISSUE:15716132]</t>
  </si>
  <si>
    <t>[ISSUE:16914890],[ISSUE:15716132]</t>
  </si>
  <si>
    <t>[ISSUE:16914893],[ISSUE:15716133]</t>
  </si>
  <si>
    <t>[ISSUE:16914895],[ISSUE:15716133]</t>
  </si>
  <si>
    <t>[ISSUE:16914899],[ISSUE:15716133]</t>
  </si>
  <si>
    <t>[ISSUE:16914902],[ISSUE:15716133]</t>
  </si>
  <si>
    <t>[ISSUE:16915233],[ISSUE:15716133]</t>
  </si>
  <si>
    <t>[ISSUE:16915238],[ISSUE:15716133]</t>
  </si>
  <si>
    <t>[ISSUE:16915240],[ISSUE:15716133]</t>
  </si>
  <si>
    <t>[ISSUE:16915619],[ISSUE:15716133]</t>
  </si>
  <si>
    <t>[ISSUE:16915976],[ISSUE:15716133]</t>
  </si>
  <si>
    <t>[ISSUE:16915979],[ISSUE:15716133]</t>
  </si>
  <si>
    <t>[ISSUE:16915980],[ISSUE:15716133]</t>
  </si>
  <si>
    <t>[ISSUE:16915983],[ISSUE:15716134]</t>
  </si>
  <si>
    <t>[ISSUE:16916032],[ISSUE:15716134]</t>
  </si>
  <si>
    <t>[ISSUE:16916035],[ISSUE:15716134]</t>
  </si>
  <si>
    <t>[ISSUE:16917109],[ISSUE:15716134]</t>
  </si>
  <si>
    <t>[ISSUE:16917313],[ISSUE:15716134]</t>
  </si>
  <si>
    <t>[ISSUE:16821656],[ISSUE:15716023]</t>
  </si>
  <si>
    <t>[ISSUE:16821657],[ISSUE:15716025]</t>
  </si>
  <si>
    <t>[ISSUE:16821658],[ISSUE:15716026]</t>
  </si>
  <si>
    <t>[ISSUE:16821659],[ISSUE:15716027]</t>
  </si>
  <si>
    <t>[ISSUE:16821660],[ISSUE:15716028]</t>
  </si>
  <si>
    <t>[ISSUE:16821661],[ISSUE:15716029]</t>
  </si>
  <si>
    <t>[ISSUE:16821662],[ISSUE:15716030]</t>
  </si>
  <si>
    <t>[ISSUE:16863857],[ISSUE:15716100]</t>
  </si>
  <si>
    <t>[ISSUE:16863858],[ISSUE:15716100]</t>
  </si>
  <si>
    <t>[ISSUE:16863867],[ISSUE:15716101]</t>
  </si>
  <si>
    <t>[ISSUE:16863869],[ISSUE:15716103]</t>
  </si>
  <si>
    <t>[ISSUE:16863870],[ISSUE:15716103]</t>
  </si>
  <si>
    <t>[ISSUE:16864880],[ISSUE:15716104]</t>
  </si>
  <si>
    <t>[ISSUE:16864882],[ISSUE:15716105]</t>
  </si>
  <si>
    <t>[ISSUE:16864884],[ISSUE:15716106]</t>
  </si>
  <si>
    <t>[ISSUE:15716106]</t>
  </si>
  <si>
    <t>[ISSUE:16864895],[ISSUE:15716106]</t>
  </si>
  <si>
    <t>[ISSUE:16864911],[ISSUE:15716108]</t>
  </si>
  <si>
    <t>[ISSUE:15716108]</t>
  </si>
  <si>
    <t xml:space="preserve">[ISSUE:16864914],[ISSUE:15716109]
</t>
  </si>
  <si>
    <t xml:space="preserve">[ISSUE:16864916],[ISSUE:15716110]
</t>
  </si>
  <si>
    <t xml:space="preserve">[ISSUE:16864927],[ISSUE:15716111]
</t>
  </si>
  <si>
    <t xml:space="preserve">[ISSUE:16864928],[ISSUE:15716111]
</t>
  </si>
  <si>
    <t xml:space="preserve">[ISSUE:16865624],[ISSUE:15716112]
</t>
  </si>
  <si>
    <t xml:space="preserve">[ISSUE:16867320],[ISSUE:15716113]
</t>
  </si>
  <si>
    <t xml:space="preserve">[ISSUE:16870944],[ISSUE:15716113]
</t>
  </si>
  <si>
    <t xml:space="preserve">[ISSUE:16870945],[ISSUE:15716114]
</t>
  </si>
  <si>
    <t xml:space="preserve">[ISSUE:16871413],[ISSUE:15716118]
</t>
  </si>
  <si>
    <t>[ISSUE:16876870],[ISSUE:15716120]</t>
  </si>
  <si>
    <t>[ISSUE:16876873],[ISSUE:15716121]</t>
  </si>
  <si>
    <t>[ISSUE:16876896],[ISSUE:15716123]</t>
  </si>
  <si>
    <t>[ISSUE:16876897],[ISSUE:15716123]</t>
  </si>
  <si>
    <t>[ISSUE:16877265],[ISSUE:15716124]</t>
  </si>
  <si>
    <t>[ISSUE:16878650],[ISSUE:15716125]</t>
  </si>
  <si>
    <t>[ISSUE:16878753],[ISSUE:15716126]</t>
  </si>
  <si>
    <t>[ISSUE:16878783],[ISSUE:15716126]</t>
  </si>
  <si>
    <t>[ISSUE:16878864],[ISSUE:15716127]</t>
  </si>
  <si>
    <t>[ISSUE:16883953],[ISSUE:15716128]</t>
  </si>
  <si>
    <t>[ISSUE:16885708],[ISSUE:15716129]</t>
  </si>
  <si>
    <t>[ISSUE:16890188],[ISSUE:15716130]</t>
  </si>
  <si>
    <t>[ISSUE:16822674],[ISSUE:15716036]</t>
  </si>
  <si>
    <t>[ISSUE:16822675],[ISSUE:15716037]</t>
  </si>
  <si>
    <t>[ISSUE:16823716],[ISSUE:15716038]</t>
  </si>
  <si>
    <t>[ISSUE:16823750],[ISSUE:15716038]</t>
  </si>
  <si>
    <t>[ISSUE:15716038]</t>
  </si>
  <si>
    <t>[ISSUE:16823754],[ISSUE:15716043]</t>
  </si>
  <si>
    <t>[ISSUE:16823774],[ISSUE:15716044]</t>
  </si>
  <si>
    <t>[ISSUE:16823786],[ISSUE:15716045]</t>
  </si>
  <si>
    <t>[ISSUE:16823803],[ISSUE:15716046]</t>
  </si>
  <si>
    <t>[ISSUE:16824122],[ISSUE:15716049]</t>
  </si>
  <si>
    <t>[ISSUE:15716049]</t>
  </si>
  <si>
    <t>[ISSUE:16824126],[ISSUE:15716050]</t>
  </si>
  <si>
    <t>[ISSUE:15716050]</t>
  </si>
  <si>
    <t>[ISSUE:16922559],[ISSUE:15716135]</t>
  </si>
  <si>
    <t>[ISSUE:16922571],[ISSUE:15716140]</t>
  </si>
  <si>
    <t>[ISSUE:16922575],[ISSUE:15716149]</t>
  </si>
  <si>
    <t>[ISSUE:16922579],[ISSUE:15716149]</t>
  </si>
  <si>
    <t>[ISSUE:15716149]</t>
  </si>
  <si>
    <t>[ISSUE:16922657],[ISSUE:15716153]</t>
  </si>
  <si>
    <t>[ISSUE:16924034],[ISSUE:15716154]</t>
  </si>
  <si>
    <t>[ISSUE:16924162],[ISSUE:15716154]</t>
  </si>
  <si>
    <t>[ISSUE:16935271],[ISSUE:15716164]</t>
  </si>
  <si>
    <t>[ISSUE:16935274],[ISSUE:15716164]</t>
  </si>
  <si>
    <t>[ISSUE:16936091],[ISSUE:15716164]</t>
  </si>
  <si>
    <t>[ISSUE:16936092],[ISSUE:15716164]</t>
  </si>
  <si>
    <t>[ISSUE:16936093],[ISSUE:15716164]</t>
  </si>
  <si>
    <t>[ISSUE:16936227],[ISSUE:15716164]</t>
  </si>
  <si>
    <t>[ISSUE:16936228],[ISSUE:15716164]</t>
  </si>
  <si>
    <t>[ISSUE:16936236],[ISSUE:15716164]</t>
  </si>
  <si>
    <t>[ISSUE:16936303],[ISSUE:15716164]</t>
  </si>
  <si>
    <t>[ISSUE:16936665],[ISSUE:15716164]</t>
  </si>
  <si>
    <t>[ISSUE:16936666],[ISSUE:15716164]</t>
  </si>
  <si>
    <t>[ISSUE:16944774],[ISSUE:15716167]</t>
  </si>
  <si>
    <t>[ISSUE:16945181],[ISSUE:15716167]</t>
  </si>
  <si>
    <t>[ISSUE:16945186],[ISSUE:15716167]</t>
  </si>
  <si>
    <t>[ISSUE:16945188],[ISSUE:15716167]</t>
  </si>
  <si>
    <t>[ISSUE:16945190],[ISSUE:15716167]</t>
  </si>
  <si>
    <t>[ISSUE:16945192],[ISSUE:15716167]</t>
  </si>
  <si>
    <t>[ISSUE:16945220],[ISSUE:15716167]</t>
  </si>
  <si>
    <t>[ISSUE:16945222],[ISSUE:15716167]</t>
  </si>
  <si>
    <t>[ISSUE:16945228],[ISSUE:15716167]</t>
  </si>
  <si>
    <t>[ISSUE:16945234],[ISSUE:15716167]</t>
  </si>
  <si>
    <t>[ISSUE:16945237],[ISSUE:15716167]</t>
  </si>
  <si>
    <t>[ISSUE:16921307],[ISSUE:15716134]</t>
  </si>
  <si>
    <t>[ISSUE:16921633],[ISSUE:15716134]</t>
  </si>
  <si>
    <t>[ISSUE:16921634],[ISSUE:15716134]</t>
  </si>
  <si>
    <t>[ISSUE:16921635],[ISSUE:15716134]</t>
  </si>
  <si>
    <t>[ISSUE:16922188],[ISSUE:15716134]</t>
  </si>
  <si>
    <t>[ISSUE:16922190],[ISSUE:15716134]</t>
  </si>
  <si>
    <t>[ISSUE:16924343],[ISSUE:15716157]</t>
  </si>
  <si>
    <t>[ISSUE:16924913],[ISSUE:15716159]</t>
  </si>
  <si>
    <t>[ISSUE:16925294],[ISSUE:15716159]</t>
  </si>
  <si>
    <t>[ISSUE:16925348],[ISSUE:15716161]</t>
  </si>
  <si>
    <t>[ISSUE:16925350],[ISSUE:15716162]</t>
  </si>
  <si>
    <t>[ISSUE:16926706],[ISSUE:15716162]</t>
  </si>
  <si>
    <t>[ISSUE:16927180],[ISSUE:15716162]</t>
  </si>
  <si>
    <t>[ISSUE:16928377],[ISSUE:15716162]</t>
  </si>
  <si>
    <t>[ISSUE:16929514],[ISSUE:15716162]</t>
  </si>
  <si>
    <t>[ISSUE:16929530],[ISSUE:15716162]</t>
  </si>
  <si>
    <t>[ISSUE:16929678],[ISSUE:15716162]</t>
  </si>
  <si>
    <t>[ISSUE:16929916],[ISSUE:15716162]</t>
  </si>
  <si>
    <t>[ISSUE:16929919],[ISSUE:15716162]</t>
  </si>
  <si>
    <t>[ISSUE:16931805],[ISSUE:15716162]</t>
  </si>
  <si>
    <t>[ISSUE:16931828],[ISSUE:15716162]</t>
  </si>
  <si>
    <t>[ISSUE:16932375],[ISSUE:15716163]</t>
  </si>
  <si>
    <t>[ISSUE:16932542],[ISSUE:15716163]</t>
  </si>
  <si>
    <t>[ISSUE:16935115],[ISSUE:15716163]</t>
  </si>
  <si>
    <t>[ISSUE:16935117],[ISSUE:15716163]</t>
  </si>
  <si>
    <t>[ISSUE:16935119],[ISSUE:15716163]</t>
  </si>
  <si>
    <t>[ISSUE:16935263],[ISSUE:15716163]</t>
  </si>
  <si>
    <t>[ISSUE:16935264],[ISSUE:15716163]</t>
  </si>
  <si>
    <t>[ISSUE:16935265],[ISSUE:15716163]</t>
  </si>
  <si>
    <t>[ISSUE:16935266],[ISSUE:15716163]</t>
  </si>
  <si>
    <t>[ISSUE:16935267],[ISSUE:15716163]</t>
  </si>
  <si>
    <t>[ISSUE:16935270],[ISSUE:15716163]</t>
  </si>
  <si>
    <t>[ISSUE:16936800],[ISSUE:15716165]</t>
  </si>
  <si>
    <t>[ISSUE:16936705],[ISSUE:15716165]</t>
  </si>
  <si>
    <t>[ISSUE:16937024],[ISSUE:15716165]</t>
  </si>
  <si>
    <t>[ISSUE:16937036],[ISSUE:15716165]</t>
  </si>
  <si>
    <t>[ISSUE:16937043],[ISSUE:15716165]</t>
  </si>
  <si>
    <t>[ISSUE:16937052],[ISSUE:15716165]</t>
  </si>
  <si>
    <t>[ISSUE:16937066],[ISSUE:15716165]</t>
  </si>
  <si>
    <t>[ISSUE:16937068],[ISSUE:15716165]</t>
  </si>
  <si>
    <t>[ISSUE:16937070],[ISSUE:15716165]</t>
  </si>
  <si>
    <t>[ISSUE:16937073],[ISSUE:15716165]</t>
  </si>
  <si>
    <t>[ISSUE:16937075],[ISSUE:15716165]</t>
  </si>
  <si>
    <t>[ISSUE:16937174],[ISSUE:15716166]</t>
  </si>
  <si>
    <t>[ISSUE:16937178],[ISSUE:15716166]</t>
  </si>
  <si>
    <t>[ISSUE:16937182],[ISSUE:15716166]</t>
  </si>
  <si>
    <t>[ISSUE:16937184],[ISSUE:15716166]</t>
  </si>
  <si>
    <t>[ISSUE:16937200],[ISSUE:15716166]</t>
  </si>
  <si>
    <t>[ISSUE:16937457],[ISSUE:15716166]</t>
  </si>
  <si>
    <t>[ISSUE:16939848],[ISSUE:15716166]</t>
  </si>
  <si>
    <t>[ISSUE:16939852],[ISSUE:15716166]</t>
  </si>
  <si>
    <t>[ISSUE:16940520],[ISSUE:15716166]</t>
  </si>
  <si>
    <t>[ISSUE:16943601],[ISSUE:15716166]</t>
  </si>
  <si>
    <t>[ISSUE:16943887],[ISSUE:15716166]</t>
  </si>
  <si>
    <t>[ISSUE:16945348],[ISSUE:15716169]</t>
  </si>
  <si>
    <t>[ISSUE:16945443],[ISSUE:15716169]</t>
  </si>
  <si>
    <t>[ISSUE:16945446],[ISSUE:15716169]</t>
  </si>
  <si>
    <t>[ISSUE:16945449],[ISSUE:15716171]</t>
  </si>
  <si>
    <t>1. HU power is ON. 
2. URT5000 is connected 
3. SXM Radio setting is ON</t>
  </si>
  <si>
    <t>1. HU power is ON. 
2. URT5000 is connected 
3. SXM Radio setting is ON
4. The vehicle is registted SiriusXM service in US</t>
  </si>
  <si>
    <t>1. HU power is ON. 
2. URT5000 is connected 
3. SXM Radio setting is ON
4. The vehicle is registted SiriusXM service in Canada</t>
  </si>
  <si>
    <t xml:space="preserve">1. HU power is On
2. URT5000 is connected 
3. SXM Radio setting is ON
4. Perform a Engineering reset on A-IVI2 successfully 
5. Current Mode: SiriusXM Mode
</t>
  </si>
  <si>
    <t xml:space="preserve">1. HU power is On
2. URT5000 is connected 
3. SXM Radio setting is ON
4. Current Mode: SiriusXM Mode
</t>
  </si>
  <si>
    <t xml:space="preserve">1. HU power is On
2. URT5000 is connected 
3. SXM Radio setting is ON
4. Current Mode: SiriusXM Mode
5. The Preset Channel List is clear </t>
  </si>
  <si>
    <t>1. HU power is On
2. URT5000 is connected 
3. SXM Radio setting is ON
4. Current Mode: SiriusXM Mode</t>
  </si>
  <si>
    <t xml:space="preserve">1. HU Power is OFF.
2. URT5000 is connected 
3. SXM Radio setting is ON
4. The currently Favorites and Preset Channel List is clear </t>
  </si>
  <si>
    <t>1. HU power is On
2. URT5000 is connected 
3. SXM/FM/AM Radio setting is ON</t>
  </si>
  <si>
    <t>1. HU power is On
2. URT5000 is connected 
3. SXM Radio setting is ON
4. Perform a Engineering reset on A-IVI2 successfully 
5. Current Mode: SiriusXM Mode</t>
  </si>
  <si>
    <t>1. HU power is ON. 
2. URT5000 is connected 
3. SXM Radio setting is ON.</t>
  </si>
  <si>
    <t xml:space="preserve">1. HU power is ON. 
2. URT5000 is connected 
3. SXM Radio setting is ON
4. Clear Listening History </t>
  </si>
  <si>
    <t xml:space="preserve">1. HU power is ON. 
2. URT5000 is connected 
3. SXM Radio setting is ON
 </t>
  </si>
  <si>
    <t>1. HU power is ON. 
2. URT5000 is connected 
3. SXM Radio setting is ON
4. Perform a Engineering reset on the system</t>
  </si>
  <si>
    <t>1. HU power is ON.
2. SiriusXM Module is active.
3. SiriusXM signals is available.
4. An USB is available with songs inside.
5. The current screen is Menu screen</t>
  </si>
  <si>
    <t>1. HU power is ON.
2. SiriusXM Module is active.
3. SiriusXM signals is available.
4. The current screen is Menu screen</t>
  </si>
  <si>
    <t>1. HU power is ON.
2. SiriusXM Module is active.
3. SiriusXM signals is available.
4. A BT phone is connected to HU via BT MAP
5. The current screen is Menu screen</t>
  </si>
  <si>
    <t>1. HU power is ON.
2. SiriusXM Module is active.
3. SiriusXM signals is available.
4. The current screen is Menu screen
5. Rear view camera is available</t>
  </si>
  <si>
    <t xml:space="preserve">1. HU power is ON. 
2. URT5000 is connected 
3. SXM Radio setting is ON
</t>
  </si>
  <si>
    <t xml:space="preserve">1. HU power is ON. 
2. URT5000 is connected 
3. SXM Radio setting is ON
</t>
  </si>
  <si>
    <t xml:space="preserve">1. HU power is On
2. URT5000 is connected 
3. SXM Radio setting is ON
 </t>
  </si>
  <si>
    <t xml:space="preserve">1. HU power is On
2. URT5000 is connected 
3. SXM Radio setting is ON
4. The Preset Channel List and Listening History are clear </t>
  </si>
  <si>
    <t xml:space="preserve">1. HU power is ON.
2. URT is connected 
3. SiriusXM Module is active.
</t>
  </si>
  <si>
    <t xml:space="preserve">1. HU power is ON.
2. URT is connected 
3. SiriusXM Module is active.
4. SiriusXM signals is available.
</t>
  </si>
  <si>
    <t xml:space="preserve">1. HU power is On
2. URT is connected 
3. SXM Radio setting is ON
 </t>
  </si>
  <si>
    <t xml:space="preserve">1. HU power is ON.
2. URT is connected 
3. SiriusXM Module is active.
4. SiriusXM signals is available.
5. The SXM Favorites list  is cleared
6. The Vehicle Preset list is cleared
(If the Product does not allow the presets to be "deleted", have the presets set to Ch. # 1 in the test step)
</t>
  </si>
  <si>
    <t xml:space="preserve">1. HU power is ON.
2. URT is connected 
3. SiriusXM Module is active.
4. SiriusXM signals is available.
5. The user account is in the Inactive state
</t>
  </si>
  <si>
    <t xml:space="preserve">1. HU power is ON.
2. URT is connected 
3. SiriusXM Module is active.
4. SiriusXM signals is available.
5. The user account is in the Inactive state
</t>
  </si>
  <si>
    <t xml:space="preserve">1. HU power is On
2. URT is connected 
3. SXM Radio setting is ON
4. The SXM module subscription status is "Not Subscribed".
</t>
  </si>
  <si>
    <t xml:space="preserve">1. HU power is On
2. URT is connected 
3. SXM Radio setting is ON
4. The SXM module subscription status is "Not Subscribed".
5. HU is in SXM All Access Trial mode.
</t>
  </si>
  <si>
    <t xml:space="preserve">1. HU power is On
2. URT is connected 
3. SXM Radio setting is ON
</t>
  </si>
  <si>
    <t xml:space="preserve">1. HU power is On
2. URT is connected 
3. SXM Radio setting is ON
4. Channel 2 is the Blocked Channel  
</t>
  </si>
  <si>
    <t xml:space="preserve">1. HU power is On
2. URT is connected 
3. SXM Radio setting is ON
4. The vehicle is NOT subscribed
</t>
  </si>
  <si>
    <t xml:space="preserve">1. HU power is ON.
2. URT is connected 
3. SiriusXM Module is active..
</t>
  </si>
  <si>
    <t xml:space="preserve">1. HU power is ON.
2. URT is connected 
3. SiriusXM Module is active.
4. Only Satellite signals is available.
</t>
  </si>
  <si>
    <t xml:space="preserve">1. HU power is On
2. URT is connected 
3. SXM Radio setting is ON
</t>
  </si>
  <si>
    <t xml:space="preserve">1. HU power is ON.
2. URT is connected 
3. SiriusXM Module is active.
4. SiriusXM signals is available.
5. The SXM module subscription status is 'Not Subscribed' (in Trial or Inactive)
</t>
  </si>
  <si>
    <t xml:space="preserve">1. HU power is ON.
2. URT is connected 
3. SiriusXM Module is active.
4. SiriusXM signals is available.
</t>
  </si>
  <si>
    <t xml:space="preserve">1. HU power is ON.
2. URT is connected 
3. SiriusXM Module is active.
4. SiriusXM signals is available.
5. The SXM Favorites channels list is clear. 
</t>
  </si>
  <si>
    <t xml:space="preserve">1. HU power is ON.
2. URT is connected 
3. SiriusXM Module is active.
4. SiriusXM signals is available.
5. The SXM Favorites channels list is clear. 
</t>
  </si>
  <si>
    <t>1. HU power is ON.
2. SiriusXM Module is active.
3. An URT is connected
4. SiriusXM signals is available.
5. The current screen is Menu screen
6. The SXM module subscription status is 'Not Subscribed' (in Trial or Inactive)</t>
  </si>
  <si>
    <t>1. HU power is ON.
2. SiriusXM Module is active.
3. An URT is connected
4. SiriusXM signals is available.
5. The current screen is Menu screen</t>
  </si>
  <si>
    <t>1. HU power is ON.
2. SiriusXM Module is active.
3. An URT is connected
4. SiriusXM signals is available.
5. The current screen is Menu screen
6. All SXM Favorites and Preset channels are deleted.</t>
  </si>
  <si>
    <t xml:space="preserve">1. HU power is ON.
2. SiriusXM Module is active.
3. An URT is connected
4. SiriusXM signals is available.
5. The current screen is Menu screen
</t>
  </si>
  <si>
    <t>1. HU power is ON.
2. SiriusXM Module is active.
3. An URT is connected
4. SiriusXM signals is available.
5. The current screen is Menu screen
6. Preset List is clear (Note: If the system does not allow the presets to be "deleted", have the presets set to Ch. # 1)</t>
  </si>
  <si>
    <r>
      <t>1. HU power is ON.
2. SiriusXM Module is active.
3. An URT is connected
4. SiriusXM signals is available.
5. The current screen is Menu screen
6. Preset List is clear</t>
    </r>
    <r>
      <rPr>
        <sz val="11"/>
        <color theme="1"/>
        <rFont val="Calibri"/>
        <family val="2"/>
        <scheme val="minor"/>
      </rPr>
      <t xml:space="preserve"> (Note: If the system does not allow the presets to be "deleted", have the presets set to Ch. # 1)
7. The SXM module subscription status is "Not Subscribed" (In Trial or Inactive)
</t>
    </r>
  </si>
  <si>
    <t xml:space="preserve">1. HU power is ON.
2. SiriusXM Module is active.
3. An URT is connected
4. SiriusXM signals is available.
5. The current screen is Menu screen
6. Preset List is clear (Note: If the system does not allow the presets to be "deleted", have the presets set to Ch. # 1)
7. Having condition for updating a Subscription
</t>
  </si>
  <si>
    <t xml:space="preserve">1. HU power is ON.
2. SiriusXM Module is active.
3. An URT is connected
4. SiriusXM signals is available.
5. The current screen is Menu screen
</t>
  </si>
  <si>
    <t xml:space="preserve">1. HU power is ON.
2. SiriusXM Module is active.
3. An URT is connected
4. SiriusXM signals is available.
5. The current screen is Menu screen
6. The current source is IP connection. 
</t>
  </si>
  <si>
    <t xml:space="preserve">1. HU power is ON.
2. SiriusXM Module is active.
3. An URT is connected
4. SiriusXM signals is available.
5. The current screen is Menu screen
6. The SXM module subscription status is "Not Subscribed" (In Trial or Inactive)
</t>
  </si>
  <si>
    <t>1. HU power is ON.
2. URT is connected 
3. SiriusXM Module is active.
4. SiriusXM signals is available.
5. The SXM Favorites list  is cleared
6.The Vehicle Preset list is cleared</t>
  </si>
  <si>
    <t xml:space="preserve">1. HU power is ON.
2. URT is connected 
3. SiriusXM Module is active.
4. SiriusXM signals is available.
</t>
  </si>
  <si>
    <t xml:space="preserve">1. HU power is ON.
2. URT is connected 
3. SiriusXM Module is active.
4. SiriusXM signals is available.
5. The Channels # 68, 69 are unsubscribed.
</t>
  </si>
  <si>
    <t xml:space="preserve">1. HU power is ON.
2. URT is connected 
3. SiriusXM Module is active.
4. SiriusXM signals is available.
5. The Channels # 68, 69 are XL channels
</t>
  </si>
  <si>
    <t xml:space="preserve">1. HU power is ON.
2. URT is connected 
3. SiriusXM Module is active.
4. SiriusXM signals is available.
5. The Channels # 69 is unsubscribed.
</t>
  </si>
  <si>
    <t>1. HU power is ON.
2. URT is connected 
3. SiriusXM Module is active.
4. SiriusXM signals is available.
5. SXM Favorites Channel List is clear 
6. Vehicle Preset Channel List is clear 
note: If the Product does not allow the presets to be "deleted", have the presets set to Ch. # 1.</t>
  </si>
  <si>
    <t xml:space="preserve">1. HU power is ON.
2. URT is connected 
3. SiriusXM Module is active.
4. SiriusXM signals is available.
5. The Channel #319 is available
</t>
  </si>
  <si>
    <t xml:space="preserve">1. HU power is ON.
2. URT is connected 
3. SiriusXM Module is active.
4. SiriusXM signals is available.
5. The Logo of Channel #2 is NOT available
</t>
  </si>
  <si>
    <t xml:space="preserve">1. HU power is ON.
2. URT is connected 
3. SiriusXM Module is active.
4. SiriusXM signals is available.
5. The SXM module subscription status is 'Not Subscribed' (in Trial or Inactive)
</t>
  </si>
  <si>
    <t xml:space="preserve">1. HU power is ON.
2. URT is connected 
3. SiriusXM Module is active.
4. SiriusXM signals is available.
5. The Channel # 40 is an XL channel
</t>
  </si>
  <si>
    <t>1. HU power is ON.
2. URT is connected 
3. SiriusXM Module is active.
4. SiriusXM signals is available.
5. The SXM Favorites list  is cleared
6. The Vehicle Preset list is cleared
note: If the Product does not allow the presets to be "deleted", have the presets set to Ch. # 1.</t>
  </si>
  <si>
    <t xml:space="preserve">1. HU power is ON.
2. URT is connected 
3. SiriusXM Module is active.
4. SiriusXM signals is available.
5. The SXM Favorites list  is cleared
6. The Vehicle Preset list is cleared
note: If the Product does not allow the presets to be "deleted", have the presets set to Ch. # 1.
</t>
  </si>
  <si>
    <t>1. HU power is ON.
2. URT is connected 
3. SiriusXM Module is active.
4. SiriusXM signals is available.
5. There isn't any Live Games</t>
  </si>
  <si>
    <t xml:space="preserve">1. HU power is ON.
2. URT is connected 
3. SiriusXM Module is active.
4. SiriusXM signals is available.
5. "Sports" Super Category have no Category
6. "wbm category 2" Category have no Channel
</t>
  </si>
  <si>
    <t xml:space="preserve">1. HU power is ON.
2. URT is connected 
3. SiriusXM Module is active.
4. SiriusXM signals is available.
5. The Channel # 19 is added to "wbm category 1" , "wbm category 2" ,  "wbm category 3" ,"wbm category 4" ,"wbm category 5" , "wbm category 6" Category
</t>
  </si>
  <si>
    <t>1. HU power is ON.
2. URT is connected 
3. SiriusXM Module is active.
4. SiriusXM signals is available.</t>
  </si>
  <si>
    <t xml:space="preserve">1. HU power is ON.
2. URT is connected 
3. SiriusXM Module is active.
4. SiriusXM signals is available.
5. There are 6 Live Games 
- 'In Progress' Status: 
* MLB/Boston Red Sox (BOS) @ MLB/Arizona Diamondbacks (ARI)
* MLB/Cleveland Indians (CLE) @ MLB/Pittsburgh Pirates (PIT)
- 'Pre-Game' Status:
* MLB/Milwaukee Brewers (MIL) @ MLB/New York Yankees (NYY)
* MLB/Cincinnati Reds (CIN) @ MLB/Detroit Tigers (DET)
- 'Final' Status : 
* MLB/Atlanta Braves (ATL) @ MLB/Kansas City Royals (KC)
* MLB/Baltimore Orioles (BAL) @ MLB/Los Angeles Angels (LAA)
</t>
  </si>
  <si>
    <t xml:space="preserve">1. HU power is ON.
2. URT is connected 
3. SiriusXM Module is active.
4. SiriusXM signals is available.
5. The SXM Favorites list is cleared
6. The Vehicle Preset list is cleared
(If the Product does not allow the presets to be "deleted", have the presets set to Ch # 1 in the test step)
</t>
  </si>
  <si>
    <t xml:space="preserve">1. HU power is ON.
2. URT is connected 
3. SiriusXM Module is active.
4. SiriusXM signal is available.
</t>
  </si>
  <si>
    <t xml:space="preserve">1. HU power is ON.
2. URT is connected 
3. SiriusXM Module is active.
4. SiriusXM signals is available.
5. The SXM Favorites list is cleared
6. The Vehicle Preset list is cleared
(If the Product does not allow the presets to be "deleted", have the presets set to Ch. # 1 in the test step)
</t>
  </si>
  <si>
    <t>1. HU power is ON.
2. URT is connected 
3. SiriusXM Module is active.
4. SiriusXM signals is available.
5. There is at least 1 channel in SXM Fav. List</t>
  </si>
  <si>
    <r>
      <t xml:space="preserve">1. HU power is ON.
2. URT is connected 
3. SiriusXM Module is active.
4. SiriusXM signals is available.
5. The SXM Favorites list is cleared
</t>
    </r>
    <r>
      <rPr>
        <sz val="12"/>
        <color rgb="FFFF0000"/>
        <rFont val="Calibri"/>
        <family val="2"/>
        <scheme val="minor"/>
      </rPr>
      <t>6. The Vehicle Preset list is cleared
(If the Product does not allow the presets to be "deleted", have the presets set to Ch. # 1)</t>
    </r>
  </si>
  <si>
    <t>1. HU power is ON.
2. URT is connected 
3. SiriusXM Module is active.
4. SiriusXM signals is available.
5. The SXM Favorites list is cleared</t>
  </si>
  <si>
    <t>1. HU power is ON.
2. URT is connected 
3. SiriusXM Module is active.
4. SiriusXM signals is available.
5. The SXM Favorites list is cleared
6. The Vehicle Preset list is cleared
(If the Product does not allow the presets to be "deleted", have the presets set to Ch. # 1)</t>
  </si>
  <si>
    <r>
      <t xml:space="preserve">1. HU power is ON.
2. URT is connected 
3. SiriusXM Module is active.
4. SiriusXM signals is available.
5. National Audio Feed is available
</t>
    </r>
    <r>
      <rPr>
        <sz val="12"/>
        <color rgb="FFFF0000"/>
        <rFont val="Calibri"/>
        <family val="2"/>
        <scheme val="minor"/>
      </rPr>
      <t>6. Channel Logo/ Away Team Logo/ Home Team Logo are available for the selected channel</t>
    </r>
  </si>
  <si>
    <r>
      <t xml:space="preserve">1. HU power is ON.
2. URT is connected 
3. SiriusXM Module is active.
4. SiriusXM signals is available.
5. National Audio Feed is available
6. Channel Logo is NOT available for the selected channel
</t>
    </r>
    <r>
      <rPr>
        <sz val="12"/>
        <color rgb="FFFF0000"/>
        <rFont val="Calibri"/>
        <family val="2"/>
        <scheme val="minor"/>
      </rPr>
      <t>7. Home Team Logo/ Away Team Logo are available for the selected channel</t>
    </r>
  </si>
  <si>
    <t>1. HU power is ON.
2. URT is connected 
3. SiriusXM Module is active.
4. SiriusXM signals is available.
5. National Audio Feed is available
6. Home Team Logo is NOT available for the selected channel
7. Away Team Logo is NOT available for the selected channel</t>
  </si>
  <si>
    <t>1. HU power is ON.
2. URT is connected 
3. SiriusXM Module is active.
4. SiriusXM signals is available.
5. Channel Logo is available for the selected channel</t>
  </si>
  <si>
    <t>1. HU power is ON.
2. URT is connected 
3. SiriusXM Module is active.
4. SiriusXM signals is available.
5. Channel logo is NOT available for selected channel</t>
  </si>
  <si>
    <t>1. HU power is ON.
2. URT is connected 
3. SiriusXM Module is active.
4. SiriusXM signals is available.
5. Sports Team Logo is available for the selected channel</t>
  </si>
  <si>
    <t>1. HU power is ON.
2. URT is connected 
3. SiriusXM Module is active.
4. SiriusXM signals is available.
5. The Team Logo is NOT available for selected channel</t>
  </si>
  <si>
    <t>1. HU power is ON.
2. URT is connected 
3. SiriusXM Module is active.
4. SiriusXM signals is available.
5. IP Connection is available
6. Show Logo is available for the selected channel</t>
  </si>
  <si>
    <r>
      <t xml:space="preserve">1. HU power is ON.
2. URT is connected 
3. SiriusXM Module is active.
4. SiriusXM signals is available.
5. Show Logo is NOT available for the selected channel
</t>
    </r>
    <r>
      <rPr>
        <sz val="12"/>
        <color rgb="FFFF0000"/>
        <rFont val="Calibri"/>
        <family val="2"/>
        <scheme val="minor"/>
      </rPr>
      <t>6. IP Connection is available</t>
    </r>
  </si>
  <si>
    <r>
      <t xml:space="preserve">1. HU power is ON.
2. URT is connected 
3. SiriusXM Module is active.
4. SiriusXM signals is available.
</t>
    </r>
    <r>
      <rPr>
        <sz val="12"/>
        <color rgb="FFFF0000"/>
        <rFont val="Calibri"/>
        <family val="2"/>
        <scheme val="minor"/>
      </rPr>
      <t>5. Pandora Station Logo is available</t>
    </r>
  </si>
  <si>
    <r>
      <t>1. HU power is ON.
2. URT is connected 
3. SiriusXM Module is active.
4. SiriusXM signals is available.
5. The Artist Image is NOT available for the selected</t>
    </r>
    <r>
      <rPr>
        <sz val="12"/>
        <color rgb="FFFF0000"/>
        <rFont val="Calibri"/>
        <family val="2"/>
        <scheme val="minor"/>
      </rPr>
      <t xml:space="preserve"> station</t>
    </r>
  </si>
  <si>
    <r>
      <t xml:space="preserve">1. HU power is ON.
2. URT is connected 
3. SiriusXM Module is active.
4. SiriusXM signals is available.
5. The SXM Favorites list is cleared
6. IP connection is available (for selecting Xtra Channels)
</t>
    </r>
    <r>
      <rPr>
        <sz val="12"/>
        <color rgb="FFFF0000"/>
        <rFont val="Calibri"/>
        <family val="2"/>
        <scheme val="minor"/>
      </rPr>
      <t>7. The Vehicle Preset list is cleared
(If the Product does not allow the presets to be "deleted", have the presets set to Ch. # 1)</t>
    </r>
  </si>
  <si>
    <r>
      <t xml:space="preserve">1. HU power is ON.
2. URT is connected 
3. SiriusXM Module is active.
4. SiriusXM signals is available.
5. The SXM Favorites list is cleared
</t>
    </r>
    <r>
      <rPr>
        <sz val="12"/>
        <color rgb="FFFF0000"/>
        <rFont val="Calibri"/>
        <family val="2"/>
        <scheme val="minor"/>
      </rPr>
      <t>6. The Vehicle Preset list is cleared
(If the Product does not allow the presets to be "deleted", have the presets set to Ch. # 1)
8. Pandora Station (Eg: Taylor Swift) is available</t>
    </r>
  </si>
  <si>
    <t xml:space="preserve">1. HU power is ON.
2. URT is connected 
3. SiriusXM Module is active.
4. SiriusXM signals is available.
5. The Vehicle Preset list is cleared
(If the Product does not allow the presets to be "deleted", have the presets set to Ch. # 1 in the test step)
</t>
  </si>
  <si>
    <t>1. HU power is ON.
2. URT is connected 
3. SiriusXM Module is active.
4. SiriusXM signals is available.
5. The Vehicle Preset list is cleared
(If the Product does not allow the presets to be "deleted", have the presets set to Ch # 1 in the test step)</t>
  </si>
  <si>
    <t>1. HU power is ON.
2. URT is connected 
3. SiriusXM Module is active.
4. SiriusXM signals is available.
5. The Listening history is cleared</t>
  </si>
  <si>
    <t>1. HU power is ON.
2. URT is connected 
3. SiriusXM Module is active.
4. SiriusXM signals is available.
5. The selected game has game state 'Pre-Game'
6. The Vehicle Preset list is cleared
(If the Product does not allow the presets to be "deleted", have the presets set to Ch. # 1)</t>
  </si>
  <si>
    <t>1. HU power is ON.
2. URT is connected 
3. SiriusXM Module is active.
4. SiriusXM signals is available.
5. The selected game has game state 'In Progress'
6. The Vehicle Preset list is cleared
(If the Product does not allow the presets to be "deleted", have the presets set to Ch. # 1)</t>
  </si>
  <si>
    <t>1. HU power is ON.
2. URT is connected 
3. SiriusXM Module is active.
4. SiriusXM signals is available.
5. The selected game has game state 'Final'
6. The Vehicle Preset list is cleared
(If the Product does not allow the presets to be "deleted", have the presets set to Ch. # 1)</t>
  </si>
  <si>
    <t>1. HU power is ON.
2. URT is connected 
3. SiriusXM Module is active.
4. SiriusXM signals is available.
5. The selected game has game state 'Pre-Game'
6. Available National Broadcast and Home Team Broadcast for the selected game
7. The Vehicle Preset list is cleared
(If the Product does not allow the presets to be "deleted", have the presets set to Ch. # 1)</t>
  </si>
  <si>
    <t>1. HU power is ON.
2. URT is connected 
3. SiriusXM Module is active.
4. SiriusXM signals is available.
5. The selected game has game state 'In Progress'
6. Available National Broadcast and Home Team Broadcast for the selected game
7. The Vehicle Preset list is cleared
(If the Product does not allow the presets to be "deleted", have the presets set to Ch. # 1)</t>
  </si>
  <si>
    <t>1. HU power is ON.
2. URT is connected 
3. SiriusXM Module is active.
4. SiriusXM signals is available.
5. The selected game has game state 'Final'
6. Available National Broadcast and Home Team Broadcast, Away Team Broadcast for the selected game
7. The Vehicle Preset list is cleared
(If the Product does not allow the presets to be "deleted", have the presets set to Ch. # 1)</t>
  </si>
  <si>
    <t>1. HU power is ON.
2. URT is connected 
3. SiriusXM Module is active.
4. SiriusXM signals is available.
5. The selected game has game state 'Pre-Game/ In Progress/ Final'
6. Available National Broadcast (channel #88) and Home Team Broadcast (Channel #89), Away Team Broadcast for the selected game
7. The Vehicle Preset list is cleared
(If the Product does not allow the presets to be "deleted", have the presets set to Ch. # 1)</t>
  </si>
  <si>
    <t xml:space="preserve">1. HU power is ON.
2. URT is connected 
3. SiriusXM Module is active.
4. SiriusXM signals is available.
5. The Vehicle Preset list is cleared
(If the Product does not allow the presets to be "deleted", have the presets set to Ch. # 1 in the test step)
6. IP connection is not available </t>
  </si>
  <si>
    <t>1. HU power is ON.
2. URT is connected 
3. SiriusXM Module is active.
4. SiriusXM signals is available.
5. The Vehicle Preset list is cleared
(If the Product does not allow the presets to be "deleted", have the presets set to Ch. # 1 in the test step)</t>
  </si>
  <si>
    <t xml:space="preserve">1. HU power is ON.
2. URT is connected 
3. SiriusXM Module is active.
4. SiriusXM signals is available.
5. The Vehicle Preset list is cleared
(If the Product does not allow the presets to be "deleted", have the presets set to Ch. # 1 in the test step)
6. IP connection is available 
7. Xtra Channels are available </t>
  </si>
  <si>
    <t>1. HU power is ON.
2. URT is connected 
3. SiriusXM Module is active.
4. SiriusXM signals is available.
5. The Vehicle Preset list is cleared
(If the Product does not allow the presets to be "deleted", have the presets set to Ch. # 1 in the test step)
6. IP connection is available 
7. There are some available On Demand Shows</t>
  </si>
  <si>
    <t xml:space="preserve">1. HU power is ON.
2. URT is connected 
3. SiriusXM Module is active.
4. SiriusXM signals is available.
5. The Vehicle Preset list is cleared
(If the Product does not allow the presets to be "deleted", have the presets set to Ch. # 1 in the test step)
6. IP connection is available 
7. A Pandora Station (Eg: Taylor Swift) is available  </t>
  </si>
  <si>
    <t>1. HU power is ON.
2. URT is connected 
3. SiriusXM Module is active.
4. SiriusXM signals is available.
5. The Vehicle Preset list is cleared
(If the Product does not allow the presets to be "deleted", have the presets set to Ch # 1 in the test step)
6. The Channel # 40 is an XL channel
7. The  Block Explicit is OFF</t>
  </si>
  <si>
    <t>1. HU power is ON.
2. URT is connected 
3. SiriusXM Module is active.
4. SiriusXM signals is available.
5. The Vehicle Preset list is cleared
(If the Product does not allow the presets to be "deleted", have the presets set to Ch # 1 in the test step)
6. The Channel #40 is rated Mature 
7. The  Block Explicit is OFF</t>
  </si>
  <si>
    <t xml:space="preserve">1. HU power is ON.
2. URT is connected 
3. SiriusXM Module is active.
4. SiriusXM signals is available.
5. The Vehicle Preset list is cleared
(If the Product does not allow the presets to be "deleted", have the presets set to Ch. # 1 in the test step)
6. The SXM Fav. List is cleared 
7. The Tune Start toggle is ON (in Listener Settings Screen)
</t>
  </si>
  <si>
    <t xml:space="preserve">1. HU power is ON.
2. URT is connected 
3. SiriusXM Module is active.
4. SiriusXM signals is available.
5. The Vehicle Preset list is cleared
(If the Product does not allow the presets to be "deleted", have the presets set to Ch. # 1 in the test step)
6. The SXM Fav. List is cleared 
7. The Tune Start toggle is OFF (in Listener Settings Screen)
</t>
  </si>
  <si>
    <t>1. HU power is ON.
2. URT is connected 
3. SiriusXM Module is active.
4. SiriusXM signals is available.
5. The Vehicle Preset list is cleared
(If the Product does not allow the presets to be "deleted", have the presets set to Ch # 1 in the test step)
6. Available a sports play-by-play channel</t>
  </si>
  <si>
    <t>1. HU power is ON.
2. URT is connected 
3. SiriusXM Module is active.
4. SiriusXM signals is available.
5. Available a sports play-by-play channel that have channel logo</t>
  </si>
  <si>
    <t>1. HU power is ON.
2. URT is connected 
3. SiriusXM Module is active.
4. SiriusXM signals is available.
5. Available a sports play-by-play channel that don't have channel logo</t>
  </si>
  <si>
    <t>1. HU power is ON.
2. URT is connected 
3. SiriusXM Module is active.
4. SiriusXM signals is available.
5. Reposition the vehicle to the following location:
Address: 43420 W 12 Mile Road
City: Novi
State: MI
Zip: 48377
Latitude: 42.49634
Longitude: -83.476966
Note: The Tier 1 shall specify the recommended method as part of their TA1 submission package.</t>
  </si>
  <si>
    <t xml:space="preserve">1. HU power is ON.
2. URT is connected 
3. SiriusXM Module is active.
4. SiriusXM signals is available.
5. Reposition the vehicle to the following location:
Address: 80 LONDON RD
City: HENSALL
State: ON
Zip: N0M 1
Latitude: 43.4351
Longitude: -81.4989
Note: The Tier 1 shall specify the recommended method as part of their TA1 submission package.
</t>
  </si>
  <si>
    <t>1. HU is ON _x000D_
2. URT5000 is connected _x000D_
3. SXM Radio setting is ON</t>
  </si>
  <si>
    <t xml:space="preserve">1. HU power is ON.
2. URT is connected 
3. SiriusXM Module is active.
4. SiriusXM signals is available.
5. Have a college sport in Live Games
</t>
  </si>
  <si>
    <t>1. HU power is ON.
2. URT is connected 
3. SiriusXM Module is active.
4. SiriusXM signals via Satellite is available.
5. SiriusXM signals via IP is NOT available.</t>
  </si>
  <si>
    <r>
      <t>1. HU power is ON.
2. URT is connected 
3. SiriusXM Module is active.
4. SiriusXM signals via IP is available.
5. SiriusXM signals via Satellite is NOT available.
6.</t>
    </r>
    <r>
      <rPr>
        <sz val="12"/>
        <color rgb="FFFF0000"/>
        <rFont val="Calibri"/>
        <family val="2"/>
        <scheme val="minor"/>
      </rPr>
      <t xml:space="preserve"> Available some IP Streamed Channels ONLY which are in DMCA group</t>
    </r>
  </si>
  <si>
    <r>
      <t xml:space="preserve">1. HU power is ON.
2. URT is connected 
3. SiriusXM Module is active.
4. SiriusXM signals via IP is available.
5. SiriusXM signals via Satellite is NOT available.
</t>
    </r>
    <r>
      <rPr>
        <sz val="12"/>
        <color rgb="FFFF0000"/>
        <rFont val="Calibri"/>
        <family val="2"/>
        <scheme val="minor"/>
      </rPr>
      <t>6. Available some IP Streamed Channels ONLY which are in Disallowed group</t>
    </r>
  </si>
  <si>
    <r>
      <t xml:space="preserve">1. HU power is ON.
2. URT is connected 
3. SiriusXM Module is active.
4. SiriusXM signals via IP is available.
5. SiriusXM signals via Satellite is NOT available.
</t>
    </r>
    <r>
      <rPr>
        <sz val="12"/>
        <color rgb="FFFF0000"/>
        <rFont val="Calibri"/>
        <family val="2"/>
        <scheme val="minor"/>
      </rPr>
      <t>6. Available IP Streamed Channel which belong "Unrestricted" group</t>
    </r>
  </si>
  <si>
    <t xml:space="preserve">1. HU power is ON.
2. URT is connected 
3. SiriusXM Module is active.
4. SiriusXM signals is available.
5. IP Connection is not available </t>
  </si>
  <si>
    <r>
      <t xml:space="preserve">1. HU power is ON.
2. URT is connected 
3. SiriusXM Module is active.
4. SiriusXM signals is available.
</t>
    </r>
    <r>
      <rPr>
        <sz val="12"/>
        <color rgb="FFFF0000"/>
        <rFont val="Calibri"/>
        <family val="2"/>
        <scheme val="minor"/>
      </rPr>
      <t>5. The Album Art is available for the selected channel</t>
    </r>
  </si>
  <si>
    <r>
      <t xml:space="preserve">1. HU power is ON.
2. URT is connected 
3. SiriusXM Module is active.
4. SiriusXM signals is available.
5. Available Album Art image with 16,384 bytes (16 Kbytes) </t>
    </r>
    <r>
      <rPr>
        <sz val="12"/>
        <color rgb="FFFF0000"/>
        <rFont val="Calibri"/>
        <family val="2"/>
        <scheme val="minor"/>
      </rPr>
      <t>for the selected channel</t>
    </r>
  </si>
  <si>
    <t>1. HU power is ON.
2. URT is connected 
3. SiriusXM Module is active.
4. SiriusXM signals is available.
5. A RAM of 2 x 16KBytes x 1020 channels is supported</t>
  </si>
  <si>
    <r>
      <t xml:space="preserve">1. HU power is ON.
2. URT is connected 
3. SiriusXM Module is active.
4. SiriusXM signals is available.
5. The Vehicle Preset list is cleared
(If the Product does not allow the presets to be "deleted", have the presets set to Ch # 1 in the test step)
</t>
    </r>
    <r>
      <rPr>
        <sz val="12"/>
        <color rgb="FFFF0000"/>
        <rFont val="Calibri"/>
        <family val="2"/>
        <scheme val="minor"/>
      </rPr>
      <t>6. The Listening History is cleared</t>
    </r>
    <r>
      <rPr>
        <sz val="12"/>
        <color indexed="8"/>
        <rFont val="Calibri"/>
        <family val="2"/>
        <scheme val="minor"/>
      </rPr>
      <t xml:space="preserve">
</t>
    </r>
  </si>
  <si>
    <t>1. HU power is ON.
2. URT is connected 
3. SiriusXM Module is active.
4. SiriusXM signals is available.
5. The Vehicle Preset list is cleared
(If the Product does not allow the presets to be "deleted", have the presets set to Ch. # 1)</t>
  </si>
  <si>
    <t xml:space="preserve">1. HU power is ON.
2. URT is connected 
3. SiriusXM Module is active.
4. SiriusXM signals is available.
5. The Vehicle Preset list is cleared
(If the Product does not allow the presets to be "deleted", have the presets set to Ch # 1 in the test step)
</t>
  </si>
  <si>
    <r>
      <t xml:space="preserve">1. HU power is ON.
2. URT is connected 
3. SiriusXM Module is active.
4. SiriusXM signals is available.
5. The Vehicle Preset list is cleared
(If the Product does not allow the presets to be "deleted", have the presets set to Ch # 1 in the test step)
</t>
    </r>
    <r>
      <rPr>
        <sz val="12"/>
        <color rgb="FFFF0000"/>
        <rFont val="Calibri"/>
        <family val="2"/>
        <scheme val="minor"/>
      </rPr>
      <t>6. The Listening History is cleared</t>
    </r>
    <r>
      <rPr>
        <sz val="12"/>
        <color indexed="8"/>
        <rFont val="Calibri"/>
        <family val="2"/>
        <scheme val="minor"/>
      </rPr>
      <t xml:space="preserve">
</t>
    </r>
  </si>
  <si>
    <r>
      <t xml:space="preserve">1. HU power is ON.
2. URT is connected 
3. SiriusXM Module is active.
4. SiriusXM signals via </t>
    </r>
    <r>
      <rPr>
        <sz val="12"/>
        <color rgb="FFFF0000"/>
        <rFont val="Calibri"/>
        <family val="2"/>
        <scheme val="minor"/>
      </rPr>
      <t>Satellite</t>
    </r>
    <r>
      <rPr>
        <sz val="12"/>
        <color indexed="8"/>
        <rFont val="Calibri"/>
        <family val="2"/>
        <scheme val="minor"/>
      </rPr>
      <t xml:space="preserve"> are available.
5. SiriusXM signals via IP are NOT available.
6. The Vehicle Preset list is cleared
(If the Product does not allow the presets to be "deleted", have the presets set to Ch # 1 in the test step)
</t>
    </r>
    <r>
      <rPr>
        <sz val="12"/>
        <color rgb="FFFF0000"/>
        <rFont val="Calibri"/>
        <family val="2"/>
        <scheme val="minor"/>
      </rPr>
      <t>7. The Listening History is cleared</t>
    </r>
    <r>
      <rPr>
        <sz val="12"/>
        <color indexed="8"/>
        <rFont val="Calibri"/>
        <family val="2"/>
        <scheme val="minor"/>
      </rPr>
      <t xml:space="preserve">
</t>
    </r>
  </si>
  <si>
    <r>
      <t xml:space="preserve">1. HU power is ON.
2. URT is connected 
3. SiriusXM Module is active.
4. SiriusXM signals is available.
5. The Vehicle Preset list is cleared
(If the Product does not allow the presets to be "deleted", have the presets set to Ch # 1 in the test step)
</t>
    </r>
    <r>
      <rPr>
        <sz val="12"/>
        <color rgb="FFFF0000"/>
        <rFont val="Calibri"/>
        <family val="2"/>
        <scheme val="minor"/>
      </rPr>
      <t xml:space="preserve">6. The Listening History is cleared
</t>
    </r>
    <r>
      <rPr>
        <sz val="12"/>
        <color indexed="8"/>
        <rFont val="Calibri"/>
        <family val="2"/>
        <scheme val="minor"/>
      </rPr>
      <t xml:space="preserve">
</t>
    </r>
  </si>
  <si>
    <r>
      <t xml:space="preserve">1. HU power is ON.
2. URT is connected 
3. SiriusXM Module is active.
4. SiriusXM signals is available.
5. The Vehicle Preset list is cleared
(If the Product does not allow the presets to be "deleted", have the presets set to Ch. # 1)
</t>
    </r>
    <r>
      <rPr>
        <sz val="12"/>
        <color rgb="FFFF0000"/>
        <rFont val="Calibri"/>
        <family val="2"/>
        <scheme val="minor"/>
      </rPr>
      <t>6. The Listening History is cleared</t>
    </r>
  </si>
  <si>
    <r>
      <t xml:space="preserve">1. HU power is ON.
2. URT is connected 
3. SiriusXM Module is active.
4. SiriusXM signals </t>
    </r>
    <r>
      <rPr>
        <sz val="12"/>
        <color rgb="FFFF0000"/>
        <rFont val="Calibri"/>
        <family val="2"/>
        <scheme val="minor"/>
      </rPr>
      <t>via SAT</t>
    </r>
    <r>
      <rPr>
        <sz val="12"/>
        <rFont val="Calibri"/>
        <family val="2"/>
        <scheme val="minor"/>
      </rPr>
      <t xml:space="preserve"> are available.
5. The Vehicle Preset list is cleared
(If the Product does not allow the presets to be "deleted", have the presets set to Ch. # 1)
6. IP connection is NOT available</t>
    </r>
    <r>
      <rPr>
        <sz val="12"/>
        <color rgb="FFFF0000"/>
        <rFont val="Calibri"/>
        <family val="2"/>
        <scheme val="minor"/>
      </rPr>
      <t xml:space="preserve">
7. The Listening History is cleared</t>
    </r>
  </si>
  <si>
    <t xml:space="preserve">1. HU power is ON.
2. URT is connected 
3. SiriusXM Module is active.
4. SiriusXM signals is available.
5. The Product provides the method for clearing updated logos and reverting to the baseline version
6. Dark theme color is implemented on the tested device </t>
  </si>
  <si>
    <t xml:space="preserve">1. HU power is ON.
2. URT is connected 
3. SiriusXM Module is active.
4. SiriusXM signals is available.
5. The Logo file PDF is available (Refer the file in SMITE TC)
</t>
  </si>
  <si>
    <t xml:space="preserve">1. HU power is ON.
2. URT is connected 
3. SiriusXM Module is active.
4. SiriusXM signals is available.
5. Dark theme color is implemented on the tested device </t>
  </si>
  <si>
    <t>1. HU power is ON.
2. URT is connected 
3. SiriusXM Module is active.
4. SiriusXM signals is available.
5. The Product implements light backgrounds</t>
  </si>
  <si>
    <t>1. HU power is ON.
2. URT is connected 
3. SiriusXM Module is active.
4. SiriusXM signals is available.
5. Available a Channel logo, Super Category and Category Logos with size 30,000 bytes</t>
  </si>
  <si>
    <r>
      <t xml:space="preserve">1. HU power is ON.
2. URT is connected 
3. SiriusXM Module is active.
4. SiriusXM signals is available.
</t>
    </r>
    <r>
      <rPr>
        <sz val="12"/>
        <color rgb="FFFF0000"/>
        <rFont val="Calibri"/>
        <family val="2"/>
        <scheme val="minor"/>
      </rPr>
      <t xml:space="preserve">5. The selected Channel, Category and Super Category Logos are available </t>
    </r>
  </si>
  <si>
    <t>1. HU power is ON.
2. URT is connected 
3. SiriusXM Module is active.
4. SiriusXM signals is available.
5. All notifications set on device are cleared</t>
  </si>
  <si>
    <t xml:space="preserve">1. HU power is ON.
2. URT is connected 
3. SiriusXM Module is active.
4. SiriusXM signals is available.
5. Available a Team logo in the Manage Teams screen (E.g: Chicago Bears team)
</t>
  </si>
  <si>
    <r>
      <t xml:space="preserve">1. HU power is ON.
2. URT is connected 
3. SiriusXM Module is active.
4. SiriusXM signals is available.
</t>
    </r>
    <r>
      <rPr>
        <sz val="12"/>
        <color rgb="FFFF0000"/>
        <rFont val="Calibri"/>
        <family val="2"/>
        <scheme val="minor"/>
      </rPr>
      <t>5. The Listening History is cleared</t>
    </r>
  </si>
  <si>
    <t xml:space="preserve">1. HU power is ON.
2. URT is connected 
3. SiriusXM Module is active.
4. SiriusXM signals is available.
5. All notifications set on a device (Artist, Song or Team notifications) are cleared
</t>
  </si>
  <si>
    <t xml:space="preserve">1. HU power is ON.
2. URT is connected 
3. SiriusXM Module is active.
4. SiriusXM signals is available.
5. Vehicle Preset List is cleared 
Note: If the Product does not allow the presets to be "deleted", have the presets set to Ch # 1.
6. SXM Favorites List is cleared
7. Smart Fav. function is supported </t>
  </si>
  <si>
    <t xml:space="preserve">1. HU power is ON.
2. URT is connected 
3. SiriusXM Module is active.
4. SiriusXM signals is available.
5. The product is supported Smart Favorites
6. The SXM Favorites list is cleared
7. The Vehicle Preset list is cleared
(If the Product does not allow the presets to be "deleted", have the presets set to Ch # 1 in the test step)
</t>
  </si>
  <si>
    <t xml:space="preserve">1. HU power is ON.
2. URT is connected 
3. SiriusXM Module is active.
4. SiriusXM signals is available.
5. The product is supported Smart Favorites
6.  The SXM Favorites list is cleared
7. The Vehicle Preset list is cleared
(If the Product does not allow the presets to be "deleted", have the presets set to Ch # 1 in the test step)
8. Current Tune Start toggle is "ON" 
</t>
  </si>
  <si>
    <t xml:space="preserve">1. HU power is ON.
2. URT is connected 
3. SiriusXM Module is active.
4. SiriusXM signals is available.
5. The product in "Parking" mode 
6. Reposition the vehicle to the following location:
- Address: 27841-27801 Haggerty Rd
- City: Novi
- State: MI
- Zip: 48331
- Latitude: 42.4973
- Longitude: -83.4360
Note: The Tier 1 shall specify the recommended method as part of their TA1 submission package.
</t>
  </si>
  <si>
    <t xml:space="preserve">1. HU power is ON.
2. URT is connected 
3. SiriusXM Module is active.
4. SiriusXM signals is available.
5. The product in "Parking" mode 
6. Reposition the vehicle to the following location:
- Address: Paseo de La Reforma Nte
- City: Ciudad de Mexico
- Zip: 06900
- Latitude: 19.452515
- Longitude: -99.131483
Note: The Tier 1 shall specify the recommended method as part of their TA1 submission package.
</t>
  </si>
  <si>
    <t xml:space="preserve">1. HU power is ON.
2. URT is connected 
3. SiriusXM Module is active.
4. SiriusXM signals is available.
5. The product in "Parking" mode 
6. Reposition the vehicle to the following location:
- Address: 360 St Patrick St Unit 2
- City: Ottawa
- Latitude: 45.432072
- Longitude: -75.689152
Note: The Tier 1 shall specify the recommended method as part of their TA1 submission package.
</t>
  </si>
  <si>
    <t xml:space="preserve">1. HU power is ON.
2. URT is connected 
3. SiriusXM Module is active.
4. SiriusXM signals is available.
5. The product is in "Parking" mode 
6. Reposition the vehicle to the following location:
- Address: 310 Rue Saint-Roch
- City: Quebec
- Latitude: 46.817692
- Longitude: -71.218043
Note: The Tier 1 shall specify the recommended method as part of their TA1 submission package.
</t>
  </si>
  <si>
    <t xml:space="preserve">1. HU power is ON.
2. URT is connected 
3. SiriusXM Module is active.
4. SiriusXM signals is available.
5. The product in "Parking" mode 
</t>
  </si>
  <si>
    <t xml:space="preserve">1. HU power is ON.
2. URT is connected 
3. SiriusXM Module is active.
4. SiriusXM signals is available.
5. The product is in "Parking" mode 
</t>
  </si>
  <si>
    <t xml:space="preserve">1. HU power is ON.
2. URT is connected 
3. SiriusXM Module is active.
4. SiriusXM signals is available.
5. The product is in "Parking" mode 
</t>
  </si>
  <si>
    <t>1. HU power is ON.
2. URT is connected 
3. SiriusXM Module is active.
4. SiriusXM signals is available.
5. HU is in "Parking" mode</t>
  </si>
  <si>
    <t xml:space="preserve">1. HU power is ON.
2. URT is connected 
3. SiriusXM Module is active.
4. SiriusXM signals is available.
5. The product in "Parking" mode 
</t>
  </si>
  <si>
    <t xml:space="preserve">1. HU power is ON.
2. URT is connected 
3. SiriusXM Module is active.
4. SiriusXM signals is available.
5. The user hasn't claimed yet their SiriusXM Listener Profile ( In default profile state)
</t>
  </si>
  <si>
    <t xml:space="preserve">1. HU power is ON.
2. URT is connected 
3. SiriusXM Module is active.
4. SiriusXM signals is available.
5. The Channel #41 is a XL channel
</t>
  </si>
  <si>
    <t xml:space="preserve">1. HU power is ON.
2. URT is connected 
3. SiriusXM Module is active.
4. SiriusXM signals is available.
5. The product is in "Parking" mode 
</t>
  </si>
  <si>
    <t xml:space="preserve">1. HU power is ON.
2. URT is connected 
3. SiriusXM Module is active.
4. SiriusXM signals is available.
5. XL channel is available (Eg: Channel #41)
6. The Block Explicit toggle is in 'OFF' state </t>
  </si>
  <si>
    <t xml:space="preserve">1. HU power is ON.
2. URT is connected 
3. SiriusXM Module is active.
4. SiriusXM signals is available.
5. HU is in "Parking" mode
</t>
  </si>
  <si>
    <t>1. HU power is ON.
2. URT is connected 
3. SiriusXM Module is active.
4. SiriusXM signals is available.
5. The product is in "Parking" mode 
6. The Driver 1 has Listener 1 
7. The Driver 2 has Listener 3</t>
  </si>
  <si>
    <t>1. HU power is ON.
2. URT is connected 
3. SiriusXM Module is active.
4. SiriusXM signals is available.
5.There are 2 Driver Profiles (Driver 1 and Driver 2)
6. Driver 1 has a SiriusXM Listener Profile include Profile A and Profile B
7. Driver 2 has a SiriusXM Listener Profile include Profile C and Profile D
8. Previous Driver Profile is Driver 2 with SXM Listener Profile C 
9. Current Driver Profile is Driver 1 with SXM Listener Profile A 
10. HU is in "Parking" mode</t>
  </si>
  <si>
    <t xml:space="preserve">1. HU power is ON.
2. URT is connected 
3. SiriusXM Module is active.
4. SiriusXM signals is available.
5. SXM Subscription is subscribed.
6. The product is in "Parking" mode 
</t>
  </si>
  <si>
    <t xml:space="preserve">1. HU power is ON.
2. URT is connected 
3. SiriusXM Module is active.
4. SiriusXM signals is available.
5.  SXM Subscription is in trial mode
6. The product is in "Parking" mode 
</t>
  </si>
  <si>
    <t>1. HU power is ON.
2. URT is connected 
3. SiriusXM Module is active.
4. SiriusXM signals is available.
5. SXM Listener Profiles avatar icons are not claimed yet.</t>
  </si>
  <si>
    <t>1. HU power is ON.
2. URT is connected 
3. SiriusXM Module is active.
4. SiriusXM signals is available.
5. Current subscription status is Unsubscribed.</t>
  </si>
  <si>
    <t>1. HU power is ON.
2. URT is connected 
3. SiriusXM Module is active.
4. SiriusXM signals is available.
5. Current subscription status is Subscribed (All access)</t>
  </si>
  <si>
    <t>1. HU power is ON.
2. URT is connected 
3. SiriusXM Module is active.
4. SiriusXM signals is available.
5. Current subscription status is All Access Trial mode.</t>
  </si>
  <si>
    <t xml:space="preserve">1. HU power is ON.
2. URT is connected 
3. SiriusXM Module is active.
4. SiriusXM signals is available.
5. The product in "Parking" mode
6. A SXM Listener is logged in Product
</t>
  </si>
  <si>
    <t xml:space="preserve">1. HU power is ON.
2. URT is connected 
3. SiriusXM Module is active.
4. SiriusXM signals is available only via IP connection
</t>
  </si>
  <si>
    <t xml:space="preserve">1. HU power is ON.
2. URT is connected 
3. SiriusXM Module is active.
4. SiriusXM signals is available.
5. IP connection is available 
</t>
  </si>
  <si>
    <t xml:space="preserve">1. HU power is ON.
2. URT is connected 
3. SiriusXM Module is active.
4. SiriusXM signals is available via SAT connection 
</t>
  </si>
  <si>
    <t xml:space="preserve">1. HU power is ON.
2. URT is connected 
3. SiriusXM Module is active.
4. SiriusXM signals is available.
5. All notifications set on a device (Artist, Song or Team notifications) are cleared
6. All the Artist and Song of playing channels are available for setting notifications
</t>
  </si>
  <si>
    <t xml:space="preserve">1. HU power is ON.
2. URT is connected 
3. SiriusXM Module is active.
4. SiriusXM signals is available.
5.The Artist and Song Notifications toggle is in the "OFF" state
</t>
  </si>
  <si>
    <t xml:space="preserve">1. HU power is ON.
2. URT is connected 
3. SiriusXM Module is active.
4. SiriusXM signals is available.
5.The Artist and Song Notifications toggle is in the "ON" state
</t>
  </si>
  <si>
    <t xml:space="preserve">1. HU power is ON.
2. URT is connected 
3. SiriusXM Module is active.
4. SiriusXM signals is available.
5.The Notifications toggle is in the "ON" state
</t>
  </si>
  <si>
    <t xml:space="preserve">1. HU power is ON.
2. URT is connected 
3. SiriusXM Module is active.
4. SiriusXM signals is available.
5.The Notifications toggle is in the "OFF" state
</t>
  </si>
  <si>
    <r>
      <t xml:space="preserve">1. HU power is ON.
2. URT is connected 
3. SiriusXM Module is active.
4. SiriusXM signals is available.
</t>
    </r>
    <r>
      <rPr>
        <sz val="11"/>
        <color rgb="FFFF0000"/>
        <rFont val="Calibri"/>
        <family val="2"/>
        <scheme val="minor"/>
      </rPr>
      <t>5. All the notifications set on device (Artist, Song or Team notifications) are cleared</t>
    </r>
  </si>
  <si>
    <t>1. HU power is ON.
2. URT is connected 
3. SiriusXM Module is active.
4. SiriusXM signals via Satellite is available.
5. IP connection is NOT available
6. Channel #12 is an XL channel
7. Available artist notification for the selected channel</t>
  </si>
  <si>
    <t>1. HU power is ON.
2. URT is connected 
3. SiriusXM Module is active.
4. SiriusXM signals via Satellite is available.
5. IP connection is NOT available
6. Channel #14 is an XL channel
7. Available song notification for the selected channel</t>
  </si>
  <si>
    <r>
      <t xml:space="preserve">1. HU power is ON.
2. URT is connected 
3. SiriusXM Module is active.
4. SiriusXM signals via </t>
    </r>
    <r>
      <rPr>
        <sz val="11"/>
        <color rgb="FFFF0000"/>
        <rFont val="Calibri"/>
        <family val="2"/>
        <scheme val="minor"/>
      </rPr>
      <t>Satellite</t>
    </r>
    <r>
      <rPr>
        <sz val="11"/>
        <color theme="1"/>
        <rFont val="Calibri"/>
        <family val="2"/>
        <scheme val="minor"/>
      </rPr>
      <t xml:space="preserve"> is available.
5. The Sports Notifications Toggle is enabled (switch ON)
6. The selected sports play-by-play game is In Progress</t>
    </r>
  </si>
  <si>
    <r>
      <t xml:space="preserve">1. HU power is ON.
2. URT is connected 
3. SiriusXM Module is active.
4. SiriusXM signals is available.
</t>
    </r>
    <r>
      <rPr>
        <sz val="11"/>
        <color rgb="FFFF0000"/>
        <rFont val="Calibri"/>
        <family val="2"/>
        <scheme val="minor"/>
      </rPr>
      <t>5. All the notifications (Sport Notifications) are cleared</t>
    </r>
  </si>
  <si>
    <t>1. HU power is ON.
2. URT is connected 
3. SiriusXM Module is active.
4. SiriusXM signals is available.
5. All notifications set on a device (Artist, Song or Team notifications) are cleared 
6. The selected Sports Play-by-Play Game is In Progress</t>
  </si>
  <si>
    <t>1. HU power is ON.
2. URT is connected 
3. SiriusXM Module is active.
4. SiriusXM signals is available.
5. All notifications set on a device (Artist, Song or Team notifications) are cleared 
6. The hardware controls is connected and supported 
7. The selected Sports Play-by-Play Game is In Progress</t>
  </si>
  <si>
    <t xml:space="preserve">1. HU power is ON.
2. URT is connected 
3. SiriusXM Module is active.
4. SiriusXM signals is available.
5. All notifications set on a device (Artist, Song or Team notifications) are cleared 
6. The Artist of the playing channel is available for setting notification
</t>
  </si>
  <si>
    <t xml:space="preserve">1. HU power is ON.
2. URT is connected 
3. SiriusXM Module is active.
4. SiriusXM signals is available.
5. All notifications set on a device (Artist, Song or Team notifications) are cleared 
6. The hardware controls is connected and supported 
7. The Artist of the playing channel is available for setting notification
</t>
  </si>
  <si>
    <t xml:space="preserve">1. HU power is ON.
2. URT is connected 
3. SiriusXM Module is active.
4. SiriusXM signals is available.
5. All notifications set on a device (Artist, Song or Team notifications) are cleared 
6. The Song of the playing channel is available for setting notification
</t>
  </si>
  <si>
    <t xml:space="preserve">1. HU power is ON.
2. URT is connected 
3. SiriusXM Module is active.
4. SiriusXM signals is available.
5. All notifications set on a device (Artist, Song or Team notifications) are cleared 
6. The hardware controls is connected and supported 
7. The Song of the playing channel is available for setting notification
</t>
  </si>
  <si>
    <t>1. HU power is ON.
2. URT is connected 
3. SiriusXM Module is active.
4. SiriusXM signals is available.
5. All the notifications set on device (Artist, Song or Team notifications) are cleared
6. The vehicle is in Parking mode</t>
  </si>
  <si>
    <r>
      <t xml:space="preserve">1. HU power is ON.
2. URT is connected 
3. SiriusXM Module is active.
4. SiriusXM signals is available.
5. Available sports play-by-play teams </t>
    </r>
    <r>
      <rPr>
        <sz val="11"/>
        <color rgb="FFFF0000"/>
        <rFont val="Calibri"/>
        <family val="2"/>
        <scheme val="minor"/>
      </rPr>
      <t>with</t>
    </r>
    <r>
      <rPr>
        <sz val="11"/>
        <color theme="1"/>
        <rFont val="Calibri"/>
        <family val="2"/>
        <scheme val="minor"/>
      </rPr>
      <t xml:space="preserve"> team logos and In Progress state</t>
    </r>
  </si>
  <si>
    <r>
      <t xml:space="preserve">1. HU power is ON.
2. URT is connected 
3. SiriusXM Module is active.
4. SiriusXM signals is available.
5. Available sports play-by-play teams </t>
    </r>
    <r>
      <rPr>
        <sz val="11"/>
        <color rgb="FFFF0000"/>
        <rFont val="Calibri"/>
        <family val="2"/>
        <scheme val="minor"/>
      </rPr>
      <t>with no</t>
    </r>
    <r>
      <rPr>
        <sz val="11"/>
        <color theme="1"/>
        <rFont val="Calibri"/>
        <family val="2"/>
        <scheme val="minor"/>
      </rPr>
      <t xml:space="preserve"> team logos and In Progress state</t>
    </r>
  </si>
  <si>
    <t xml:space="preserve">1. HU power is ON.
2. URT is connected 
3. SiriusXM Module is active.
4. SiriusXM signals is available.
5. All notifications set on a device (Artist, Song or Team notifications) are cleared 
</t>
  </si>
  <si>
    <t xml:space="preserve">1. HU power is ON.
2. URT is connected 
3. SiriusXM Module is active.
4. SiriusXM signals is available.
5. All notifications set on a device (Artist, Song or Team notifications) are cleared 
6. The hardware controls is connected and supported 
</t>
  </si>
  <si>
    <t xml:space="preserve">1. HU power is ON.
2. URT is connected 
3. SiriusXM Module is active.
4. SiriusXM signals is available.
5. All notifications set on a device (Artist, Song or Team notifications) are cleared 
</t>
  </si>
  <si>
    <t>1. HU power is ON.
2. URT is connected 
3. SiriusXM Module is active.
4. SiriusXM signals is available.
5. All notifications set on a device (Artist, Song or Team notifications) are cleared 
6. SXM Fav. List and Vehicle Preset List are cleared  
Note: If the Product does not allow the presets to be "deleted", have the presets set to Ch # 1.</t>
  </si>
  <si>
    <t xml:space="preserve">1. HU power is ON.
2. URT is connected 
3. SiriusXM Module is active.
4. SiriusXM signals is available.
5. All notifications set on a device (Artist, Song or Team notifications) are cleared 
6. Home team logo and Away team logo are available on selected playing channel </t>
  </si>
  <si>
    <t xml:space="preserve">1. HU power is ON.
2. URT is connected 
3. SiriusXM Module is active.
4. SiriusXM signals is available.
5. All notifications set on a device (Artist, Song or Team notifications) is cleared 
6. No National Audio Feed on selected playing channel 
7. League Logo of selected playing channel is available. </t>
  </si>
  <si>
    <t>1. HU power is ON.
2. URT is connected 
3. SiriusXM Module is active.
4. SiriusXM signals is available.
5.The Product mode is in "Parking" state.
6. All notifications set on a device (Artist, Song or Team notifications) are cleared</t>
  </si>
  <si>
    <t>1. HU power is ON.
2. URT is connected 
3. SiriusXM Module is active.
4. SiriusXM signals is available.
5. All notifications set on a device (Artist, Song or Team notifications) are cleared</t>
  </si>
  <si>
    <t xml:space="preserve">1. HU power is ON.
2. URT is connected 
3. SiriusXM Module is active.
4. SiriusXM signals is available.
5. The League Logo for NFL is available 
</t>
  </si>
  <si>
    <t>1. HU power is ON.
2. URT is connected 
3. SiriusXM Module is active.
4. SiriusXM signals is available.
5. League Logo or league PxP category icon for NFL are not available</t>
  </si>
  <si>
    <r>
      <t xml:space="preserve">1. HU power is ON.
2. URT is connected 
3. SiriusXM Module is active.
4. SiriusXM signals is available.
</t>
    </r>
    <r>
      <rPr>
        <sz val="11"/>
        <color rgb="FFFF0000"/>
        <rFont val="Calibri"/>
        <family val="2"/>
        <scheme val="minor"/>
      </rPr>
      <t>5. The selected league don't have Logo</t>
    </r>
  </si>
  <si>
    <r>
      <t xml:space="preserve">1. HU power is ON.
2. URT is connected 
3. SiriusXM Module is active.
4. SiriusXM signals is available.
5. All the notifications set on device (Artist, Song or Team notifications) are cleared
</t>
    </r>
    <r>
      <rPr>
        <sz val="11"/>
        <color rgb="FFFF0000"/>
        <rFont val="Calibri"/>
        <family val="2"/>
        <scheme val="minor"/>
      </rPr>
      <t xml:space="preserve">6. The League Logo is not available for the selected league </t>
    </r>
  </si>
  <si>
    <t xml:space="preserve">1. HU power is ON.
2. URT is connected 
3. SiriusXM Module is active.
4. SiriusXM signals is available.
5. All the notifications set on device (Artist, Song or Team notifications) are cleared
6. The League Logo is not available for the selected league </t>
  </si>
  <si>
    <t>1. HU power is ON.
2. URT is connected 
3. SiriusXM Module is active.
4. SiriusXM signals is available.
5. All the notifications set on device (Artist, Song or Team notifications) are cleared</t>
  </si>
  <si>
    <t>1. HU power is ON.
2. URT is connected 
3. SiriusXM Module is active.
4. SiriusXM signals is available.
5. Available sports play-by-play game are In Progress state
6. All the notifications set on device (Artist, Song or Team notifications) are cleared</t>
  </si>
  <si>
    <r>
      <t xml:space="preserve">1. HU power is ON.
2. URT is connected 
3. SiriusXM Module is active.
4. SiriusXM signals is available.
5. The vehicle is in </t>
    </r>
    <r>
      <rPr>
        <sz val="11"/>
        <color rgb="FFFF0000"/>
        <rFont val="Calibri"/>
        <family val="2"/>
        <scheme val="minor"/>
      </rPr>
      <t>parking</t>
    </r>
    <r>
      <rPr>
        <sz val="11"/>
        <color theme="1"/>
        <rFont val="Calibri"/>
        <family val="2"/>
        <scheme val="minor"/>
      </rPr>
      <t xml:space="preserve"> mode
6. Available sports play-by-play game are In Progress state</t>
    </r>
  </si>
  <si>
    <t xml:space="preserve">1. HU power is ON.
2. URT is connected 
3. SiriusXM Module is active.
4. SiriusXM signals is available.
5. The team logos are available for the selected teams
</t>
  </si>
  <si>
    <t xml:space="preserve">1. HU power is ON.
2. URT is connected 
3. SiriusXM Module is active.
4. SiriusXM signals is available.
5.The team logos are not available for the selected teams 
</t>
  </si>
  <si>
    <t xml:space="preserve">1. HU power is ON.
2. URT is connected 
3. SiriusXM Module is active.
4. SiriusXM signals is available.
5. All notifications set on a device (Artist, Song or Team notifications) are cleared 
6. At least 1 sport team in NFL league has the Team Name 
</t>
  </si>
  <si>
    <t xml:space="preserve">1. HU power is ON.
2. URT is connected 
3. SiriusXM Module is active.
4. SiriusXM signals is available.
5. At least 1 sport team in NFL league does not have the Team Logo and Team Name (eg: displaying the abbreviation "ARI")
</t>
  </si>
  <si>
    <t xml:space="preserve">1. HU power is ON.
2. URT is connected 
3. SiriusXM Module is active.
4. SiriusXM signals is available.
5. All notifications set on a device (Artist, Song or Team notifications) are cleared
</t>
  </si>
  <si>
    <t xml:space="preserve">1. HU power is ON.
2. URT is connected 
3. SiriusXM Module is active.
4. SiriusXM signals is available.
5. The selected League Logos is available 
</t>
  </si>
  <si>
    <t xml:space="preserve">1. HU power is ON.
2. URT is connected 
3. SiriusXM Module is active.
4. SiriusXM signals is available.
5. The selected Sport Team logo  is not available
</t>
  </si>
  <si>
    <t xml:space="preserve">1. HU power is ON.
2. URT is connected 
3. SiriusXM Module is active.
4. SiriusXM signals is available.
5. The selected League logo and Name are not available 
</t>
  </si>
  <si>
    <r>
      <t xml:space="preserve">1. HU power is ON.
2. URT is connected 
3. SiriusXM Module is active.
4. SiriusXM signals is available.
5. </t>
    </r>
    <r>
      <rPr>
        <sz val="11"/>
        <color rgb="FFFF0000"/>
        <rFont val="Calibri"/>
        <family val="2"/>
        <scheme val="minor"/>
      </rPr>
      <t>The vehicle is in parking mode</t>
    </r>
    <r>
      <rPr>
        <sz val="11"/>
        <color theme="1"/>
        <rFont val="Calibri"/>
        <family val="2"/>
        <scheme val="minor"/>
      </rPr>
      <t xml:space="preserve">
6. The vehicle has a free
trial</t>
    </r>
  </si>
  <si>
    <r>
      <t xml:space="preserve">1. HU power is ON.
2. URT is connected 
3. SiriusXM Module is active.
4. SiriusXM signals is available.
5. </t>
    </r>
    <r>
      <rPr>
        <sz val="11"/>
        <color rgb="FFFF0000"/>
        <rFont val="Calibri"/>
        <family val="2"/>
        <scheme val="minor"/>
      </rPr>
      <t>The vehicle is in parking mode</t>
    </r>
    <r>
      <rPr>
        <sz val="11"/>
        <color theme="1"/>
        <rFont val="Calibri"/>
        <family val="2"/>
        <scheme val="minor"/>
      </rPr>
      <t xml:space="preserve">
6. The vehicle is nearing the end of the trial or subscription period</t>
    </r>
  </si>
  <si>
    <r>
      <t xml:space="preserve">1. HU power is ON.
2. URT is connected 
3. SiriusXM Module is active.
4. SiriusXM signals is available.
5. </t>
    </r>
    <r>
      <rPr>
        <sz val="11"/>
        <color rgb="FFFF0000"/>
        <rFont val="Calibri"/>
        <family val="2"/>
        <scheme val="minor"/>
      </rPr>
      <t>The vehicle is in parking mode</t>
    </r>
    <r>
      <rPr>
        <sz val="11"/>
        <color theme="1"/>
        <rFont val="Calibri"/>
        <family val="2"/>
        <scheme val="minor"/>
      </rPr>
      <t xml:space="preserve">
6. The vehicle is after the trial or subscription period</t>
    </r>
  </si>
  <si>
    <r>
      <t xml:space="preserve">1. HU power is ON.
2. URT is connected 
3. SiriusXM Module is active.
4. SiriusXM signals is available.
5. </t>
    </r>
    <r>
      <rPr>
        <sz val="11"/>
        <color rgb="FFFF0000"/>
        <rFont val="Calibri"/>
        <family val="2"/>
        <scheme val="minor"/>
      </rPr>
      <t>The vehicle is in parking mode</t>
    </r>
  </si>
  <si>
    <t xml:space="preserve">1. HU power is ON.
2. URT is connected 
3. SiriusXM Module is active.
4. SiriusXM signals is available.
5. The subscription is in the beginning of Trial Mode &gt; Able to set up the environment for displaying Trial Welcome message
6. HU is in 'Parking' Mode </t>
  </si>
  <si>
    <t xml:space="preserve">1. HU power is ON.
2. URT is connected 
3. SiriusXM Module is active.
4. SiriusXM signals is available.
5. The subscription is in the end of Trial Mode &gt; Able to set up the environment for displaying the "End of Trial"  message
6. HU is in 'Parking' Mode </t>
  </si>
  <si>
    <t xml:space="preserve">1. HU power is ON.
2. URT is connected 
3. SiriusXM Module is active.
4. SiriusXM signals is available.
5. Able to set up the environment for displaying "Winback/GAWB" message 
6. HU is in 'Parking' Mode </t>
  </si>
  <si>
    <t xml:space="preserve">1. HU power is ON.
2. URT is connected 
3. SiriusXM Module is active.
4. SiriusXM signals is available.
5. Able to set up the environment for displaying Free-to-Air message
6. HU is in 'Parking' Mode </t>
  </si>
  <si>
    <t xml:space="preserve">1. HU power is ON.
2. URT is connected 
3. SiriusXM Module is active.
4. SiriusXM signals is available.
5. Able to set up the environment for displaying "Self-Activate Trial" message 
6. HU is in 'Parking' Mode </t>
  </si>
  <si>
    <t xml:space="preserve">1. HU power is ON.
2. URT is connected 
3. SiriusXM Module is active.
4. SiriusXM signals is available.
5. Able to set up the environment for displaying "Self-Pay Onboarding" message 
6. HU is in 'Parking' Mode </t>
  </si>
  <si>
    <t xml:space="preserve">1. HU power is ON.
2. URT is connected 
3. SiriusXM Module is active.
4. SiriusXM signals is available.
5. Able to set up the environment for displaying "Self-Pay Engagement" message 
6. HU is in 'Parking' Mode </t>
  </si>
  <si>
    <t xml:space="preserve">1. HU power is ON.
2. URT is connected 
3. SiriusXM Module is active.
4. SiriusXM signals is available.
5. Able to set up the environment for displaying "Self-Pay Non-Pay" message 
6. HU is in 'Parking' Mode </t>
  </si>
  <si>
    <t xml:space="preserve">1. HU power is ON.
2. URT is connected 
3. SiriusXM Module is active.
4. SiriusXM signals is available.
5. Able to set up the environment for displaying "Special Offer" message 
6. HU is in 'Parking' Mode </t>
  </si>
  <si>
    <t xml:space="preserve">1. HU power is ON.
2. URT is connected 
3. SiriusXM Module is active.
4. SiriusXM signals is available.
5. Able to set up the environment for displaying "Self-Pay Event" message 
6. HU is in 'Parking' Mode </t>
  </si>
  <si>
    <t xml:space="preserve">1. HU power is ON.
2. URT is connected 
3. SiriusXM Module is active.
4. SiriusXM signals is available.
5. All notifications set on a device (Artist, Song or Team notifications) are cleared </t>
  </si>
  <si>
    <t xml:space="preserve">1. HU power is ON.
2. URT is connected 
3. SiriusXM Module is active.
4. SiriusXM signals is available.
5. Product mode state is Parking.
</t>
  </si>
  <si>
    <t xml:space="preserve">1. HU power is ON.
2. URT is connected 
3. SiriusXM Module is active.
4. SiriusXM signals is available.
5. All notifications set on a device (Artist, Song or Team notifications) are cleared.
</t>
  </si>
  <si>
    <t xml:space="preserve">1. HU power is ON.
2. URT is connected 
3. SiriusXM Module is active.
4. SiriusXM signals is available.
5. Able to set up the environment for displaying "Trial Welcome" message
6. The Product mode is in "Parking" state.
</t>
  </si>
  <si>
    <t xml:space="preserve">1. HU power is ON.
2. URT is connected 
3. SiriusXM Module is active.
4. SiriusXM signals is available.
5. Able to set up the environment for displaying "End of Trial" message
6. The Product mode is in "Parking" state.
</t>
  </si>
  <si>
    <t xml:space="preserve">1. HU power is ON.
2. URT is connected 
3. SiriusXM Module is active.
4. SiriusXM signals is available.
5. Able to set up the environment for displaying "Winback/GAWBl" message
6. The Product mode is in "Parking" state.
</t>
  </si>
  <si>
    <t xml:space="preserve">1. HU power is ON.
2. URT is connected 
3. SiriusXM Module is active.
4. SiriusXM signals is available.
5. Able to set up the environment for displaying "Free-to-Air (FTA)" message
6. The Product mode is in "Parking" state.
</t>
  </si>
  <si>
    <t xml:space="preserve">1. HU power is ON.
2. URT is connected 
3. SiriusXM Module is active.
4. SiriusXM signals is available.
5. Able to set up the environment for displaying "Self-Activate Trial" message
6. The Product mode is in "Parking" state.
</t>
  </si>
  <si>
    <t xml:space="preserve">1. HU power is ON.
2. URT is connected 
3. SiriusXM Module is active.
4. SiriusXM signals is available.
5. The user hasn't claimed yet their SiriusXM Listener Profile (In default profile state)
</t>
  </si>
  <si>
    <t>1. HU power is ON.
2. URT is connected 
3. SiriusXM Module is active.
4. SiriusXM signals is available.
5.The Product mode is in "Parking" state.
6. There is an existing SiriusXM listener profile. (E.g: Listener 2)</t>
  </si>
  <si>
    <t>1. HU power is ON.
2. URT is connected 
3. SiriusXM Module is active.
4. SiriusXM signals is available.
5. The Product mode is in "Parking" state.</t>
  </si>
  <si>
    <t>1. HU power is ON.
2. URT is connected 
3. SiriusXM Module is active.
4. SiriusXM signals via Satellite is available. 
5. All notifications set on a device (Artist, Song or Team notifications) are cleared 
6. The Artist of selected playing channels is available for setting notifications</t>
  </si>
  <si>
    <t>1. HU power is ON.
2. URT is connected 
3. SiriusXM Module is active.
4. SiriusXM signals via Satellite is available. 
5. All notifications set on a device (Artist, Song or Team notifications) are cleared 
6. The Song of selected playing channels is available for setting notifications</t>
  </si>
  <si>
    <t xml:space="preserve">1. HU power is ON.
2. URT is connected 
3. SiriusXM Module is active.
4. SiriusXM signals is available.
5. All notifications set on a device (Artist, Song or Team notifications) are cleared 
6. The Artist and Song of playing channels are available for setting notifications
</t>
  </si>
  <si>
    <t xml:space="preserve">1. HU power is ON.
2. URT is connected 
3. SiriusXM Module is active.
4. SiriusXM signals is available.
5. All notifications set on a device (Artist, Song or Team notifications) are cleared 
6. The Artist of playing channels is available for setting notifications
7. The vehicle is in parking mode
</t>
  </si>
  <si>
    <t xml:space="preserve">1. HU power is ON.
2. URT is connected 
3. SiriusXM Module is active.
4. SiriusXM signals is available.
5. All notifications set on a device (Artist, Song or Team notifications) are cleared 
6. The Song of playing channels is available for setting notifications
7. The vehicle is in parking mode
</t>
  </si>
  <si>
    <t xml:space="preserve">1. HU power is ON.
2. URT is connected 
3. SiriusXM Module is active.
4. SiriusXM signals is available.
5. All notifications set on a device (Artist, Song or Team notifications) are cleared 
6. The Artist of playing channels is available for setting notifications
</t>
  </si>
  <si>
    <t xml:space="preserve">1. HU power is ON.
2. URT is connected 
3. SiriusXM Module is active.
4. SiriusXM signals is available.
5. All notifications set on a device (Artist, Song or Team notifications) are cleared 
6. The Artist of playing channels is available for setting notifications 
7. Product current mode is Parking </t>
  </si>
  <si>
    <t xml:space="preserve">1. HU power is ON.
2. URT is connected 
3. SiriusXM Module is active.
4. SiriusXM signals is available.
5. All notifications set on a device (Artist, Song or Team notifications) are cleared 
6. The Song of playing channels is available for setting notifications
7. Product current mode is Parking 
</t>
  </si>
  <si>
    <t xml:space="preserve">1. HU power is ON.
2. URT is connected 
3. SiriusXM Module is active.
4. SiriusXM signals is available.
5. All notifications set on a device (Artist, Song or Team notifications) are cleared 
6. The Artist of playing channels is available for setting notifications
7. Product current mode is Parking 
</t>
  </si>
  <si>
    <t xml:space="preserve">1. HU power is ON.
2. URT is connected 
3. SiriusXM Module is active.
4. SiriusXM signals is available.
5. All notifications set on a device (Artist, Song or Team notifications) is cleared 
6. The Song of playing channels is available for setting notifications
7. Product current mode is Parking 
</t>
  </si>
  <si>
    <t xml:space="preserve">1. HU power is ON.
2. URT is connected 
3. SiriusXM Module is active.
4. SiriusXM signals is available.
5. All notifications set on a device (Artist, Song or Team notifications) are cleared
6.  The Artist/Song are available for setting notifications. 
7. The Product mode is in "Parking" state.
</t>
  </si>
  <si>
    <t xml:space="preserve">1. HU power is ON.
2. URT is connected 
3. SiriusXM Module is active.
4. SiriusXM signals is available.
5. All notifications set on a device (Artist, Song or Team notifications) are cleared
6.  The Artist/Song are available for setting notifications.  
7. The Product mode is in "Parking" state.
</t>
  </si>
  <si>
    <t>1. HU power is ON.
2. URT is connected 
3. SiriusXM Module is active.
4. SiriusXM signals via Satelite is available.
5. SiriusXM signals via IP is NOT available.
6. All notifications set on a device (Artist, Song or Team notifications) are cleared
7. The Artist and Song Notifications toggle is 'ON'
8. The Artist/Song are available for setting notifications.</t>
  </si>
  <si>
    <t xml:space="preserve">1. HU power is ON.
2. URT is connected 
3. SiriusXM Module is active.
4. SiriusXM signals is available.
5. The Artist/Song are available for setting notifications.  </t>
  </si>
  <si>
    <t xml:space="preserve">1. HU power is ON.
2. URT is connected 
3. SiriusXM Module is active.
4. SiriusXM signals is available.
5. The Product mode is in "Parking" state.
6. The Artist/Song are available for setting notifications.
</t>
  </si>
  <si>
    <t xml:space="preserve">1. HU power is ON.
2. URT is connected 
3. SiriusXM Module is active.
4. SiriusXM signals is available.
5. All notifications set on a device (Artist, Song or Team notifications) are cleared
6.  The Artist/Song are available for setting notifications.
</t>
  </si>
  <si>
    <t>1. HU power is ON.
2. URT is connected 
3. SiriusXM Module is active.
4. SiriusXM signals via Satellite is available.
5. All the notifications set on device (Artist, Song or Team notifications) are cleared</t>
  </si>
  <si>
    <r>
      <t xml:space="preserve">1. HU power is ON.
2. URT is connected 
3. SiriusXM Module is active.
4. SiriusXM signals via Satellite is available.
</t>
    </r>
    <r>
      <rPr>
        <sz val="11"/>
        <color rgb="FFFF0000"/>
        <rFont val="Calibri"/>
        <family val="2"/>
        <scheme val="minor"/>
      </rPr>
      <t>5.</t>
    </r>
    <r>
      <rPr>
        <sz val="11"/>
        <color theme="1"/>
        <rFont val="Calibri"/>
        <family val="2"/>
        <scheme val="minor"/>
      </rPr>
      <t xml:space="preserve"> All the notifications set on device (Artist, Song or Team notifications) are cleared
</t>
    </r>
    <r>
      <rPr>
        <sz val="11"/>
        <color rgb="FFFF0000"/>
        <rFont val="Calibri"/>
        <family val="2"/>
        <scheme val="minor"/>
      </rPr>
      <t>6.</t>
    </r>
    <r>
      <rPr>
        <sz val="11"/>
        <color theme="1"/>
        <rFont val="Calibri"/>
        <family val="2"/>
        <scheme val="minor"/>
      </rPr>
      <t xml:space="preserve"> Notifications for the currently playing artist is available to be set
7. The vehicle is in parking mode</t>
    </r>
  </si>
  <si>
    <t>1. HU power is ON.
2. URT is connected 
3. SiriusXM Module is active.
4. SiriusXM signals via Satellite is available.
5. All the notifications set on device (Artist, Song or Team notifications) are cleared
6. Notifications for the currently playing song is available to be set
7. The vehicle is in parking mode</t>
  </si>
  <si>
    <t>1. HU power is ON.
2. URT is connected 
3. SiriusXM Module is active.
4. SiriusXM signals via Satellite is available.
5. Notifications for both the currently playing artist and song are available to be set
6. All the notifications set on device (Artist, Song or Team notifications) are cleared</t>
  </si>
  <si>
    <t>1. HU power is ON.
2. URT is connected 
3. SiriusXM Module is active.
4. SiriusXM signals via Satellite is available.
5. Notifications for both the currently playing artist and song are NOT available to be set
6. All the notifications set on device (Artist, Song or Team notifications) are cleared</t>
  </si>
  <si>
    <t xml:space="preserve">1. HU power is ON.
2. URT is connected 
3. SiriusXM Module is active.
4. SiriusXM signals is available.
5. The Product mode is in "Parking" state.
</t>
  </si>
  <si>
    <t>1. HU power is ON.
2. URT is connected 
3. SiriusXM Module is active.
4. SiriusXM signals is available.
5. The vehicle is in parking mode</t>
  </si>
  <si>
    <t>1. HU power is ON.
2. URT is connected 
3. SiriusXM Module is active.
4. SiriusXM signals is available.
5. The vehicle is in driving mode</t>
  </si>
  <si>
    <r>
      <t xml:space="preserve">1. HU power is ON.
2. URT is connected 
3. SiriusXM Module is active.
4. SiriusXM signals is available.
5. The vehicle is in </t>
    </r>
    <r>
      <rPr>
        <sz val="11"/>
        <color rgb="FFFF0000"/>
        <rFont val="Calibri"/>
        <family val="2"/>
        <scheme val="minor"/>
      </rPr>
      <t>parking</t>
    </r>
    <r>
      <rPr>
        <sz val="11"/>
        <color theme="1"/>
        <rFont val="Calibri"/>
        <family val="2"/>
        <scheme val="minor"/>
      </rPr>
      <t xml:space="preserve"> mode</t>
    </r>
  </si>
  <si>
    <t>1. HU power is ON.
2. URT is connected 
3. SiriusXM Module is active.
4. SiriusXM signals is available.
5. All notifications set on a device (Artist, Song or Team notifications) are cleared 
6. HU is in 'Parking' Mode 
7. Notification Toggle is in "ON" status</t>
  </si>
  <si>
    <t>1. HU power is ON.
2. URT is connected 
3. SiriusXM Module is active.
4. SiriusXM signals is available.
5. All notifications set on a device (Artist, Song or Team notifications) are cleared 
6. Notification Toggle is in "ON" status</t>
  </si>
  <si>
    <t xml:space="preserve">1. HU power is ON.
2. URT is connected 
3. SiriusXM Module is active.
4. SiriusXM signals is available.
5. Notification Toggle is in "ON" status
6. Product is in Parking Mode </t>
  </si>
  <si>
    <t>1. HU power is ON.
2. URT is connected 
3. SiriusXM Module is active.
4. SiriusXM signals is available.
5. All notifications set on a device (Artist, Song or Team notifications) are cleared 
6. Home team logo and Away team logo are available. 
7. Notification Toggle is in "ON" status</t>
  </si>
  <si>
    <t>1. HU power is ON.
2. URT is connected 
3. SiriusXM Module is active.
4. SiriusXM signals is available.
5. All notifications set on a device (Artist, Song or Team notifications) are cleared 
6. Home team logo and Away team logo are not available
7. Notification Toggle is in "ON" status</t>
  </si>
  <si>
    <t>1. HU power is ON.
2. URT is connected 
3. SiriusXM Module is active.
4. SiriusXM signals is available.
5. Product is in Parking Mode 
6. Notification Toggle is in "ON" status</t>
  </si>
  <si>
    <t>1. HU power is ON.
2. URT is connected 
3. SiriusXM Module is active.
4. SiriusXM signals is available.
5. Notification Toggle is in "ON" status
6. All notifications set on a device (Artist, Song or Team notifications) are cleared</t>
  </si>
  <si>
    <t xml:space="preserve">1. HU power is ON.
2. URT is connected 
3. SiriusXM Module is active.
4. SiriusXM signals is available.
5. Notification Toggle is in "ON" status
6. All notifications set on a device (Artist, Song or Team notifications) are cleared
</t>
  </si>
  <si>
    <t xml:space="preserve">1. HU power is ON.
2. URT is connected 
3. SiriusXM Module is active.
4. SiriusXM signals is available.
5. Able to set up the environment for displaying "Self-Pay Onboarding" message
6. The Product mode is in "Parking" state.
</t>
  </si>
  <si>
    <t>1. HU power is ON.
2. URT is connected 
3. SiriusXM Module is active.
4. SiriusXM signals is available.
5. Able to set up the environment for displaying "Self-Pay Engagement" message
6. The Product mode is in "Parking" state.</t>
  </si>
  <si>
    <t>1. HU power is ON.
2. URT is connected 
3. SiriusXM Module is active.
4. SiriusXM signals is available.
5. Able to set up the environment for displaying "Self-Pay Non-Pay" message
6. The Product mode is in "Parking" state.</t>
  </si>
  <si>
    <t xml:space="preserve">1. HU power is ON.
2. URT is connected 
3. SiriusXM Module is active.
4. SiriusXM signals is available.
5. Able to set up the environment for displaying "Special Offer" message
6. The Product mode is in "Parking" state.
</t>
  </si>
  <si>
    <t xml:space="preserve">1. HU power is ON.
2. URT is connected 
3. SiriusXM Module is active.
4. SiriusXM signals is available.
5. Able to set up the environment for displaying "Self-Pay Event" message
6. The Product mode is in "Parking" state.
</t>
  </si>
  <si>
    <t xml:space="preserve">1. HU power is ON.
2. URT is connected 
3. SiriusXM Module is active.
4. SiriusXM signals is available.
5. All notifications set on a device (Artist, Song or Team notifications) are cleared
6. The Product mode is in "Parking" state.
</t>
  </si>
  <si>
    <t>1. HU power is ON.
2. URT is connected 
3. SiriusXM Module is active.
4. SiriusXM signals via Satellite is available.
5. IP Connection is NOT available
6. All the notifications set on device (Artist, Song or Team notifications) are cleared
7. Notifications for the currently playing song is available to be set
8. Artists &amp; Songs notification toggle is ON</t>
  </si>
  <si>
    <t>1. HU power is ON.
2. URT is connected 
3. SiriusXM Module is active.
4. SiriusXM signals via Satellite is available.
5. IP Connection is NOT available
6. All the notifications set on device (Artist, Song or Team notifications) are cleared
7. Notifications for the currently playing artist is available to be set
8. Artists &amp; Songs notification toggle is ON</t>
  </si>
  <si>
    <t>1. HU power is ON.
2. URT is connected 
3. SiriusXM Module is active.
4. SiriusXM signals is available.
5. The vehicle is in parking mode
6. The vehicle has a free
trial</t>
  </si>
  <si>
    <t>1. HU power is ON.
2. URT is connected 
3. SiriusXM Module is active.
4. SiriusXM signals is available.
5. The vehicle is in parking mode
6. The vehicle is nearing the end of the trial</t>
  </si>
  <si>
    <t>1. HU power is ON.
2. URT is connected 
3. SiriusXM Module is active.
4. SiriusXM signals is available.
5. The vehicle is in parking mode
6. The SXM Radio after the trial or subscription period has ended</t>
  </si>
  <si>
    <t>1. HU power is ON.
2. URT is connected 
3. SiriusXM Module is active.
4. SiriusXM signals is available.
5. All the notifications set on device (Artist, Song or Team notifications) are cleared
6. Sports Notification toggle is ON</t>
  </si>
  <si>
    <t xml:space="preserve">1. HU power is ON.
2. URT is connected 
3. SiriusXM Module is active.
4. SiriusXM signals is available.
5. Able to set up the environment for displaying "Winback/GAWB" message
6. The Product mode is in "Parking" state.
</t>
  </si>
  <si>
    <t xml:space="preserve">1. HU power is ON.
2. URT is connected 
3. SiriusXM Module is active.
4. SiriusXM signals is available.
5. Able to set up the environment for displaying "Free-to-Air" message
6. The Product mode is in "Parking" state.
</t>
  </si>
  <si>
    <t xml:space="preserve">1. HU power is ON.
2. URT is connected 
3. SiriusXM Module is active.
4. SiriusXM signals is available.
5. Able to set up the environment for displaying "Self-Pay Engagement" message
6. The Product mode is in "Parking" state.
</t>
  </si>
  <si>
    <t xml:space="preserve">1. HU power is ON.
2. URT is connected 
3. SiriusXM Module is active.
4. SiriusXM signals is available.
5. Able to set up the environment for displaying "Self-Pay Non-Pay" message
6. The Product mode is in "Parking" state.
</t>
  </si>
  <si>
    <t>1. HU power is ON.
2. URT is connected 
3. SiriusXM Module is active.
4. SiriusXM signals  is available.
5. All the notifications set on device (Artist, Song or Team notifications) are cleared
6. Sports Notification toggle is ON</t>
  </si>
  <si>
    <t xml:space="preserve">1. HU power is ON.
2. URT is connected 
3. SiriusXM Module is active.
4. SiriusXM signals is available.
5. Able to set up the environment for displaying "Self-Pay Onboarding" message
6. The Product mode is in "Parking" state.
</t>
  </si>
  <si>
    <t xml:space="preserve">1. HU power is ON.
2. URT is connected 
3. SiriusXM Module is active.
4. SiriusXM signals is available.
5. Able to set up the environment for displaying "Self-Pay Engagement" message
6. The Product mode is in "Parking" state.
</t>
  </si>
  <si>
    <t xml:space="preserve">1. HU power is ON.
2. URT is connected 
3. SiriusXM Module is active.
4. SiriusXM signals is available.
5. Able to set up the environment for displaying "Self-Pay Event" message
6. The Product mode is in "Parking" state.
</t>
  </si>
  <si>
    <t>1. HU power is ON.
2. URT is connected 
3. SiriusXM Module is active.
4. SiriusXM signals via Satellite is available.
5. All the notifications set on device (Artist, Song or Team notifications) are cleared
6. The Artist Notification for the selected channel is available to be set
7. IP connection is NOT available
8. Artists &amp; Songs notification toggle is ON</t>
  </si>
  <si>
    <t>1. HU power is ON.
2. URT is connected 
3. SiriusXM Module is active.
4. SiriusXM signals via Satellite is available.
5. All the notifications set on device (Artist, Song or Team notifications) are cleared
6. The Song Notification for the selected channel is available to be set
7. IP connection is NOT available
8. Artists &amp; Songs notification toggle is ON</t>
  </si>
  <si>
    <t>1. Play a channel with short tile and channel logo is available
2. Check the user interface</t>
  </si>
  <si>
    <r>
      <t xml:space="preserve">2. The informations of channel are displayed :
-The channel logo
- Primary Text : Artist Name OR Show Name OR Channel Short Description
- Favorite Indicator : Displayed if content is a SiriusXM Favorite OR Hidden if content is not a SiriusXM Favorite
- Contextual Banner (When Available)
- Now Playing Indicator (The Now Playing indicator is only displayed when the Channel is currently being listened to.)
</t>
    </r>
    <r>
      <rPr>
        <i/>
        <sz val="11"/>
        <color theme="1"/>
        <rFont val="Calibri"/>
        <family val="2"/>
      </rPr>
      <t>Refer SX-9840-0067-2.6 360L UX Blueprint_v2.6 190926.pdf page 12</t>
    </r>
  </si>
  <si>
    <t>1. Play a channel with short tile and have no channel logo is available
2. Check the user interface</t>
  </si>
  <si>
    <t>2. The informations of channel are displayed :
- Channel name is display and limited in 8 Characters
- Primary Text : Artist Name OR Show Name OR Channel Short Description
- Favorite Indicator : Displayed if content is a SiriusXM Favorite OR Hidden if content is not a SiriusXM Favorite
- Contextual Banner (When Available)
- Now Playing Indicator (The Now Playing indicator is only displayed when the Channel is currently being listened to.)</t>
  </si>
  <si>
    <t>1. Play a channel with short tile
2. Go to the demand shows screen
3. Check the user interface</t>
  </si>
  <si>
    <t>3. The informations of channel are displayed :
 - Show Logo (If the Show Logo is not available, then the Show Name shall be displayed)
- Primary Text: Episode Title . If Episode Title is not available, then do not display anything in its place
- Favorite Indicator : Displayed if content is a SiriusXM Favorite OR Hidden if content is not a SiriusXM Favorite
- Contextual Banner (When Available)
- Now Playing Indicator (The Now Playing indicator is only displayed when the Show is currently
being listened to)</t>
  </si>
  <si>
    <t xml:space="preserve">1. Play a SXM channel 
2. Choose Profile &amp; Setting Main Menu -&gt; System Setting 
3. Click on button "Manage"
</t>
  </si>
  <si>
    <t>3. Display APPLICATION INFORMATION Radio ID and Version 
(Ex: Radio ID: XXXXXX or XXXX-XXXX-XXXX depending on chipset and SiriusXM Software Version: 1.x)</t>
  </si>
  <si>
    <t>1. Turn ON ACC power (ON HU)
2. Within 30 seconds, open Radio SXM module &gt; Check the available of the Radio SXM</t>
  </si>
  <si>
    <t>2. Within 30 seconds, Radio SXM is operated normally and available for using.</t>
  </si>
  <si>
    <t>1. Turn OFF ACC power (OFF HU)
2. Check the Radio SXM function after HU is OFF</t>
  </si>
  <si>
    <t>2. The Radio SXM function is shutdown once after ACC power is OFF.</t>
  </si>
  <si>
    <t>1. Play a channel with short tile
2. Go to the demand Episodes screen
3. Check the user interface</t>
  </si>
  <si>
    <t>3. The informations of channel are displayed :
- Primary Text : Episode Title (If Episode Title is not available, then do not display anything in its place)
Episode Duration : 
 + The Product shall display the episode duration in the following format: Xh Xm (e.g. 2h 31m)
 + If less than an hour: Xm (e.g., 43m)
 + If exactly an hour increment: Xh (e.g., 1h)
- Episode Airdate
- Episode Consumption Indicator
- Contextual Banner (When available)
- Now Playing Indicator (The Now Playing indicator is only displayed when the Episode is currently
being listened to)</t>
  </si>
  <si>
    <t>1. Play a channel with short tile
2. Go to the Play-by-Play Games screen
3. Check the user interface</t>
  </si>
  <si>
    <t>3. The informations of channel are displayed :
- Away Team Logo (If the Team Logo is unavailable, then the team abbreviation shall be displayed. For professional sports, the abbreviation shall be no more than 3 characters. For college sports, the abbreviation shall be no more than 6 characters)
- Home Team Logo (If the Team Logo is unavailable, then the team abbreviation shall be displayed. For professional sports, the abbreviation shall be no more than 3 characters. For college sports, the abbreviation shall be no more than 6 characters.)
- Score / Game Time / Team Nickname (Away Team score-Home Team score)
- Contextual Banner (When Available)</t>
  </si>
  <si>
    <t>1. Play a channel with short tile
2. Go to the Pandora Stations screen
3. Check the user interface</t>
  </si>
  <si>
    <t xml:space="preserve">3. The informations of channel are displayed :
- Artist Image (If Artist Image is not available the default Pandora Station Logo will be displayed)
- Primary Text ( Pandora Station Name)
-  Favorite Indicator: Displayed if content is a SiriusXM Favorite OR Hidden if content is not a SiriusXM Favorite
- Contextual Banner (When Available)
- Now Playing Indicator (The Now Playing indicator is only displayed when a Pandora Station is currently being listened to.) 
</t>
  </si>
  <si>
    <t>1. Play a channel with short tile
2. Go to the Xtra channels
3. Check the user interface</t>
  </si>
  <si>
    <t>3. The informations of channel are displayed :
- Channel Logo
If the Channel Logo is not available, then the Channel Name shall be displayed. The Standard Channel Name is used unless space is limited in which case use the 8  character Channel Name.
- Primary Text: Channel Short Description
- Favorite Indicator : Displayed if content is a SiriusXM Favorite OR Hidden if content is not a SiriusXM Favorite
- Xtra Channel Indicator
- Contextual Banner (When Available)
Now Playing Indicator (The Now Playing indicator is only displayed when the Channel is currently being listened to.)</t>
  </si>
  <si>
    <t>1. Play a channel with tall tile
2. Check the user interface</t>
  </si>
  <si>
    <t>3. The informations of channel are displayed :
- Channel Logo
If the Channel Logo is not available, then the Channel Name shall be displayed. The Standard Channel Name is used unless space is limited in which case the 8 Character Channel Name is used.
- Tile Background
- Channel Number
- Primary Text : Short Channel Description
- Associated Category (e.g. Pop) 
- Favorite Indicator : Displayed if content is a SiriusXM Favorite OR Hidden if content is not a SiriusXM Favorite
- Contextual Banner (When Available)
- Show Name:  
Text shall be allowed to wrap to multiple lines. When wrapping text, the full word should wrap to the next line. If the text is longer than 3 lines, the text should be truncated with ellipses which are visually spaced from the end of the available area.</t>
  </si>
  <si>
    <t>3. The informations of channel are displayed :
- Channel Logo
If the Channel Logo is not available, then the Channel Name shall be displayed. The Standard Channel Name is used unless space is limited in which case the 8 Character Channel Name is used.
- Tile Background
- Channel Number
- Primary Text : Short Channel Description
- Associated Category (e.g. Pop) 
- Contextual Banner (When Available)
- Show Name:  
Text shall be allowed to wrap to multiple lines. When wrapping text, the full word should wrap to the next line. If the text is longer than 3 lines, the text should be truncated with ellipses which are visually spaced from the end of the available area.</t>
  </si>
  <si>
    <t>1. Play a channel with tall tile
2. Go to the demand shows screen
3. Check the user interface</t>
  </si>
  <si>
    <t>3. The informations of channel are displayed :
- Show Logo:If the Show Logo is not available, then the Show Name shall be displayed
- Tile Background
- On Demand Series Indicator (This shall always read 'On Demand Series')
- On Demand Program Type
- Episode Count
- Favorite Indicator: Displayed if content is a SiriusXM Favorite OR Hidden if content is not a SiriusXM Favorite
- Contextual Banner (When Available)</t>
  </si>
  <si>
    <t>1. Play a channel with tall tile
2. Go to the demand eposodes screen
3. Check the user interface</t>
  </si>
  <si>
    <t>3. The informations of channel are displayed :
- Show Logo:If the Show Logo is not available, then the Show Name shall be displayed
- Tile Background
- Episode Indicator ( This shall always read 'Episode')
- Primary Text : Episode Title
- Episode Airdate
- Episode Duration
+ The Product shall display the episode duration in the following format: Xh Xm (e.g. 2h 31m)
+ If less than an hour: Xm (e.g., 43m)
+ If exactly an hour increment: Xh (e.g., 1h)
- Contextual Banner (When Available)</t>
  </si>
  <si>
    <t>1. Play a channel with tall tile
2. Go to the Sports teams screen
3. Check the user interface</t>
  </si>
  <si>
    <t>1. Play a channel with tall tile
2. Go to the Play-by-Play Games screen
3. Check the user interface</t>
  </si>
  <si>
    <t>3. The informations of channel are displayed :
- Away Team Logo: If the Team Logo is unavailable, then the team abbreviation shall be displayed.
- Home Team Logo: If the Team Logo is unavailable, then the team abbreviation shall be displayed. 
- Tile Background
- Sports Game Indicator (This shall always read 'Sports Game)
- Score/Programming Display Text : Away Team score - Home Team score
- Associated Category: If the Category name is not available, then do not display
- Contextual Banner (When Available)</t>
  </si>
  <si>
    <t>1. Play a channel with tall tile
2. Go to the Pandora Stations screen
3. Check the user interface</t>
  </si>
  <si>
    <t>3. The informations of channel are displayed :
- Artist Image :If Artist Image is not available the default Pandora Station Logo will be displayed
- Tile Background
- Primary Text: Pandora Station Name - Default View
- Pandora Station Indicator - Static Text
- Pandora Station Category Designation
- Create Pandora Station Field</t>
  </si>
  <si>
    <t>1. Play a channel with tall tile
2. Go to the Xtra channels screen
3. Check the user interface</t>
  </si>
  <si>
    <t>3. The informations of channel are displayed :
- Channel Logo
If the Channel Logo is not available, then the Channel Name shall be displayed. The
Standard Channel Name is used unless space is limited in which case the 8 Character
Channel Name is used.
- Tile Background
- Primary Text: Channel Short Description
- Associated Category (e.g. Pop)
- Favorite Indicator
+Displayed if content is a SiriusXM Favorite OR
+Hidden if content is not a SiriusXM Favorite</t>
  </si>
  <si>
    <t xml:space="preserve">1. Open SiriusXM
2. Access SiriusXM Diagnostic Data Mode </t>
  </si>
  <si>
    <t>2. User can access SiriusXM Diagnostic Data Mode while open SiriusXM mode and have no interrupt audio.</t>
  </si>
  <si>
    <t>1. Open  Diagnostic Data Mode
2. Exits  Diagnostic Data Mode</t>
  </si>
  <si>
    <t>1. The  Diagnostic Data Mode screen is opened
2. The  Diagnostic Data Mode screen is closed</t>
  </si>
  <si>
    <t>1. Open  Diagnostic Data Mode
2. Power off and check Diagnostic Data Mode screen</t>
  </si>
  <si>
    <t xml:space="preserve">1. The  Diagnostic Data Mode screen is opened
2. The HU is off and  cannot check the  Diagnostic Data Mode screen </t>
  </si>
  <si>
    <t>1. Open  Diagnostic Data Mode
2. Open other feature (such as Radio )</t>
  </si>
  <si>
    <t>1. The  Diagnostic Data Mode screen is opened
2. The  Diagnostic Data Mode screen is closed and open the Radio screen</t>
  </si>
  <si>
    <t>1. Open SXM and play a channel
2. Open the Diagnostic Data Mode 
3. Exits the  Diagnostic Data Mode screen
4. Check the current screen</t>
  </si>
  <si>
    <t>1. The SXM screen is opened
2. The Diagnostic Data Mode is opend
3. The Diagnostic Data Mode is closed
4. Current screen is SXM screen</t>
  </si>
  <si>
    <t>1. Open the Diagnostic Data Mode 
2. Check the time when Diagnostic Data updated</t>
  </si>
  <si>
    <t>2. The Diagnostic Data are updated at least every 500 milliseconds (0.5 seconds).</t>
  </si>
  <si>
    <t xml:space="preserve">1. Play a SXM channel 
2. Check Now Playing Screen 
</t>
  </si>
  <si>
    <t xml:space="preserve">2.  Display the Channel Number in the following format up to 4 digits: Ch X (e.g. Ch 2, or Ch 57, Ch 100, or Ch 1002)
</t>
  </si>
  <si>
    <t xml:space="preserve">1. Check Linear Tuner Screens
</t>
  </si>
  <si>
    <t xml:space="preserve">1.  Display the Channel Number in the following format up to 4 digits: 'X' (e.g. 1, or 2, etc.).
</t>
  </si>
  <si>
    <t xml:space="preserve">1. Check Recommended Content
</t>
  </si>
  <si>
    <t xml:space="preserve">1.  Display the Channel Number in the following format up to 4 digits: Ch X (e.g. Ch 2, or Ch 57, Ch 100, or Ch 1002)
</t>
  </si>
  <si>
    <t xml:space="preserve">1. Check the Direct Tune Screen
</t>
  </si>
  <si>
    <t xml:space="preserve">1.Tune a SXM channel Number 0 
</t>
  </si>
  <si>
    <t xml:space="preserve">1. Channel 0 is displayed but is not a tunable channel.
</t>
  </si>
  <si>
    <t xml:space="preserve">1.Tune a SXM channel Number 1 
</t>
  </si>
  <si>
    <t xml:space="preserve">1. Playing the SXM Channel 1. </t>
  </si>
  <si>
    <t xml:space="preserve">1.Tune a SXM channel Number 55
</t>
  </si>
  <si>
    <t xml:space="preserve">1. Playing the SXM Channel 55. </t>
  </si>
  <si>
    <t xml:space="preserve">1.Tune a SXM channel Number 9998
</t>
  </si>
  <si>
    <t xml:space="preserve">1. Playing the SXM Channel 9998. </t>
  </si>
  <si>
    <t xml:space="preserve">1.Tune a SXM channel Number 9999
</t>
  </si>
  <si>
    <t xml:space="preserve">1. Playing the SXM Channel 9999. </t>
  </si>
  <si>
    <t xml:space="preserve">1.Browse (Scan) SXM Channel 
</t>
  </si>
  <si>
    <t>1. Able to browse with Channel Numbers ranging from 0 to 9999.</t>
  </si>
  <si>
    <t xml:space="preserve">2.  Display the SiriusXM Mode as a Logo or Text ( Refer to 360L Visual Guidelines SX-9845-0450 for the complete list of approved logos)
(Check image logo in [ISSUE:15715328])
</t>
  </si>
  <si>
    <t>2.  Display the SiriusXM Mode Logo as a static Image.</t>
  </si>
  <si>
    <t>1. Tune to a Channel 2 via IP service
2. Disable SiriusXM mode
3. Enable SiriusXM mode
4. Verify the SXM channel is played after SiriusXM mode is enabled.</t>
  </si>
  <si>
    <t>4. After SiriusXM mode is enabled, HU automatically returns to Channel 2 (SAT).</t>
  </si>
  <si>
    <t>1. Tune to a Channel 2 via IP service
2. Turn OFF ACC Power (OFF HU)
3. Turn ON ACC Power (ON HU)
4. Verify the SXM channel is played after powering up.</t>
  </si>
  <si>
    <t>4. After powering up, HU automatically returns to Channel 2 (SAT).</t>
  </si>
  <si>
    <t>1. Tune to a Channel 2 via IP service
2. Turn OFF ACC Power (OFF HU)
3. Keep the IP connection
4. Turn ON ACC Power (ON HU)
5. Verify the SXM channel is played after  powering up.</t>
  </si>
  <si>
    <t>5. After powering up, HU automatically returns to Channel 2 (IP).</t>
  </si>
  <si>
    <t>1. Tune to a Channel 2 via IP service
2. Disable SiriusXM mode
3. Keep the IP connection
4. Enable SiriusXM mode
5. Verify the SXM channel is played after SiriusXM mode is enabled.</t>
  </si>
  <si>
    <t>5. After SiriusXM mode is enabled, HU automatically returns to Channel 2 (IP).</t>
  </si>
  <si>
    <t>1. Tune to a Channel 2 via IP service
2. Turn OFF ACC Power (OFF HU)
3. Disconnect the IP connection
4. Turn ON ACC Power (ON HU)
5. Verify the SXM channel is played after  powering up.</t>
  </si>
  <si>
    <t>5. After powering up, HU displays a message "Internet Signal Lost, Attempting to reconnect" and the "Switch to Satellite" button.</t>
  </si>
  <si>
    <t>1. Tune to a Channel 2 via IP service
2. Disable SiriusXM mode
3. Disconnect the IP connection
4. Enable SiriusXM mode
5. Verify the SXM channel is played after SiriusXM mode is enabled.</t>
  </si>
  <si>
    <t>5. After SiriusXM mode is enabled, HU displays a message "Internet Signal Lost, Attempting to reconnect" and the "Switch to Satellite" button.</t>
  </si>
  <si>
    <t>1. Tune to a Channel 2 via the broadcast (SAT)
2. Disable SiriusXM mode
3. Enable SiriusXM mode
4. Verify the SXM channel is played after SiriusXM mode is enabled.</t>
  </si>
  <si>
    <t>4. After SiriusXM mode is enabled, HU automatically tune to Channel 2 (SAT).</t>
  </si>
  <si>
    <t>1. Tune to a Channel 2 via the broadcast (SAT)
2. Turn OFF ACC Power (OFF HU)
3. Turn ON ACC Power (ON HU)
4. Verify the SXM channel is played after powering up.</t>
  </si>
  <si>
    <t>4. After powering up, HU automatically tune to Channel 2 (SAT).</t>
  </si>
  <si>
    <t>1. Select SiriusXM mode 
2. Turn OFF ACC Power (OFF HU)
3. Turn ON ACC Power (ON HU)
4. Verify the Radio mode after powering up.</t>
  </si>
  <si>
    <t>4. After powering up, HU resumes SiriusXM mode.</t>
  </si>
  <si>
    <t>1. Set the HU language is English
2. Set personal information is Canadian (Identification is Canadian) 
3. Check the language displaying within the SiriusXM application</t>
  </si>
  <si>
    <t>3. The language displaying within the SiriusXM application is Canadian English.</t>
  </si>
  <si>
    <t>1. Set the HU language is English
2.  Set personal information is un-define (Identification is not define) 
3. Check the language displaying within the SiriusXM application</t>
  </si>
  <si>
    <t>3. The language displaying within the SiriusXM application is US English.</t>
  </si>
  <si>
    <t>1. Set the HU language is French
2.  Set personal information is Canadian (Identification is Canadian) 
3. Check the language displaying within the SiriusXM application</t>
  </si>
  <si>
    <t>3. The language displaying within the SiriusXM application is Canadian French.</t>
  </si>
  <si>
    <t>1. Set the HU language is any available value (Ex: US)
2.  Set personal information is any available value (Identification is  any available value) (Ex: English)
3. Check the language displaying within the SiriusXM application</t>
  </si>
  <si>
    <t>1. Execute system Factory reset
2. Verify the SiriusXM languge after finishing the reset</t>
  </si>
  <si>
    <t>2. The SXM default language is US English.</t>
  </si>
  <si>
    <t xml:space="preserve">1. Based on GPS coordinates, check the current location.
2. Open Radio SXM, verify the location information of user </t>
  </si>
  <si>
    <t>1. Current information based on GPS is updated.
Ex: in US.
2. The user's location information in Radio SXM is the same with GPS information. 
Ex: US.</t>
  </si>
  <si>
    <t xml:space="preserve">1. Based on IP address, check the current location.
2. Open Radio SXM, verify the location information of the user </t>
  </si>
  <si>
    <t>1. Current information based on IP address is updated.
Ex: in US.
2. The user's location information in Radio SXM is the same with IP address information. 
Ex: US.</t>
  </si>
  <si>
    <t xml:space="preserve">1.Tap radio -&gt; Tap Band -&gt; Tap SiriusXM
2. Press on next button on Steering Wheel controls </t>
  </si>
  <si>
    <t xml:space="preserve">1. Display the Welcome screen 
2. Unabe to navigate to any other SiriusXM screen or to tune to new content (e.g. Channel, Episode) </t>
  </si>
  <si>
    <t xml:space="preserve">1.Tap radio -&gt; Tap Band -&gt; Tap SiriusXM
</t>
  </si>
  <si>
    <t xml:space="preserve">1. Unable to display the Welcome screen 
</t>
  </si>
  <si>
    <t xml:space="preserve">1.Tap radio -&gt; Tap Band -&gt; Tap SiriusXM
2. Tap"Listen Now" </t>
  </si>
  <si>
    <t>1. Display the Welcome screen and disable everything within the SiriusXM experience
2. Able everything within the SiriusXM experience</t>
  </si>
  <si>
    <t xml:space="preserve">1.Tap radio -&gt; Tap Band -&gt; Tap SiriusXM
2. Verify the Welcome Screen </t>
  </si>
  <si>
    <t>1. Display the Welcome screen 
2. Display the below elements: SiriusXM Logo, Welcome message, Listen Now button, Legal Terms and Conditions
and When Welcome Message is displayed, there will be an audio file which accompanies the message.</t>
  </si>
  <si>
    <t>1.Tap radio -&gt; Tap Band -&gt; Tap SiriusXM
2. Verify the Welcome Message</t>
  </si>
  <si>
    <t>1. Display the Welcome screen 
2. Display "Welcome Message": "Welcome! Your SiriusXM trial subscription is now active."</t>
  </si>
  <si>
    <t>1. Open the Diagnostic Data Mode 
2. Check the displaying with many Diagnostic Data</t>
  </si>
  <si>
    <t>2. The Diagnostic Data Parameters using multiple display pages when unable to display all Diagnostic Data Mode data on a single display screen</t>
  </si>
  <si>
    <t>1. Open the Diagnostic Data Mode with the displaying of  Diaognostic Data on multiple pages.
2. Select other page on  Diagnostic Data Mode</t>
  </si>
  <si>
    <t>1. A page of Diaognostic Data list pages is displayed
2. The current display is an other page</t>
  </si>
  <si>
    <t>1. Open the Diagnostic Data Mode with the displaying of  Diaognostic Data on multiple pages.
2. Exits the Diagnostic Data Mode screen</t>
  </si>
  <si>
    <t>1. A page of Diaognostic Data list pages is displayed
2. The Diagnostic Data Mode screen is closed</t>
  </si>
  <si>
    <t>1. Open the Diagnostic Data Mode
2. Check the list of paramaters</t>
  </si>
  <si>
    <t>2. The list of paramters are displayed with :
- currentBitRate
- internalHttpErrorCode
- internalHttpErrorString
- sessionState
- lastSuccessfulAPICallTimeStamp
- lastSuccessfulCDNCallTimeStamp
- networkAvailableStatus
- numberOfHTTPError
- lastHTTPErrorTimeStamp
- lastHTTPError
- lastHTTPErrorRequest</t>
  </si>
  <si>
    <t>1. Open the Diagnostic Data Mode with SiriusXM satellite parameters
2. Check the list of paramaters</t>
  </si>
  <si>
    <t>2. The list of SiriusXM satellite parameters are displayed with :
1. bars
2. antenna
3. aim1
4. aim2
5. audioPresence
6. signalQualitySignalStrengths
7. signalQualityTunerStatus
8. signalQualityEnsaLockStatus
9. signalQualityEnsbLockStatus
10. signalQualityBerS1
11. signalQualityBerS2
12. signalQualityBerT
13. signalQualityCn1a
14. signalQualityCn1b
15. signalQualityCn2a
16. signalQualityCn2b
17. signalQualityRsw
18. signalQualityRss
19. signalQualityRst
20. signalQualityTf
21. signalQualityRssi
22. overlayQualityReceiverState
23. overlayQualityOberS1A
24. overlayQualityOberS2A
25. overlayQualityOberTA
26. overlayQualityOberS1B
27. overlayQualityOberS2B
28. overlayQualityOberTB
29. overlayQualityTurboWordErrorRate0A
30. overlayQualityTurboWordErrorRate1A
31. overlayQualityTurboWordErrorRate2A
32. overlayQualityTurboWordErrorRate0B
33. overlayQualityTurboWordErrorRate1B
34. overlayQualityTurboWordErrorRate2B</t>
  </si>
  <si>
    <t>1. Select to play a channel with programming banner type 
2. Check the name of banner</t>
  </si>
  <si>
    <t>2. The name of banner belong to Programming such as:
- Staff Pick
- New channel
- New Show
- Expiring soon</t>
  </si>
  <si>
    <t>1. Select to play a channel with sports banner type 
2. Check the name of banner</t>
  </si>
  <si>
    <t>2. The name of banner belong to Sports such as:
- 1st haft
- Pre- Game
- Rescheduled
- Upcoming
- FINAL</t>
  </si>
  <si>
    <t>1. Select to play a channel with Lifecycle banner type 
2. Check the name of banner</t>
  </si>
  <si>
    <t>2. The name of banner belong to Lifecycle such as:
- Subscribe to Listen
- Upgrade to Listen
- Try Me</t>
  </si>
  <si>
    <t>1. Select to play a channel with Temporary Signal Loss banner type 
2. Check the name of banner</t>
  </si>
  <si>
    <t>2. The name of banner belong to Temporary Signal Loss such as:
- Unavailable</t>
  </si>
  <si>
    <t>1. Select to play a channel 
2. Check the contextual banner</t>
  </si>
  <si>
    <t>2. The screen is displayed with only 1 contextual banner  present in a content tile at a given point of time.</t>
  </si>
  <si>
    <t>1. Select to play a channel 
2. Make signal loss by unplug the antenna (Có thể update lại step này sau khi có thiết bị thật)
3. Check the displaying of banner</t>
  </si>
  <si>
    <t xml:space="preserve">3. Banners for Unavailable content should be gray. 
</t>
  </si>
  <si>
    <t>1. Select to play a channel 
2. Check the location of contextual banner</t>
  </si>
  <si>
    <t xml:space="preserve">2. The Contextual banners allways fixed on the top of their respective content tile.
</t>
  </si>
  <si>
    <t>1. Access SXM Settings &gt; Select Contact SiriusXM  
2. Verify the Contact Sirius XM information is displayed</t>
  </si>
  <si>
    <t>2. Contact SiriusXM information is displayed. It provide a contact number care for SiriusXM Customer Care, a Customer Care Web Address to the SiriusXM Online Account Center. 
- The Customer Care Phone Number and Customer Care Web Address is specific for US.</t>
  </si>
  <si>
    <t>2. Contact SiriusXM information is displayed. It provide a contact number care for SiriusXM Customer Care, a Customer Care Web Address to the SiriusXM Online Account Center. 
- The Customer Care Phone Number and Customer Care Web Address is specific for Canadian.</t>
  </si>
  <si>
    <t>1. Open SXM Radio &gt; Verify the displayed language of the Navigation functions/ buttons / text (only in instances where text is used in the place of icons.)
2. Change the language to Canadian English &gt; Check Verify the displayed language of the Navigation functions/ buttons / text (only in instances where text is used in the place of icons.)</t>
  </si>
  <si>
    <t>1. The Navigation functions/ buttons / text (only in instances where text is used in the place of icons.) is supported to display English language.
2. The Navigation functions/ buttons / text (only in instances where text is used in the place of icons.) is supported to display Canadian English language.</t>
  </si>
  <si>
    <t>1. Open SXM Radio &gt; Verify the displayed language of the Instructional Text &amp; Coach Marks
2. Change the language to Canadian English &gt; Check Verify the displayed language of the Instructional Text &amp; Coach Marks</t>
  </si>
  <si>
    <t>1. The Instructional Text &amp; Coach Marks is supported to display English language.
2. The Instructional Text &amp; Coach Marks is supported to display Canadian English language.</t>
  </si>
  <si>
    <t>1. Open SXM Radio &gt; Verify the displayed language of the Legal Text
2. Change the language to Canadian English &gt; Check Verify the displayed language of the Legal Text</t>
  </si>
  <si>
    <t>1. The Legal Text is supported to display English language.
2. The Legal Text is supported to display Canadian English language.</t>
  </si>
  <si>
    <t>1. Open SXM Radio &gt; Verify the displayed language of the Messaging &amp; Notifications
2. Change the language to Canadian English &gt; Check Verify the displayed language of the Messaging &amp; Notifications</t>
  </si>
  <si>
    <t>1. The Messaging &amp; Notifications is supported to display English language.
2. The Messaging &amp; Notifications is supported to display Canadian English language.</t>
  </si>
  <si>
    <t>1. Tune a SiriusXM channel 
2. Plug the USB to HU USB port
3. Verify the audio source switch</t>
  </si>
  <si>
    <t>1. Audio source is SiriusXM radio
3. Audio is switched automatically to USB audio source from SiriusXM audio.</t>
  </si>
  <si>
    <t>1. Tune a SiriusXM channel 
2. Plug the USB to HU USB port
3. Verify the audio source switch
4. Un-plug the USB &gt; Verify the audio source switch</t>
  </si>
  <si>
    <t xml:space="preserve">1. Audio source is SiriusXM radio
4. Audio is switched automatically from USB audio source to SiriusXM audio. </t>
  </si>
  <si>
    <t>1. Tune a SiriusXM channel 
2. Change to FM radio &gt; Verify the audio source change 
3. Change back to SiriusXM &gt; Verify the audio source change 
4. Change to AM radio &gt; Verify the audio source change
5. Change back to SiriusXM &gt; Verify the audio source change  
6. Change to USB source &gt; Verify the audio source change
7. Change back to SiriusXM &gt; Verify the audio source change  
8. Change to AUX source &gt; Verify the audio source change
9. Change back to SiriusXM &gt; Verify the audio source change  
(Note: Check the same with other audio sources)</t>
  </si>
  <si>
    <t>1. Audio source is SiriusXM radio
2. Audio source is switched from SiriusXM audio source to FM audio. 
3. Audio source is switched from FM audio source to SiriusXM audio. 
4. Audio source is switched from SiriusXM audio source to AM audio. 
5. Audio source is switched from AM audio source to SiriusXM audio. 
6. Audio source is switched from SiriusXM audio source to USB audio source. 
7. Audio source is switched from USB audio source to SiriusXM audio.
8. Audio source is switched from SiriusXM audio source to AUX audio source. 
9. Audio source is switched from AUX audio source to SiriusXM audio.</t>
  </si>
  <si>
    <t xml:space="preserve">1. Tap Source &gt; Select SiriusXM
2. Tune a SiriusXM channel
</t>
  </si>
  <si>
    <t>2. SiriusXM audio output sound is presented as a audio source.</t>
  </si>
  <si>
    <t xml:space="preserve">1. Tune a SiriusXM channel &gt; Open Now Playing screen
2. Change to USB source
3. Change back to SiriusXM &gt; Verify the screen is displayed </t>
  </si>
  <si>
    <t>2. The SXM Now Playing screen is displayed.</t>
  </si>
  <si>
    <t>1. Tune a SiriusXM channel 
2. Open any SiriusXM screen, Ex:  Channel listing screen 
3. Change to other audio source, Ex: USB source &gt; Verify the source change</t>
  </si>
  <si>
    <t xml:space="preserve">3. Audio source is changed to other audio source, ex: USB source. </t>
  </si>
  <si>
    <t>1. Tune a SiriusXM channel 
2. Change to Bluetooth audio source
3. Verify the audio status of the SiriusXM</t>
  </si>
  <si>
    <t>3. Audio ouput sound is from Bluetooth audio source.
Status of SiriusXM audio is paused.</t>
  </si>
  <si>
    <t>1. Tune a SiriusXM channel 
2. Change to Bluetooth source
3. Change back to SiriusXM 
4. Verify the audio status of the SiriusXM</t>
  </si>
  <si>
    <t>3. Audio ouput sound is from SiriusXM source.
Status of SiriusXM audio is resumed.</t>
  </si>
  <si>
    <t>1. Tune a SiriusXM channel 
2. Send a text message to the Bluetooth connected phone 
3. Check the SiriusXM audio status while Message ringtone is starting ringing</t>
  </si>
  <si>
    <t>3. Status of SiriusXM audio is lower (duck) down when Message ringtone is ringing</t>
  </si>
  <si>
    <t>1. Open SiriusXM &gt; Select a Show (Tap Category &gt; Select a Category: Ex Music / Pop  &gt; Select ON DEMAND &gt; Select a Show &gt; Select an Episode)
2. Change to USB source
3. Change back to SiriusXM source &gt; Verify the Channel, Show, Episode and Track information is being displayed</t>
  </si>
  <si>
    <t>1. The selected SiriusXM show is played and the Channel, Show, Episode and Track information is displayed.
2. The SXM audio is paused.
3. The selected SiriusXM show is resumed.
The Channel, Show, Episode and Track information of the selected show is retain.</t>
  </si>
  <si>
    <t>1. Open SiriusXM &gt; Select a Channel
2. Change to USB source
3. Change back to SiriusXM source &gt; Verify the Channel and Track information is being displayed</t>
  </si>
  <si>
    <t>1. The selected SiriusXM show is played, the Track information is displayed.
2. The SXM audio is paused.
3. The selected SiriusXM show is resumed.
The Channel and Track information of the selected show is retain.</t>
  </si>
  <si>
    <t>1. Tune a SiriusXM channel &gt; Open Category screen
2. Make an incoming call the the BT 
3. End the call
4. Check the SiriusXM audio status and the current screen after the call</t>
  </si>
  <si>
    <t>4. The SiriusXM audio is resume from the pause point and the Category screen open as before.</t>
  </si>
  <si>
    <t>1. Tune a SiriusXM channel 
2. Open FM Radio &gt; Tune a FM chanel &gt; Verify the audio output sound
3. Check the SiriusXM audio output sound</t>
  </si>
  <si>
    <t>2. The SiriusXM is paused. The current output sound is the FM channel.
3. The SiriusXM audio is resume from the pause point.</t>
  </si>
  <si>
    <t>1. Tune a SiriusXM channel 
2. Active Rear View Camera</t>
  </si>
  <si>
    <t>2. The audio system takes control and prevents interaction with the SiriusXM application.</t>
  </si>
  <si>
    <t>1. Change Media source to SiriusXM source &gt; Verify whether any delay while changing source to SiriusXM</t>
  </si>
  <si>
    <t>2. Media source is changed to SiriusXM without any delay.</t>
  </si>
  <si>
    <t>1. Tune a SiriusXM channel &gt; Now playing screen is being displayed
2. Change from SiriusXM source to other Media source
3. Change Media source to SiriusXM source &gt; Verify the played audio source and Now Playing Metadata</t>
  </si>
  <si>
    <t>3. The SiriusXM audio is played.
System diplays the Now Playing Metadata for the last played content as quickly as possible.</t>
  </si>
  <si>
    <t xml:space="preserve">1. Display the Welcome screen 
2. Unabe to tune to new content (e.g. Channel, Episode) </t>
  </si>
  <si>
    <t xml:space="preserve">1. Tap NFL Sports PxP
2. Tap Home Team Logo </t>
  </si>
  <si>
    <t>1. Display NOW PLAYING - SPORTS PLAY-BY-PLAY GAMES screen 
2. Play the audio of the Home Team Play-by-Play channel</t>
  </si>
  <si>
    <t xml:space="preserve">1. Tap NFL Sports PxP
2. Tap Away Team Logo </t>
  </si>
  <si>
    <t>1. Display NOW PLAYING - SPORTS PLAY-BY-PLAY GAMES screen 
2. Play the audio of Away Team’s Play-by-Play channel</t>
  </si>
  <si>
    <t xml:space="preserve">1. Tap NFL Sports PxP
2. Tap National (League) Logo </t>
  </si>
  <si>
    <t>1. Display NOW PLAYING - SPORTS PLAY-BY-PLAY GAMES screen  
2. Play the audio of National Broadcast (Unbiased broadcast)</t>
  </si>
  <si>
    <t>1. Display NOW PLAYING - SPORTS PLAY-BY-PLAY GAMES screen 
2. HU will not perform the action 
The audio of the Home Team Play-by-Play channel is not outputed</t>
  </si>
  <si>
    <t>1. Display NOW PLAYING - SPORTS PLAY-BY-PLAY GAMES screen 
2. HU will not perform the action 
The audio of Away Team’s Play-by-Play channel is not outputted</t>
  </si>
  <si>
    <t>1. Display NOW PLAYING - SPORTS PLAY-BY-PLAY GAMES screen  
2. HU will not perform the action 
The audio of National Broadcast (Unbiased broadcast) is not outputted</t>
  </si>
  <si>
    <t xml:space="preserve">1. Tap NFL Sports PxP
2. Check the current game and wait until it ends. 
3. Verify NOW PLAYING - SPORTS PLAY-BY-PLAY GAMES screen  </t>
  </si>
  <si>
    <t>1. Display NOW PLAYING - SPORTS PLAY-BY-PLAY GAMES screen  
2. The current game almost ends and display upcoming message "Game will begin shortly " in PDT2/Game time
3. Switch to the next game</t>
  </si>
  <si>
    <t>1. Display NOW PLAYING - SPORTS PLAY-BY-PLAY GAMES screen  
2. The current game almost ends. 
3. The Now Playing screen switch back to the normal Live Now Playing screen.</t>
  </si>
  <si>
    <t xml:space="preserve">1. Tap NFL Sports PxP
2. Check the NOW PLAYING - SPORTS PLAY-BY-PLAY GAMES screen  </t>
  </si>
  <si>
    <t xml:space="preserve">1. Display NOW PLAYING - SPORTS PLAY-BY-PLAY GAMES screen  
2. Display Satellite broadcast indicator on the left. </t>
  </si>
  <si>
    <t xml:space="preserve">1. Tap NFL Sports PxP
2. Tap Home Team Logo 
3. Check the NOW PLAYING - SPORTS PLAY-BY-PLAY GAMES screen  </t>
  </si>
  <si>
    <t xml:space="preserve">1. Display NOW PLAYING - SPORTS PLAY-BY-PLAY GAMES screen 
2. Play the audio of the Home Team Play-by-Play channel
3. Display Satellite broadcast indicator on the left. </t>
  </si>
  <si>
    <t xml:space="preserve">1. Display NOW PLAYING - SPORTS PLAY-BY-PLAY GAMES screen  
2. Display IP broadcast indicator on the left. </t>
  </si>
  <si>
    <t xml:space="preserve">1. Display NOW PLAYING - SPORTS PLAY-BY-PLAY GAMES screen  
2. Play the audio of the Home Team Play-by-Play channel
3. Display IP broadcast indicator on the left. </t>
  </si>
  <si>
    <t>[ISSUE:15715329]</t>
  </si>
  <si>
    <t>[ISSUE:15715331]</t>
  </si>
  <si>
    <t>[ISSUE:15715268]</t>
  </si>
  <si>
    <t>[ISSUE:15715332]</t>
  </si>
  <si>
    <t>[ISSUE:15715333]</t>
  </si>
  <si>
    <t>[ISSUE:15715335]</t>
  </si>
  <si>
    <t>[ISSUE:15715336]</t>
  </si>
  <si>
    <t>[ISSUE:15715337]</t>
  </si>
  <si>
    <t>[ISSUE:15715338]</t>
  </si>
  <si>
    <t>[ISSUE:15715339]</t>
  </si>
  <si>
    <t>[ISSUE:15715340]</t>
  </si>
  <si>
    <t>[ISSUE:15715341]</t>
  </si>
  <si>
    <t>[ISSUE:15715342]</t>
  </si>
  <si>
    <t>[ISSUE:15715343]</t>
  </si>
  <si>
    <t>[ISSUE:15715344]</t>
  </si>
  <si>
    <t>[ISSUE:15715345]</t>
  </si>
  <si>
    <t>[ISSUE:15715256]</t>
  </si>
  <si>
    <t>[ISSUE:15715257]</t>
  </si>
  <si>
    <t>[ISSUE:15715258]</t>
  </si>
  <si>
    <t>[ISSUE:15715261]</t>
  </si>
  <si>
    <t>[ISSUE:15715322]</t>
  </si>
  <si>
    <t>[ISSUE:15715326]</t>
  </si>
  <si>
    <t>[ISSUE:15715328]</t>
  </si>
  <si>
    <t>[ISSUE:15715355]</t>
  </si>
  <si>
    <t>[ISSUE:15715360]</t>
  </si>
  <si>
    <t>[ISSUE:15715362]</t>
  </si>
  <si>
    <t>[ISSUE:15715363]</t>
  </si>
  <si>
    <t>[ISSUE:15715365]</t>
  </si>
  <si>
    <t>[ISSUE:15715366]</t>
  </si>
  <si>
    <t>[ISSUE:15715262]</t>
  </si>
  <si>
    <t>[ISSUE:15715263]</t>
  </si>
  <si>
    <t>[ISSUE:15715264]</t>
  </si>
  <si>
    <t>[ISSUE:15715265]</t>
  </si>
  <si>
    <t>[ISSUE:15715348]</t>
  </si>
  <si>
    <t>[ISSUE:15715350]</t>
  </si>
  <si>
    <t>[ISSUE:15715351]</t>
  </si>
  <si>
    <t>[ISSUE:15715353]</t>
  </si>
  <si>
    <t>[ISSUE:15715392]</t>
  </si>
  <si>
    <t>[ISSUE:15715393]</t>
  </si>
  <si>
    <t>[ISSUE:15715396]</t>
  </si>
  <si>
    <t>Check UI of channel with short tile interface  and channel logo</t>
  </si>
  <si>
    <t>Check UI of channel with short tile interface and have no channel logo</t>
  </si>
  <si>
    <t>Check UI of channel with short tile interface  on Demand shows</t>
  </si>
  <si>
    <t>To verify the Product shall provide a method to retrieve and display software version information for the main
product and all associated system components applicable to the SiriusXM application.</t>
  </si>
  <si>
    <t>To verify the Radio SXM shall power ON with an ACC Power ON and operate normally within 30 Seconds of power being applied.</t>
  </si>
  <si>
    <t>To verify the Radio SXM shall provide a method to perform an ACC Power OFF and complete the shutdown once the method has been performed.</t>
  </si>
  <si>
    <t>Check UI of channel with short tile interface  on Demand Episodes.</t>
  </si>
  <si>
    <t>Check UI of channel with short tile interface  on Play-by-Play Games.</t>
  </si>
  <si>
    <t>Check UI of channel with short tile interface  on Pandora Stations</t>
  </si>
  <si>
    <t>Check UI of channel with short tile interface  on Xtra channels.</t>
  </si>
  <si>
    <t>Check UI of channel with tall tile</t>
  </si>
  <si>
    <t>Check UI of  channel with tall tile (Have no Favorite)</t>
  </si>
  <si>
    <t>Check UI of channel with tall tile interface  on Demand shows</t>
  </si>
  <si>
    <t>Check UI of channel with tall tile interface  on Demand Episodes</t>
  </si>
  <si>
    <t>Check UI of channel with tall tile interface  on Sports teams</t>
  </si>
  <si>
    <t>Check UI of channel with tall tile interface  on Play-by-Play Games</t>
  </si>
  <si>
    <t>Check UI of channel with tall tile interface  on Pandora Stations</t>
  </si>
  <si>
    <t>Check UI of channel with tall tile interface  on Xtra channels</t>
  </si>
  <si>
    <t>To verify the Product shall allow the user to access SiriusXM Diagnostic Data Mode while in SiriusXM mode</t>
  </si>
  <si>
    <t xml:space="preserve">To verify the Product shall remain in Diagnostic Data Mode until user exits </t>
  </si>
  <si>
    <t>To verify the Product shall remain in Diagnostic Data Mode until the product is powered off</t>
  </si>
  <si>
    <t>To verify the Product shall remain in Diagnostic Data Mode until the product exits SiriusXM as the audio source</t>
  </si>
  <si>
    <t>To verify the Product shall updated  the  Diagnostic Data at least every 500 milliseconds</t>
  </si>
  <si>
    <t xml:space="preserve">To verify HU shall display the Channel Number in the Now Playing Screen  as format up to 4 digits: Ch X (e.g. Ch 2, or Ch 57, Ch 100, or Ch 1002)
</t>
  </si>
  <si>
    <t xml:space="preserve">To verify HU shall display the Channel Number in Linear Tuner Screens as format up to 4 digits: 'X' (e.g. 1, or 2, etc.).
</t>
  </si>
  <si>
    <t xml:space="preserve">To verify HU shall display the Channel Number in the Recommended Content  as format up to 4 digits: Ch X (e.g. Ch 2, or Ch 57, Ch 100, or Ch 1002)
</t>
  </si>
  <si>
    <t xml:space="preserve">To verify HU shall display the Channel Number in the Direct Tune Screen as format up to 4 digits: Ch X (e.g. Ch 2, or Ch 57, Ch 100, or Ch 1002)
</t>
  </si>
  <si>
    <t xml:space="preserve">To verify HU shall support tuning channels with Channel Numbers ranging from 0 to 9999 and Channel 0 is not a tunable channel. ( Channel 0)
</t>
  </si>
  <si>
    <t>To verify HU shall support tuning channels with Channel Numbers ranging from 0 to 9999 ( Channel 1)</t>
  </si>
  <si>
    <t>To verify HU shall support tuning channels with Channel Numbers ranging from 0 to 9999 ( Channel 55)</t>
  </si>
  <si>
    <t>To verify HU shall support tuning channels with Channel Numbers ranging from 0 to 9999 ( Channel 9998)</t>
  </si>
  <si>
    <t>To verify HU shall support tuning channels with Channel Numbers ranging from 0 to 9999 ( Channel 9999)</t>
  </si>
  <si>
    <t xml:space="preserve">To verify HU shall support Browsing channels with Channel Numbers ranging from 0 to 9999 </t>
  </si>
  <si>
    <t xml:space="preserve">To verify HU shall present SiriusXM Mode as a Logo or Text and shall be displayed on the Now Playing audio stage.
</t>
  </si>
  <si>
    <t xml:space="preserve">To verify HU shall display Sirius XM Logo as a static Image.
</t>
  </si>
  <si>
    <t>To verify the radio SXM will save the Channel ID of the active IP channel when exiting SiriusXM mode and automatically tune to the last active channel's WSID (Broadcast) equivalent upon re-entering SiriusXM mode</t>
  </si>
  <si>
    <t>To verify the radio SXM will save the Channel ID of the active IP channel when powering off and automatically tune to the last active channel's WSID (Broadcast) equivalent upon power up</t>
  </si>
  <si>
    <t>To verify Radio SXM shall save the Channel ID of the active IP Only channel when exiting SiriusXM mode and automatically tune to the last active Channel ID upon re-entering SiriusXM mode if the IP connection is available.</t>
  </si>
  <si>
    <t>To verify Radio SXM shall save the Channel ID of the active IP Only channel when  powering off and automatically tune to the last active Channel ID upon power up if the IP connection is available.</t>
  </si>
  <si>
    <t>To verify Radio SXM shall save the Channel ID of the active IP Only channel when exiting SiriusXM mode and automatically tune to the last active Channel ID upon re-entering SiriusXM mode in case the IP connection is not available.</t>
  </si>
  <si>
    <t>To verify Radio SXM shall save the Channel ID of the active IP Only channel when  powering off and automatically tune to the last active Channel ID upon power up in case the IP connection is not available.</t>
  </si>
  <si>
    <t>To verify the radio SXM will save the WSID (Broadcast) of the active satellite channel when exiting SiriusXM mode and shall automatically tune to the last active WSID upon re-entering SiriusXM mode.</t>
  </si>
  <si>
    <t>To verify the radio SXM will save the WSID (Broadcast) of the active satellite channel when powering off and shall automatically tune to the last active WSID upon power up.</t>
  </si>
  <si>
    <t>To verify the radio SXM will resume SiriusXM mode upon power up, if SiriusXM mode was selected when the product was powered down.</t>
  </si>
  <si>
    <t>To verify Canadian English shall be displayed within the SiriusXM application when the vehicle is identified as being Canadian and the language selected in the head unit Settings is English</t>
  </si>
  <si>
    <t>To verify US English shall be displayed within the SiriusXM application when the customer is unable to be accurately identified as Canadian and the language selected in the head unit Settings is English</t>
  </si>
  <si>
    <t>To verify Canadian French shall be displayed within the SiriusXM application when the customer is unable to be accurately identified as Canadian and the language selected in the head unit Settings is English</t>
  </si>
  <si>
    <t>To verify US English shall be displayed within the SiriusXM application when the customer is any available value but is not Canadian and the language selected in the head unit Settings is any available value.</t>
  </si>
  <si>
    <t>To verify the SXM Radio default language is US English.</t>
  </si>
  <si>
    <t>To verify the SXM Radio will determine the user's location based on GPS Coordinates.</t>
  </si>
  <si>
    <t>To verify the SXM Radio will determine the user's location based on IP address geo-location.</t>
  </si>
  <si>
    <t xml:space="preserve">To verify HU shall  not allow user to navigate to any other SiriusXM screen or to tune to new content (e.g. Channel, Episode) from any control including but not limited to Steering Wheel controls, External Hardware Controls and Presets, if the Welcome Screen is displayed.
</t>
  </si>
  <si>
    <t>To verify HU shall not display Welcome Screen if inactive radio gets subscription after trial state.</t>
  </si>
  <si>
    <t xml:space="preserve">To verify HU shall disable everything within the SiriusXM experience, until the user short presses the 'Listen Now' button from the Welcome Screen.
</t>
  </si>
  <si>
    <t xml:space="preserve">To verify HU shall display the following elements on the SiriusXM welcome screen: SiriusXM Logo, Welcome message, Listen Now button, Legal Terms and Conditions and When Welcome Message is displayed, there will be an audio file which accompanies the message.
</t>
  </si>
  <si>
    <t xml:space="preserve">To verify HU shall display in Welcome screen "Welcome Message": "Welcome! Your SiriusXM trial subscription is now active."
</t>
  </si>
  <si>
    <t>To verify the Diagnostic Data Parameters can  using multiple display pages when unable to display all Diagnostic Data Mode data on a single display screen</t>
  </si>
  <si>
    <t>To verify the Product shall maintain the current display page until either the user selects another display page  when displaying Diagnostic Data on multiple pages</t>
  </si>
  <si>
    <t>To verify the Product shall maintain the current display page until user exits Diagnostic Data Mode when displaying Diagnostic Data  on multiple pages</t>
  </si>
  <si>
    <t>To verify the displaying of paramaters list</t>
  </si>
  <si>
    <t>To verify the Product shall displayed following "Programming" banner type</t>
  </si>
  <si>
    <t>To verify the Product shall displayed following "Sports" banner type</t>
  </si>
  <si>
    <t>To verify the Product shall displayed following "Lifecycle" banner type</t>
  </si>
  <si>
    <t>To verify the Product shall displayed following "Temporary Signal Loss" banner type</t>
  </si>
  <si>
    <t>To verify the Product have only contextual banner present in content tile at a given point of time</t>
  </si>
  <si>
    <t xml:space="preserve">To verify the Product shall display gray banners for content unavailable due to Signal Loss </t>
  </si>
  <si>
    <t>To verify the Product shall always display Contextual banners fixed to the top of their respective content tile</t>
  </si>
  <si>
    <t xml:space="preserve">To verify the System will provide a contact number for SiriusXM Customer Care, or access to the SiriusXM Online Account Center in case user is a US. </t>
  </si>
  <si>
    <t xml:space="preserve">To verify the System will provide a contact number for SiriusXM Customer Care, or access to the SiriusXM Online Account Center in case user is a Canadian. </t>
  </si>
  <si>
    <t>To verify the System will support languages for the Navigation functions/ buttons / text.</t>
  </si>
  <si>
    <t>To verify the System will support languages for the Instructional Text &amp; Coach Marks</t>
  </si>
  <si>
    <t>To verify the System will support languages for the Legal Text</t>
  </si>
  <si>
    <t>To verify the System will support languages for the Messaging &amp; Notifications</t>
  </si>
  <si>
    <t>To verify the System will allow automatic source switch event from the SiriusXM audio source when system automatically change the media source</t>
  </si>
  <si>
    <t>To verify the System will allow automatic source switch event to the SiriusXM audio source when system automatically change the media source</t>
  </si>
  <si>
    <t xml:space="preserve">To verify the System will allow user-triggered switch events to/from the SiriusXM audio source </t>
  </si>
  <si>
    <t xml:space="preserve">To verify the System will return the user to Now Playing screen for the content that was selected prior to source switch event </t>
  </si>
  <si>
    <t>To verify the System will allow the user to induce a source switching event from any SiriusXM screen at any time.</t>
  </si>
  <si>
    <t>To verify the System will be provided Pause Audio Event from the audio system to allow SiriusXM to handle audio interruptions appropriately.</t>
  </si>
  <si>
    <t>To verify the System will be provided Resume Audio Event from the audio system to allow SiriusXM to handle audio interruptions appropriately.</t>
  </si>
  <si>
    <t>To verify the System will be provided Duck Audio Event from the audio system to allow SiriusXM to handle audio interruptions appropriately.</t>
  </si>
  <si>
    <t xml:space="preserve">To verify the System will retain all Channel, Show, Episode and Track Information when audio is paused </t>
  </si>
  <si>
    <t>To verify the System will retain all Channel and Track Information when audio is paused</t>
  </si>
  <si>
    <t xml:space="preserve">To verify the audio can resume from the pause point and the user can be returned to the screen where they left off prior </t>
  </si>
  <si>
    <t>To verify the system will manage the Non-Audio Interruption Event, the audio system takes control and prevents interaction with the SiriusXM application.</t>
  </si>
  <si>
    <t>To verify the System will present no delay in presenting SiriusXM within the Media Stage when the user changes
the Media Source to SiriusXM.</t>
  </si>
  <si>
    <t xml:space="preserve">To verify when the Welcome Screen is displayed, HU shall  not allow user to tune to new content (e.g. Channel, Episode) from any control in Steering Wheel controls. 
</t>
  </si>
  <si>
    <t xml:space="preserve">To verify user able to select the Home Team Logo displayed on the Now Playing Audio Stage to switch the audio
</t>
  </si>
  <si>
    <t xml:space="preserve">To verify user able to select the Away Team Logo displayed on the Now Playing Audio Stage to switch the audio
</t>
  </si>
  <si>
    <t xml:space="preserve">To verify user able to select the National (League) Logo  displayed on the Now Playing Audio Stage to switch the audio
</t>
  </si>
  <si>
    <t xml:space="preserve">To verify user unable to to switch the audio after selecting the Home Team Logo when broadcast is not available.
</t>
  </si>
  <si>
    <t xml:space="preserve">To verify user unable to to switch the audio after selecting the Away Team Logo when broadcast is not available.
</t>
  </si>
  <si>
    <t xml:space="preserve">To verify user unable to to switch the audio after selecting the National (League) Logo when broadcast is not available.
</t>
  </si>
  <si>
    <t xml:space="preserve">To verify HU shall automatically transition to the next queued game once the previous game ends.
</t>
  </si>
  <si>
    <t xml:space="preserve">To verify HU shall switch back to the normal Live Now Playing screen once the current game ends and the next game broadcast on that channel is not availble.
</t>
  </si>
  <si>
    <t xml:space="preserve">To verify HU shall tune game to the SAT source automatically 
</t>
  </si>
  <si>
    <t xml:space="preserve">To verify HU shall tune team to the SAT source automatically 
</t>
  </si>
  <si>
    <t xml:space="preserve">To verify HU shall tune game to the IP source as user's prefer set up  
</t>
  </si>
  <si>
    <t xml:space="preserve">To verify HU shall tune team to the IP source as user's prefer set up  
</t>
  </si>
  <si>
    <t>1. HU is ON
2. SXM signal generated (URT 5000 is connected to the HU successfully ) 
3. Current screen is SDARS (Click radio -&gt; Click Band -&gt; Click SiriusXM)</t>
  </si>
  <si>
    <t>1. HU is OFF (ACC power OFF)</t>
  </si>
  <si>
    <t>1. HU is ON (ACC power ON)
2. Radio SXM screen is current screen</t>
  </si>
  <si>
    <t>1. HU is ON (ACC power ON)
2. The URT5000 is configured and generated SXM radio signal: Both IP channels &amp; SAT channels.
3. IP Connection is available
4. Radio SXM screen is current screen</t>
  </si>
  <si>
    <t>1. HU is ON (ACC power ON)
2. The URT5000 is configured and generated SXM radio signal: Only IP channels
3. IP Connection is available
4. Radio SXM screen is current screen</t>
  </si>
  <si>
    <t>1. HU is ON (ACC power ON)
2. The URT5000 is configured and generated SXM radio signal: Both IP channels &amp; SAT channels.
3. Radio SXM screen is current screen</t>
  </si>
  <si>
    <t xml:space="preserve">1. HU is ON (ACC power ON)
2. The URT5000 is configured and generated SXM radio signal: Both IP channels &amp; SAT channels.
3. Radio SXM screen is current screen
</t>
  </si>
  <si>
    <t xml:space="preserve">1. HU is ON (ACC power ON)
2. The URT5000 is configured and generated SXM radio signal: Both IP channels &amp; SAT channels.
3. Menu screen is current screen
</t>
  </si>
  <si>
    <t xml:space="preserve">1. HU is ON (ACC power ON)
2. The URT5000 is configured and generated SXM radio signal: Both IP channels &amp; SAT channels.
3. Menu screen is current screen
4. GPS anntena is connected
</t>
  </si>
  <si>
    <t xml:space="preserve">1. HU is ON (ACC power ON)
2. The URT5000 is configured and generated SXM radio signal: Both IP channels &amp; SAT channels.
3. Menu screen is current screen
4. IP connection is available
</t>
  </si>
  <si>
    <t xml:space="preserve">1. HU is ON
2. SXM signal generated (URT 5000 is connected to the HU successfully ) 
3. Previously listen to SiriusXM, prior to receiving the sold record and resuming to use Sirius XM, upon receiving
the sold record. (see First Time Experience - No Sold Record)
</t>
  </si>
  <si>
    <t xml:space="preserve">1. HU is ON
2. SXM signal generated (URT 5000 is connected to the HU successfully ) 
3.Enter SiriusXM for the first time after the sold record is received (see First Time
Experience - Sold Record Received)
</t>
  </si>
  <si>
    <t xml:space="preserve">1. HU is ON
2. Inactive SXM radio gets subscription after trial state. (Do not purchase the subcription after trial state)
 </t>
  </si>
  <si>
    <t xml:space="preserve">1. HU is ON
2. SXM signal generated (URT 5000 is connected to the HU successfully ) 
</t>
  </si>
  <si>
    <t xml:space="preserve">1. HU is ON
2. SXM signal generated (URT 5000 is connected to the HU successful)
</t>
  </si>
  <si>
    <t xml:space="preserve">1. HU is ON
2. SXM signal generated (URT 5000 is connected to the HU successfull) 
</t>
  </si>
  <si>
    <t>1. HU is ON (ACC power ON)
2. The URT5000 is configured and generated SXM radio signal: Both IP channels &amp; SAT channels.
3. IP connection is available
4. Menu screen is current screen
5. An US user is defined.</t>
  </si>
  <si>
    <t>1. HU is ON (ACC power ON)
2. The URT5000 is configured and generated SXM radio signal: Both IP channels &amp; SAT channels.
3. IP connection is available
4. Menu screen is current screen
5. A Canadian user is defined.</t>
  </si>
  <si>
    <t>1. HU is ON (ACC power ON)
2. The URT5000 is configured and generated SXM radio signal: Both IP channels &amp; SAT channels.
3. IP connection is available
4. Menu screen is current screen
5. The current SXM radio language is English</t>
  </si>
  <si>
    <t>1. HU is ON (ACC power ON)
2. The URT5000 is configured and generated SXM radio signal: Both IP channels &amp; SAT channels.
3. Menu screen is current screen
4. IP connection is available
5. The current SXM radio language is English</t>
  </si>
  <si>
    <t>1. HU is ON (ACC power ON)
2. The URT5000 is configured and generated SXM radio signal: Both IP channels &amp; SAT channels.
3. IP connection is available
4. Menu screen is current screen
5. An available USB which has songs in it.</t>
  </si>
  <si>
    <t>1. HU is ON (ACC power ON)
2. The URT5000 is configured and generated SXM radio signal: Both IP channels &amp; SAT channels.
3. IP connection is available
4. Menu screen is current screen
5. An USB audio source is connected to HU
6. An AUX adio source is connected to HU</t>
  </si>
  <si>
    <t xml:space="preserve">1. HU is ON (ACC power ON)
2. The URT5000 is configured and generated SXM radio signal: Both IP channels &amp; SAT channels.
3. IP connection is available
4. Menu screen is current screen
</t>
  </si>
  <si>
    <t>1. HU is ON (ACC power ON)
2. The URT5000 is configured and generated SXM radio signal: Both IP channels &amp; SAT channels.
3. IP connection is available
4. Menu screen is current screen
5. An USB audio source is connected to HU</t>
  </si>
  <si>
    <t>1. HU is ON (ACC power ON)
2. The URT5000 is configured and generated SXM radio signal: Both IP channels &amp; SAT channels.
3. IP connection is available
4. Menu screen is current screen
5. A Bluetooth audio source is connected to HU</t>
  </si>
  <si>
    <t xml:space="preserve">1. HU is ON (ACC power ON)
2. The URT5000 is configured and generated SXM radio signal: Both IP channels &amp; SAT channels.
3. IP connection is available
4. Menu screen is current screen
5. A Bluetooth phone (HFP) is connected to HU
6. The phone is set ringtone for Call, Message </t>
  </si>
  <si>
    <t xml:space="preserve">1. HU is ON (ACC power ON)
2. The URT5000 is configured and generated SXM radio signal: Both IP channels &amp; SAT channels.
3. IP connection is available
4. Now playing screen is current screen
5. An USB audio source is connected to HU </t>
  </si>
  <si>
    <t xml:space="preserve">1. HU is ON (ACC power ON)
2. The URT5000 is configured and generated SXM radio signal: Both IP channels &amp; SAT channels.
3. IP connection is available
4. Menu screen is current screen
5. A Bluetooth phone (HFP) is connected to HU
6. The phone is set ringtone for Call </t>
  </si>
  <si>
    <t>1. HU is ON (ACC power ON)
2. The URT5000 is configured and generated SXM radio signal: Both IP channels &amp; SAT channels.
3. IP connection is available
4. Menu screen is current screen</t>
  </si>
  <si>
    <t>1. HU is ON (ACC power ON)
2. The URT5000 is configured and generated SXM radio signal: Both IP channels &amp; SAT channels.
3. IP connection is available
4. Menu screen is current screen
5. Rear View Camera is connected</t>
  </si>
  <si>
    <t xml:space="preserve">1. HU is ON
2. SXM signal generated (URT 5000 is connected to the HU successfully ) 
3. Resuming to use Sirius XM (see First Time Experience - No Sold Record)
</t>
  </si>
  <si>
    <t xml:space="preserve">1. HU is ON
2. SXM signal generated (URT 5000 is connected to the HU successfully ) 
3. The first time after the sold record is received (see First Time Experience - Sold Record Received)
</t>
  </si>
  <si>
    <t>1. HU is ON
2. SXM signal generated (URT 5000 is connected to the HU successfully ) 
3. Current screen is SDARS (Tap radio -&gt; Tap Band -&gt; Tap SiriusXM)
4. Home Team broadcast is available.</t>
  </si>
  <si>
    <t>1. HU is ON
2. SXM signal generated (URT 5000 is connected to the HU successfully ) 
3. Current screen is SDARS (Tap radio -&gt; Tap Band -&gt; Tap SiriusXM)
4. Away Team broadcast is available.</t>
  </si>
  <si>
    <t>1. HU is ON
2. SXM signal generated (URT 5000 is connected to the HU successfully ) 
3. Current screen is SDARS (Tap radio -&gt; Tap Band -&gt; Tap SiriusXM)
4. National Broadcast (Unbiased broadcast) is available.</t>
  </si>
  <si>
    <t>1. HU is ON
2. SXM signal generated (URT 5000 is connected to the HU successfully ) 
3. Current screen is SDARS (Tap radio -&gt; Tap Band -&gt; Tap SiriusXM)
4. Home Team broadcast is not available.</t>
  </si>
  <si>
    <t>1. HU is ON
2. SXM signal generated (URT 5000 is connected to the HU successfully ) 
3. Current screen is SDARS (Tap radio -&gt; Tap Band -&gt; Tap SiriusXM)
4. Away Team broadcast is not available.</t>
  </si>
  <si>
    <t>1. HU is ON
2. SXM signal generated (URT 5000 is connected to the HU successfully ) 
3. Current screen is SDARS (Tap radio -&gt; Tap Band -&gt; Tap SiriusXM)
4. National Broadcast (Unbiased broadcast) is not available.</t>
  </si>
  <si>
    <t xml:space="preserve">1. HU is ON
2. SXM signal generated (URT 5000 is connected to the HU successfully ) 
3. Current screen is SDARS (Tap radio -&gt; Tap Band -&gt; Tap SiriusXM)
4. The current game almost ends and the next game is available </t>
  </si>
  <si>
    <t xml:space="preserve">1. HU is ON
2. SXM signal generated (URT 5000 is connected to the HU successfully ) 
3. Current screen is SDARS (Tap radio -&gt; Tap Band -&gt; Tap SiriusXM)
4. The current game almost ends and the next game is  not available </t>
  </si>
  <si>
    <t>1. HU is ON
2. SXM signal generated (URT 5000 is connected to the HU successfully ) 
3. Current screen is SDARS (Tap radio -&gt; Tap Band -&gt; Tap SiriusXM)
4. The NFL game is availble on both SAT broadcast and IP broadcast</t>
  </si>
  <si>
    <t>1. HU is ON
2. SXM signal generated (URT 5000 is connected to the HU successfully ) 
3. Current screen is SDARS (Tap radio -&gt; Tap Band -&gt; Tap SiriusXM)
4. Home Team broadcast is available on both SAT broadcast and IP broadcast</t>
  </si>
  <si>
    <t xml:space="preserve">1. HU is ON
2. SXM signal generated (URT 5000 is connected to the HU successfully ) 
3. Current screen is SDARS (Tap radio -&gt; Tap Band -&gt; Tap SiriusXM)
4. Home Team broadcast is available on both SAT broadcast and IP broadcast
5. IP source is chosen as main source and SAT source is alternate source </t>
  </si>
  <si>
    <t xml:space="preserve">1. HU is ON
2. SXM signal generated (URT 5000 is connected to the HU successfully ) 
3. Current screen is SDARS (Tap radio -&gt; Tap Band -&gt; Tap SiriusXM)
4. The NFL game is availble on both SAT broadcast and IP broadcast
5. IP source is chosen as main source and SAT source is alternate source </t>
  </si>
  <si>
    <t>To verify the HD radio System automatically tune to the MPS channel of FM station stored at last station memory.</t>
  </si>
  <si>
    <t>1. A-IVI2 is powered on
2. A URT5000 and antenna are connected
3. HD radio mode is ON
4. Home screen is current screen
5. The URT5000 is configured and played:
- Frequency: 104.7 MHz
- Signal Power: -60dBm
- Signal Vector: IB_FMr450_e1wfr1504.bin</t>
  </si>
  <si>
    <t xml:space="preserve">To verify the MPS channels of AM frequencies containing HD Radio modulation are sorted according to the frequency </t>
  </si>
  <si>
    <t>1. A-IVI2 is powered on
2. A URT5000 and antenna are connected
3. HD radio mode is ON
4. Home screen is current screen
5. The URT5000 are configured and played:
- Frequency: 1120 kHz
- Signal Power: -60dBm
- Signal Vector: IB_AMr450_e1wfr1473
And 
- Frequency: 1270 kHz
- Signal Power: -60dBm
- Signal Vector: IB_AMr450_e1wfr1474</t>
  </si>
  <si>
    <t xml:space="preserve">To verify the MPS channels of FM frequencies containing HD Radio modulation are sorted according to the frequency </t>
  </si>
  <si>
    <t>1. A-IVI2 is powered on
2. A URT5000 and antenna are connected
3. HD radio mode is ON
4. Home screen is current screen
5. The URT5000 are configured and played:
- Frequency: 104.7 MHz
- Signal Power: -60dBm
- Signal Vector: IB_FMr450_e1wfr1504.bin
And 
- Frequency: 104.3 MHz
- Signal Power: -60dBm
- Signal Vector: IB_FMr450_e1wfr1503.bin</t>
  </si>
  <si>
    <t>To verify the system remains muted and a corresponding notification will be provided to the user when the selected SPS is not receivable anymore</t>
  </si>
  <si>
    <t xml:space="preserve">1. A-IVI2 is powered on.
2. URT5000 and antena are connected
3. HD radio mode is ON
4. The URT5000 is configured and played:
- Frequency: 101.5MHz.
- Signal Power: -60dBm
- Signal Vector: IB_FMr450_e1wfr1504.bin
5. Current screen is Home screen
</t>
  </si>
  <si>
    <t>To verify the audio is muted in several seconds and a notification "something is happening"  is displayed when the Last Station Memory is a SPS channel  which does not belong to the currently tuned station</t>
  </si>
  <si>
    <t>To verify the system remains muted and a corresponding notification will be provided to the user when the Last Station Memory is a SPS channel and not receivable anymore</t>
  </si>
  <si>
    <t xml:space="preserve">To verify the currently tuned AM station will be marked in station list </t>
  </si>
  <si>
    <t>1. A-IVI2 is powered on
2. A URT5000 and antenna are connected
3. HD radio mode is ON
4. Home screen is current screen
5. The URT5000 is configured and played:
- Frequency: 1120 kHz
- Signal Power: -60dBm
- Signal Vector: IB_AMr450_e1wfr1473</t>
  </si>
  <si>
    <t xml:space="preserve">To verify the currently tuned FM station will be marked in station list </t>
  </si>
  <si>
    <t>To verify the FM station list is closed automatically after no user interaction for some time</t>
  </si>
  <si>
    <t>1. A-IVI2 is powered on
2. A URT5000 and antenna are connected
3. HD radio mode is ON
4. Home screen is current screen
5. The URT5000 is configured and played:
- Frequency: 102.5 MHz
- Signal Power: -60dBm
- Signal Vector: IB_FMr450_e1wfr1502.bin</t>
  </si>
  <si>
    <t>To verify the AM station list is closed automatically after no user interaction for some time</t>
  </si>
  <si>
    <t>1. A-IVI2 is powered on
2. A URT5000 and antenna are connected
3. HD radio mode is ON
4. Home screen is current screen
5. The URT5000 is configured and played:
- Frequency: 1140 kHz
- Signal Power: -60dBm
- Signal Vector: IB_AMr450_e1wfr1474</t>
  </si>
  <si>
    <r>
      <t xml:space="preserve">To verify the next available station in the FM station list </t>
    </r>
    <r>
      <rPr>
        <sz val="11"/>
        <color rgb="FFFF0000"/>
        <rFont val="Calibri"/>
        <family val="2"/>
        <scheme val="minor"/>
      </rPr>
      <t xml:space="preserve">is tuned after tuning up. </t>
    </r>
  </si>
  <si>
    <t>1. A-IVI2 is powered on
2. A URT5000 and antenna are connected
3. HD radio mode is ON
4. Home screen is current screen
5. The URT5000 are configured and played:
- Frequency: 102.7 MHz
- Signal Power: -60dBm
- Signal Vector: IB_FMr450_e1wfr1504.bin
And 
- Frequency: 102.9 MHz
- Signal Power: -60dBm
- Signal Vector: IB_FMr450_e1wfr1503.bin</t>
  </si>
  <si>
    <r>
      <t xml:space="preserve">To verify the previous available station in the FM station list </t>
    </r>
    <r>
      <rPr>
        <sz val="11"/>
        <color rgb="FFFF0000"/>
        <rFont val="Calibri"/>
        <family val="2"/>
        <scheme val="minor"/>
      </rPr>
      <t xml:space="preserve">is tuned after tuning down. </t>
    </r>
  </si>
  <si>
    <t>To verify all available stations in the FM station list is tuned with wraparound of the table content (next station).</t>
  </si>
  <si>
    <r>
      <t xml:space="preserve">1. A-IVI2 is powered on
2. A URT5000 and antenna are connected
3. HD radio mode is ON
4. Home screen is current screen
5. The </t>
    </r>
    <r>
      <rPr>
        <sz val="11"/>
        <color rgb="FFFF0000"/>
        <rFont val="Calibri"/>
        <family val="2"/>
      </rPr>
      <t>first</t>
    </r>
    <r>
      <rPr>
        <sz val="11"/>
        <color theme="1"/>
        <rFont val="Calibri"/>
        <family val="2"/>
      </rPr>
      <t xml:space="preserve"> URT5000 is configured and played:
- Frequency: 101.3MHz
- Signal Power: -60dBm
- Signal Vector: IB_FMr450_e1wfr1504.bin
</t>
    </r>
    <r>
      <rPr>
        <sz val="11"/>
        <color rgb="FFFF0000"/>
        <rFont val="Calibri"/>
        <family val="2"/>
      </rPr>
      <t>And the second URT5000:</t>
    </r>
    <r>
      <rPr>
        <sz val="11"/>
        <color theme="1"/>
        <rFont val="Calibri"/>
        <family val="2"/>
      </rPr>
      <t xml:space="preserve">
- Frequency: 101.5 MHz
- Signal Power: -60dBm
- Signal Vector: IB_FMr450_e1wfr1503.bin</t>
    </r>
  </si>
  <si>
    <t>To verify all available stations in the FM station list is tuned with wraparound of the table content. (previous station)</t>
  </si>
  <si>
    <t xml:space="preserve">To verify HU support option to enable/disable HD mode separately for AM and FM </t>
  </si>
  <si>
    <t>1. A-IVI2 is powered on
2. A URT5000 and antenna are connected
3. Home screen is current screen</t>
  </si>
  <si>
    <t xml:space="preserve">To verify HU store Preset information for the user </t>
  </si>
  <si>
    <r>
      <t xml:space="preserve">1. A-IVI2 is powered on
2. A URT5000 and antenna are connected
3. HD radio mode is ON
4. Home screen is current screen
5. The </t>
    </r>
    <r>
      <rPr>
        <sz val="11"/>
        <color rgb="FFFF0000"/>
        <rFont val="Calibri"/>
        <family val="2"/>
      </rPr>
      <t>first</t>
    </r>
    <r>
      <rPr>
        <sz val="11"/>
        <color theme="1"/>
        <rFont val="Calibri"/>
        <family val="2"/>
      </rPr>
      <t xml:space="preserve"> URT5000 is configured and played:
- Frequency: 1150 kHz
- Signal Power: -60dBm
</t>
    </r>
    <r>
      <rPr>
        <sz val="11"/>
        <color rgb="FFFF0000"/>
        <rFont val="Calibri"/>
        <family val="2"/>
      </rPr>
      <t>- Signal Vector: IB_AMr450_e1wfr1474
And the second URT5000:</t>
    </r>
    <r>
      <rPr>
        <sz val="11"/>
        <color theme="1"/>
        <rFont val="Calibri"/>
        <family val="2"/>
      </rPr>
      <t xml:space="preserve">
- Frequency: 101.5 MHz
- Signal Power: -60dBm
- Signal Vector: IB_FMr450_e1wfr1503.bin
</t>
    </r>
    <r>
      <rPr>
        <sz val="11"/>
        <color rgb="FFFF0000"/>
        <rFont val="Calibri"/>
        <family val="2"/>
      </rPr>
      <t>6. The Preset list is cleared</t>
    </r>
  </si>
  <si>
    <t xml:space="preserve">To verify HU store MPS (Main Program Service) of FM HD Station into Preset List </t>
  </si>
  <si>
    <t>1. A-IVI2 is powered on
2. A URT5000 and antenna are connected
3. HD radio mode is ON
4. Home screen is current screen
5. The URT5000 is configured and played:
- Frequency: 99.7 MHz
- Signal Power: -60dBm
- Signal Vector: IB_FMr450_e1wfr1502.bin</t>
  </si>
  <si>
    <t xml:space="preserve">To verify HU store MPS (Main Program Service) of AM HD Station into Preset List </t>
  </si>
  <si>
    <t>1. A-IVI2 is powered on
2. A URT5000 and antenna are connected
3. HD radio mode is ON
4. Home screen is current screen
5. The URT5000 are configured and played:
- Frequency: 1170 kHz
- Signal Power: -60dBm
- Signal Vector: IB_AMr450_e1wfr1471</t>
  </si>
  <si>
    <t xml:space="preserve">To verify HU store SPS (Supplemental Program Service) of FM HD Station into Preset List </t>
  </si>
  <si>
    <t>1. A-IVI2 is powered on
2. A URT5000 and antenna are connected
3. HD radio mode is ON
4. Home screen is current screen
5. The URT5000 is configured and played:
- Frequency: 99.5 MHz
- Signal Power: -60dBm
- Signal Vector: IB_FMr450_e1wfr1389</t>
  </si>
  <si>
    <t xml:space="preserve">To verify after finishing the 1 round scan, the HU tunes to the started frequency (the initial channel) </t>
  </si>
  <si>
    <t>1. A-IVI2 is powered on
2. A URT5000 and antenna are connected
3. HD radio mode is ON
4. Home screen is current screen
5. The URT5000 is configured and played:
- Frequency: 99.5 MHz
- Signal Power: -60dBm
- Signal Vector: IB_FMr450_e1wfr1502</t>
  </si>
  <si>
    <t xml:space="preserve">To verify HU displays cover art for a minimum of five seconds </t>
  </si>
  <si>
    <t>1. A-IVI2 is powered on
2. A URT5000 and antenna are connected
3. HD radio mode is ON
4. Home screen is current screen
5. The URT5000 is configured and played:
- Frequency: 98.5 MHz
- Signal Power: -60dBm
- Signal Vector: B_FMr440_e1wfr1243</t>
  </si>
  <si>
    <t xml:space="preserve">To verify HU displays the station logo for a minimum of five seconds </t>
  </si>
  <si>
    <t>1. A-IVI2 is powered on
2. A URT5000 and antenna are connected
3. HD radio mode is ON
4. Home screen is current screen
5. The URT5000 is configured and played:
- Frequency: 98.5 MHz
- Signal Power: -60dBm
- Signal Vector: IB_FMr440_e1wfr1243</t>
  </si>
  <si>
    <t xml:space="preserve">To verify HU displays HD station Short name maximum 4 character for AM </t>
  </si>
  <si>
    <t>1. A-IVI2 is powered on
2. A URT5000 and antenna are connected
3. HD radio mode is ON
4. Home screen is current screen
5. The URT5000 is configured and played:
- Frequency: 1150 kHz
- Signal Power: -60dBm
- Signal Vector: IB_AMr450_e1wfr1509</t>
  </si>
  <si>
    <t xml:space="preserve">To verify HU displays HD station Short name maximum 7 characters for FM </t>
  </si>
  <si>
    <t>1. A-IVI2 is powered on.
2. URT5000 and antenna are connected
3. HD radio mode is ON
4. The URT5000 is configured and played:
- Frequency: 101.5MHz.
- Signal Power: -60dBm
- Signal Vector: IB_FMr208i_e1wfa58.bin
5. Current screen is Home screen</t>
  </si>
  <si>
    <t>To verify HU displays  HD station slogan maximum 95 characters</t>
  </si>
  <si>
    <t>1. A-IVI2 is powered on.
2. URT5000 and antenna are connected
3. HD radio mode is ON
4. The URT5000 is configured and played:
- Frequency: 103.5MHz.
- Signal Power: -60dBm
- Signal Vector: IB_FMr230a_e1wfr1000.bin
5. Current screen is Home screen</t>
  </si>
  <si>
    <t>To verify HU displays  HD station long name  maximum 56  characters</t>
  </si>
  <si>
    <t>1. A-IVI2 is powered on.
2. URT5000 and antenna are connected
3. HD radio mode is ON
4. The URT5000 is configured and played:
- Frequency: 103.7 MHz
- Signal Power: -60dBm
- Signal Vector: IB_FMr208j_e1wfa109.bin
5. Current screen is Home screen</t>
  </si>
  <si>
    <t>To verify tuning passes frequencies with HD Radio channel before the digital signal is acquired, the MPS and SPS on the passed frequency are not considered.</t>
  </si>
  <si>
    <t>1. A-IVI2 is powered on.
2. URT5000 and antenna are connected
3. HD radio mode is ON
4. The URT5000 is configured and played:
- Frequency: 101.7 MHz
- Signal Power: -60dBm
- Signal Vector: IB_FMr450_e1wfr1504.bin
5. Current screen is Home screen</t>
  </si>
  <si>
    <t>To verify when digital audio is not acquired, automatic seek up shall go to next frequency.</t>
  </si>
  <si>
    <r>
      <t>1. A-IVI2 is powered on.
2. URT5000 and antenna are connected
3. HD radio mode is ON
4. The URT5000 is configured and played:
- Frequency: 99.7MHz.
- Signal Power: -</t>
    </r>
    <r>
      <rPr>
        <sz val="11"/>
        <color rgb="FFFF0000"/>
        <rFont val="Calibri"/>
        <family val="2"/>
        <scheme val="minor"/>
      </rPr>
      <t>60</t>
    </r>
    <r>
      <rPr>
        <sz val="11"/>
        <color theme="1"/>
        <rFont val="Calibri"/>
        <family val="2"/>
        <scheme val="minor"/>
      </rPr>
      <t>dBm
- Signal Vector: IB_FMr450_e1wfr1504.bin
5. A Redwood device is configured:
- Module: Analog
- Frequency: 101.5Mhz | Power = -5dBm
- PI: C201
6. Current screen is Home screen</t>
    </r>
  </si>
  <si>
    <t>To verify the HU displays the current acquisition status of the HD Radio and indicates the different stages of the HD Radio acquisition status.</t>
  </si>
  <si>
    <t>1. A-IVI2 is powered on.
2. URT5000 and antenna are connected
3. HD radio mode is ON
4. The URT5000 is configured and played:
- Frequency: 101.5MHz.
- Signal Power: -60dBm
- Signal Vector: IB_FMr450_e1wfr1504.bin
5. Current screen is Home screen</t>
  </si>
  <si>
    <t>To verify the HD radio icon is yellow (or lights up) when radio get digital signal</t>
  </si>
  <si>
    <t>FITTC-HD-Radio_base_SyRS-0001</t>
  </si>
  <si>
    <t>FITTC-HD-Radio_base_SyRS-0002</t>
  </si>
  <si>
    <t>FITTC-HD-Radio_base_SyRS-0003</t>
  </si>
  <si>
    <t>FITTC-HD-Radio_base_SyRS-0004</t>
  </si>
  <si>
    <t>FITTC-HD-Radio_base_SyRS-0005</t>
  </si>
  <si>
    <t>FITTC-HD-Radio_base_SyRS-0006</t>
  </si>
  <si>
    <t>FITTC-HD-Radio_base_SyRS-0007</t>
  </si>
  <si>
    <t>FITTC-HD-Radio_base_SyRS-0008</t>
  </si>
  <si>
    <t>FITTC-HD-Radio_base_SyRS-0009</t>
  </si>
  <si>
    <t>FITTC-HD-Radio_base_SyRS-0010</t>
  </si>
  <si>
    <t>FITTC-HD-Radio_base_SyRS-0011</t>
  </si>
  <si>
    <t>FITTC-HD-Radio_base_SyRS-0012</t>
  </si>
  <si>
    <t>FITTC-HD-Radio_base_SyRS-0013</t>
  </si>
  <si>
    <t>FITTC-HD-Radio_base_SyRS-0014</t>
  </si>
  <si>
    <t>FITTC-HD-Radio_base_SyRS-0015</t>
  </si>
  <si>
    <t>FITTC-HD-Radio_base_SyRS-0016</t>
  </si>
  <si>
    <t>FITTC-HD-Radio_base_SyRS-0017</t>
  </si>
  <si>
    <t>FITTC-HD-Radio_base_SyRS-0018</t>
  </si>
  <si>
    <t>FITTC-HD-Radio_base_SyRS-0019</t>
  </si>
  <si>
    <t>FITTC-HD-Radio_base_SyRS-0020</t>
  </si>
  <si>
    <t>FITTC-HD-Radio_base_SyRS-0021</t>
  </si>
  <si>
    <t>FITTC-HD-Radio_base_SyRS-0022</t>
  </si>
  <si>
    <t>FITTC-HD-Radio_base_SyRS-0023</t>
  </si>
  <si>
    <t>FITTC-HD-Radio_base_SyRS-0024</t>
  </si>
  <si>
    <t>FITTC-HD-Radio_base_SyRS-0025</t>
  </si>
  <si>
    <t>FITTC-HD-Radio_base_SyRS-0026</t>
  </si>
  <si>
    <t>FITTC-HD-Radio_base_SyRS-0027</t>
  </si>
  <si>
    <t>FITTC-HD-Radio_base_SyRS-0028</t>
  </si>
  <si>
    <t>FITTC-HD-Radio_base_SyRS-0029</t>
  </si>
  <si>
    <t>FITTC-HD-Radio_base_SyRS-0030</t>
  </si>
  <si>
    <t>FITTC-HD-Radio_base_SyRS-0031</t>
  </si>
  <si>
    <t>FITTC-HD-Radio_base_SyRS-0032</t>
  </si>
  <si>
    <t>FITTC-HD-Radio_base_SyRS-0033</t>
  </si>
  <si>
    <t>FITTC-HD-Radio_base_SyRS-0034</t>
  </si>
  <si>
    <t>FITTC-HD-Radio_base_SyRS-0035</t>
  </si>
  <si>
    <t>FITTC-HD-Radio_base_SyRS-0036</t>
  </si>
  <si>
    <t>FITTC-HD-Radio_base_SyRS-0037</t>
  </si>
  <si>
    <t>FITTC-HD-Radio_base_SyRS-0038</t>
  </si>
  <si>
    <t>FITTC-HD-Radio_base_SyRS-0039</t>
  </si>
  <si>
    <t>FITTC-HD-Radio_base_SyRS-0040</t>
  </si>
  <si>
    <t>FITTC-HD-Radio_base_SyRS-0041</t>
  </si>
  <si>
    <t>FITTC-HD-Radio_base_SyRS-0042</t>
  </si>
  <si>
    <t>FITTC-HD-Radio_base_SyRS-0043</t>
  </si>
  <si>
    <t>FITTC-HD-Radio_base_SyRS-0044</t>
  </si>
  <si>
    <t>FITTC-HD-Radio_base_SyRS-0045</t>
  </si>
  <si>
    <t>FITTC-HD-Radio_base_SyRS-0046</t>
  </si>
  <si>
    <t>FITTC-HD-Radio_base_SyRS-0047</t>
  </si>
  <si>
    <t>FITTC-HD-Radio_base_SyRS-0048</t>
  </si>
  <si>
    <t>FITTC-HD-Radio_base_SyRS-0049</t>
  </si>
  <si>
    <t>FITTC-HD-Radio_base_SyRS-0050</t>
  </si>
  <si>
    <t>FITTC-HD-Radio_base_SyRS-0051</t>
  </si>
  <si>
    <t>FITTC-HD-Radio_base_SyRS-0052</t>
  </si>
  <si>
    <t>FITTC-HD-Radio_base_SyRS-0053</t>
  </si>
  <si>
    <t>FITTC-HD-Radio_base_SyRS-0054</t>
  </si>
  <si>
    <t>FITTC-HD-Radio_base_SyRS-0055</t>
  </si>
  <si>
    <t>FITTC-HD-Radio_base_SyRS-0056</t>
  </si>
  <si>
    <t>FITTC-HD-Radio_base_SyRS-0057</t>
  </si>
  <si>
    <t>FITTC-HD-Radio_base_SyRS-0058</t>
  </si>
  <si>
    <t>FITTC-HD-Radio_base_SyRS-0059</t>
  </si>
  <si>
    <t>FITTC-HD-Radio_base_SyRS-0060</t>
  </si>
  <si>
    <t>FITTC-HD-Radio_base_SyRS-0061</t>
  </si>
  <si>
    <t>FITTC-HD-Radio_base_SyRS-0062</t>
  </si>
  <si>
    <t>FITTC-HD-Radio_base_SyRS-0063</t>
  </si>
  <si>
    <t>FITTC-HD-Radio_base_SyRS-0064</t>
  </si>
  <si>
    <t>FITTC-HD-Radio_base_SyRS-0065</t>
  </si>
  <si>
    <t>FITTC-HD-Radio_base_SyRS-0066</t>
  </si>
  <si>
    <t>FITTC-HD-Radio_base_SyRS-0067</t>
  </si>
  <si>
    <t>FITTC-HD-Radio_base_SyRS-0068</t>
  </si>
  <si>
    <t>FITTC-HD-Radio_base_SyRS-0069</t>
  </si>
  <si>
    <t>FITTC-HD-Radio_base_SyRS-0070</t>
  </si>
  <si>
    <t>FITTC-HD-Radio_base_SyRS-0071</t>
  </si>
  <si>
    <t>FITTC-HD-Radio_base_SyRS-0072</t>
  </si>
  <si>
    <t>FITTC-HD-Radio_base_SyRS-0073</t>
  </si>
  <si>
    <t>FITTC-HD-Radio_base_SyRS-0074</t>
  </si>
  <si>
    <t>FITTC-HD-Radio_base_SyRS-0075</t>
  </si>
  <si>
    <t>FITTC-HD-Radio_base_SyRS-0076</t>
  </si>
  <si>
    <t>FITTC-HD-Radio_base_SyRS-0077</t>
  </si>
  <si>
    <t>FITTC-HD-Radio_base_SyRS-0078</t>
  </si>
  <si>
    <t>FITTC-HD-Radio_base_SyRS-0079</t>
  </si>
  <si>
    <t>FITTC-HD-Radio_base_SyRS-0080</t>
  </si>
  <si>
    <t>FITTC-HD-Radio_base_SyRS-0081</t>
  </si>
  <si>
    <t>FITTC-HD-Radio_base_SyRS-0082</t>
  </si>
  <si>
    <t>FITTC-HD-Radio_base_SyRS-0083</t>
  </si>
  <si>
    <t>FITTC-HD-Radio_base_SyRS-0084</t>
  </si>
  <si>
    <t>FITTC-HD-Radio_base_SyRS-0085</t>
  </si>
  <si>
    <t>FITTC-HD-Radio_base_SyRS-0086</t>
  </si>
  <si>
    <t>FITTC-HD-Radio_base_SyRS-0087</t>
  </si>
  <si>
    <t>FITTC-HD-Radio_base_SyRS-0088</t>
  </si>
  <si>
    <t>FITTC-HD-Radio_base_SyRS-0089</t>
  </si>
  <si>
    <t>FITTC-HD-Radio_base_SyRS-0090</t>
  </si>
  <si>
    <t>FITTC-HD-Radio_base_SyRS-0091</t>
  </si>
  <si>
    <t>FITTC-HD-Radio_base_SyRS-0092</t>
  </si>
  <si>
    <t>[SyRS]_FITTC-HD-Radio-0073</t>
  </si>
  <si>
    <t xml:space="preserve">1. Tap Radio &gt; Open FM radio &gt; Tap Scan button
2. After Scanning is finished, check the Station list
</t>
  </si>
  <si>
    <t>1. Scanning is started from the current frequency.
2. The station is updated, displays all available stations: analog FM, HD radio MPS, SPS…
Ex: 
90.5 MHz
104.7 MHz HD1
104.7 MHz HD3
104.7 MHz HD4
….</t>
  </si>
  <si>
    <t xml:space="preserve">1. Tap Radio &gt; Open AM radio &gt; Tap Scan button
2. After Scanning is finished, check the Station list
</t>
  </si>
  <si>
    <t>1. Scanning is started from the current frequency.
2. The station is updated, displays all available stations: analog AM, AM HD radio
Ex: 
1120kHz HD1
1200kHz
….</t>
  </si>
  <si>
    <t>1. Press "Radio"
2. HU change frequecy 101.5 MHz
3. Select Station list.
4. Select Program : 101.5 MHz HD2.</t>
  </si>
  <si>
    <t xml:space="preserve">4. Display message ''Acquiring" on the screen until HD2 Station receives Digital during SPS reception. </t>
  </si>
  <si>
    <t xml:space="preserve">1. Press "Radio"
2. HU change frequecy 101.5 MHz
3. Select Station list.
4. Add 101.5MHz HD2 to preset list
5. Change the setup frequency on URT5000 to 101.3MHz
6. HU change frequency 101.3MHz
7. Select Preset List
8. Tune the preset button 101.5MHz HD2 </t>
  </si>
  <si>
    <t xml:space="preserve">4. Able to set a preset button 101.5MHz HD2 
8. A mute of several seconds will be happened 
Display a notification: "something is happening" on the screen </t>
  </si>
  <si>
    <t>1. Press and hold the Seek up button &gt; Check the tuned frequency</t>
  </si>
  <si>
    <t>1. The Seeking up action is continued when it found an available frequency 104.7MHz</t>
  </si>
  <si>
    <t>1. Press and hold the Seek down button  &gt; Check the tuned frequency</t>
  </si>
  <si>
    <t>1. The Seeking down action is continued when it found an available frequency 104.7MHz</t>
  </si>
  <si>
    <t>1. Press and hold the Seek up button
2. Relase the seek up button (after through 96.1MHz)</t>
  </si>
  <si>
    <t>1. The Seeking up action is continued when it found the available frequency.
2. Play the station 104.7MHz HD1
Check the Digital channel information is displayed:
- The Audio Output: #(Digital radio sound, No crisp , No Noise , Audiable check)
- Check the Channel Frequency in HU HMI: #(104.7MHz)
- Check the Program Number in HU HMI: #(HD1)
- Check the Program Type in HU HMI: #(Adult Hits)
- Check the Call Sign in HU HMI : #(QABF)
- Check the SIS Slogan | SIG Service Display Name in HU HMI: #(HD-1 Slogan for HMI-4)
- Check the PSD information of 3 songs in the channel: 
+ Check the Title in HU HMI:
#(1. HMI-4 HD1 Title 1 &gt; 2. Null &gt; 3. Null )
+ Check the Artist in HU HMI:
#(1. Null &gt; 2. HMI-4 HD1 Artist 2 &gt; 3. Null )
+ Check the Album in HU HMI:
#(1. Null &gt; 2. Null &gt; 3. HMI-4 HD1 Album 3 )
-The HD) logo in HU HMI: #( HD) logo is displayed)</t>
  </si>
  <si>
    <t>1. Press and hold the Seek down button
2. Relase the seek down button (after through 93.1MHz)</t>
  </si>
  <si>
    <t>1. The Seeking down action is continued when it found the available frequency.
2. Play the station 87.9MHz HD1.
Check the Digital channel information is displayed:
- The Audio Output: #(Digital radio sound, No crisp , No Noise , Audiable check)
- Check the Channel Frequency in HU HMI: #(87.9MHz)
- Check the Program Number in HU HMI: #(HD1)
- Check the Program Type in HU HMI: #(Adult Hits)
- Check the Call Sign in HU HMI : #(QABF)
- Check the SIS Slogan | SIG Service Display Name in HU HMI: #(HD-1 Slogan for HMI-4)
- Check the PSD information of 3 songs in the channel: 
+ Check the Title in HU HMI:
#(1. HMI-4 HD1 Title 1 &gt; 2. Null &gt; 3. Null )
+ Check the Artist in HU HMI:
#(1. Null &gt; 2. HMI-4 HD1 Artist 2 &gt; 3. Null )
+ Check the Album in HU HMI:
#(1. Null &gt; 2. Null &gt; 3. HMI-4 HD1 Album 3 )
-The HD) logo in HU HMI: #( HD) logo is displayed)</t>
  </si>
  <si>
    <t>1. Press and hold the Seek up button
2. Relase the seek up button (after through 90.1MHz)</t>
  </si>
  <si>
    <t>1. The Seeking up action is continued when it found the available frequency (90.1MHz).
2. Play the station 103.9MHz.
Display frequency 103.9MHz and the analog audio output sound.</t>
  </si>
  <si>
    <t>1. Press and hold the Seek down button
2. Relase the seek down button (after through 95.1MHz)</t>
  </si>
  <si>
    <t>1. The Seeking down action is continued when it found the available frequency (95.1MHz).
2. Play the station 87.7MHz.
Display frequency  87.7MHz and the analog audio output sound.</t>
  </si>
  <si>
    <t xml:space="preserve">1. Open Radio FM &gt; Change frequency: 101.1 MHz
2. Tune the 101.1 MHz HD3 channel &gt; Check the HD channel information in Radio main screen
</t>
  </si>
  <si>
    <t>2. The HU plays frequency :  101.1 MHz HD3:
- The Audio Output: #(Digital radio sound, No crisp , No Noise , Audiable check)
- Check the Channel Frequency in HU HMI: #(101.1MHz)
- Check the Program Number in HU HMI: #(HD3)
- Check the Program Type in HU HMI: #(Soft Rock)
- Check the Call Sign in HU HMI : #(QABF)
- Check the SIS Slogan | SIG Service Display Name in HU HMI: #(HD-3 Slogan for HMI-4)
- Check the PSD information of 3 songs in the channel: 
+ Check the Title in HU HMI:
#(1. HMI-4 HD3 Title 1 &gt; 2. HMI-4 HD3 Title 2 &gt; 3. HMI-4 HD3 Title 3 )
+ Check the Artist in HU HMI:
#(1. HMI-4 HD3 Artist 1 &gt; 2. HMI-4 HD3 Artist 2 &gt; 3. HMI-4 HD3 Artist 3 )
+ Check the Album in HU HMI:
#(1. HMI-4 HD3 Album 1 &gt; 2. HMI-4 HD3 Album 2 &gt; 3. HMI-4 HD3 Album 3)
-The HD) logo in HU HMI: #( HD) logo is displayed)</t>
  </si>
  <si>
    <t>1. Open radio &gt; Change frequency: 104.7 MHz
2. Play the 104.7 MHz HD1 channel &gt; Check the displaying of short name, slogan for the program</t>
  </si>
  <si>
    <t>2. Display short name of  104.7 MHz channel: "QABF" 
- Slogan for MPS : "HD-1 Slogan for HMI-4"</t>
  </si>
  <si>
    <t>1. Open radio &gt; Change frequency: 104.7 MHz
2. Play the 104.7 MHz HD2 channel &gt; Check the displaying of short name, service name for the program</t>
  </si>
  <si>
    <t>2. Display short name of  104.7 MHz channel: "QB" 
- Service name for SPS : "HD-2 Slogan for HMI-6"</t>
  </si>
  <si>
    <t>1. Open radio &gt; Change frequency: 104.7 MHz
2. Play the 104.7 MHz HD1 channel &gt; Check the displaying of long name of the currently tuned station</t>
  </si>
  <si>
    <t xml:space="preserve">2. Long name of the currently tuned station is supported: "iBiquity Digital Virtual FM Station New Experience " 
</t>
  </si>
  <si>
    <t>1. Tap Radio &gt; Change to frequency 103.3MHz
2. Select the 103.3MHz HD1 
3. Open Diagnotics screen (Engineering mode screen) 
4. Check the displaying of channel information on HU Diagnotics screen</t>
  </si>
  <si>
    <t>2. The 103.3MHz HD1 channel is played. 
3. System provides a mechanism to display debug information. Diagnotics screen is displayed.
4. Check the displaying of the traced data on HU Diagnotics screen :
- Frequency: 103.3MHz
- Modulation power: -60dBm
- Signal Quality
- Signal strength (dBµV)
- Stereo balance meter
- Carrier Frequency Offset
- RDS decoding (PS, PI, TP-TA, PTY, M/S, RT, CT, AF frequencies)
- RDS raw data</t>
  </si>
  <si>
    <t xml:space="preserve">1. Press "Radio"
2. HU change frequecy 98.9MHz.
3. Select Station list. 
4. Select program 98.9MHz HD1
5. Verify with the song in this program .
</t>
  </si>
  <si>
    <t xml:space="preserve">5.  Check the Song name on the screen 
- Display of text in Title field was correct : 
"Long Title
00000000001111111111222222222233333333334444444444555555555566666777777777788888888889999999999
end of long title"
</t>
  </si>
  <si>
    <t xml:space="preserve">1. Press "Radio"
2. HU change frequecy 98.9MHz.
3. Select Station list. 
4. Select program 98.9MHz HD3
5. Verify with the first 3 songs in this program .
</t>
  </si>
  <si>
    <t xml:space="preserve">5.  Check the Song name on the screen 
#(1. HMI-4 HD3 Title 1 &gt; 2. HMI-4 HD3 Title 2 &gt; 3.HMI-4 HD3 Title 3 )
</t>
  </si>
  <si>
    <t>1. Open radio &gt; Change frequency: 104.7 MHz
2. Play the 104.7 MHz HD1 channel &gt; Check the displaying of the Artist information of currently tuned station</t>
  </si>
  <si>
    <t>7. HD Radio System displays HD broadcast Artist Name corresponding to the playing song.
Ex: 
(Long Artist
00000000001111111111222222222233333333334444444444555555555566666777777777788888888889999999999
end of long artist)</t>
  </si>
  <si>
    <t>1. Open radio &gt; Change frequency: 104.7 MHz
2. Play the 104.7 MHz HD3 channel &gt; Check the displaying of the Artist information of currently tuned station</t>
  </si>
  <si>
    <t xml:space="preserve">2. HD Radio System displays HD broadcast Artist Name corresponding to the playing song.
Ex: 
1. HMI-4 HD3 Artist 1,
2. HMI-4 HD3 Artist 2, 
3. HMI-4 HD3 Artist 3, 
4. HMI-4 HD3 Artist 4 </t>
  </si>
  <si>
    <t>1. Tap Radio &gt; Change to frequency 98.9MHz
2. Select the 98.9MHz HD2
3. Check the displaying of Program Type / Genre on the HU HMI</t>
  </si>
  <si>
    <t xml:space="preserve">2. The 98.9MHz HD2 channel is played.
3. Check the displaying of Program Type / Genre of the channel:
- Check the Program Type in HU HMI: #(Soft Rock)
- Check the Title in HU HMI:
+ Display of text in Title field is correct and full: #("Short Title" )
- Check the Artist in HU HMI:
+ Display of text in Artist field is correct and full: #("Short Artist")
- Check the Album in HU HMI
+ Display of text in Album field is correct and full: #("Short Album" )
- Check the Genre in HU:
+ Display of text in Genre field is correct and full: #("Short Genre")
</t>
  </si>
  <si>
    <t>1. Tap Radio &gt; Change to frequency 98.9MHz
2. Select the 98.9MHz HD1
3. Check the displaying of Genre on the HU</t>
  </si>
  <si>
    <t>2. The 98.9MHz HD1 channel is played.
3. Check the displaying of Genre of the channel:
- Check the Genre in HU:
+ Display of text in Genre field is correct : Partial display is acceptable: #("Long Genre ..." or partial display)
+ Number of characters displayed: #(124 or number of partial character is being displayed).
- Check the Title in HU HMI:
+ Display of text in Title field is correct and full: #("Title for Long Genre Test" )
- Check the Artist in HU HMI:
+ Display of text in Artist field is correct and full: #("Artist for Long Genre Test")
- Check the Album in HU HMI:
+ Display of text in Album field is correct and full: #("Album for Long Genre Test")
(Depend on HMI, partial display is acceptable)</t>
  </si>
  <si>
    <t>1. Tap Radio &gt; Change to frequency 98.5MHz
2. Select the 98.5MHz HD1
3. Check the displaying of Commercal on the HU</t>
  </si>
  <si>
    <t>2. The 98.5MHz HD1 channel is played.
3. Check the displaying of the channel information:
- Check the Commercial in HU:
+ Display of text in Commercial field is correct, partial display is acceptable: 
#( Price: 10.00 ; 
Contact URL: www.ibiquity.com ; 
Valid Until: 20161231 ; 
Name of Seller: iBiquity ; 
Received As: 0x08  (Non-musical merchandise) ; 
Description: "Long Commercial ... " or partial display)
# (Refer TE_CERT_2094 - Test Vector Descriptions - Revision S &gt; Page 378 &gt; Table 11-8)
- Number of description characters displayed: #(733 or number of partial character is being displayed).
- Check the Title in HU HMI:
+ Display of text in Title field is correct and full: #("Title for Long Commercial Test" )
- Check the Artist in HU HMI:
+ Display of text in Artist field is correct and full: #("Artist for Long Commercial Test")
- Check the Album in HU HMI:
+ Display of text in Album field is correct and full: #("Album for Long Commercial Test")
- Check the Genre in GEM:
+ Display of text in Genre field is correct and full: #("Genre for Long Commercial Test")
- Check the Comment in HU:
+ Display of text in Comment field is correct and full: #("Comment for Long Commercial")
(Depend on HMI, partial display is acceptable)</t>
  </si>
  <si>
    <t>1. Tap Radio &gt; Change to frequency 98.5MHz
2. Select the 98.5MHz HD2
3. Check the displaying of Commercal on the HU</t>
  </si>
  <si>
    <t>2. The 98.5MHz HD2 channel is played.
3. Check the displaying of the channel information:
- Check the Commercial in formation is Null.
- Check the Title in HU HMI:
+ Display of text in Title field is correct and full: #("Short Title" )
- Check the Artist in HU HMI:
+ Display of text in Artist field is correct and full: #("Short Artist")
- Check the Album in HU HMI:
+ Display of text in Album field is correct and full: #("Short Album")
- Check the Genre in GEM:
+ Display of text in Genre field is correct and full: #("Short Genre")
- Check the Comment in HU:
+ Display of text in Comment field is correct and full: #("Short Comment")</t>
  </si>
  <si>
    <t>1. Tap Radio &gt; Change to frequency 98.7MHz
2. Select the 98.7MHz HD2
3. Check the displaying of Comment on the HU</t>
  </si>
  <si>
    <t>2. The 98.7MHz HD2 channel is played.
3. Check the displaying of the channel information:
- Check the Comment in HU:
+ Display of text in Comment field is correct and full: #("Short Comment") 
- Check the Title in HU HMI:
+ Display of text in Title field is correct and full: #("Short Title" )
- Check the Artist in HU HMI:
+ Display of text in Artist field is correct and full: #("Short Artist")
- Check the Album in HU HMI:
+ Display of text in Album field is correct and full: #("Short Album" )
- Check the Genre in HU HMI:
+ Display of text in Genre field is correct and full: #("Short Genre")</t>
  </si>
  <si>
    <t>1. Tap Radio &gt; Change to frequency 98.7MHz
2. Select the 98.7MHz HD1
3. Check the displaying of Comment on the HU</t>
  </si>
  <si>
    <t>2. The 98.7MHz HD1 channel is played.
3. Check the displaying of the channel information:
- Check the Comment in HU:
+ Display of text in Comment field is correct, partial display is acceptable: #("Long Comment (...)" or partial display)
+ Number of characters displayed: #(828 or number of partial character is being displayed).
Check the PSD information in HU (Depend on HMI, partial display is acceptable):
- Check the Title in HU HMI :
+ Display of text in Title field is correct and full: #("Title for Long Comment Test" )
- Check the Artist in HU HMI:
+ Display of text in Artist field is correct and full: #("Artist for Long Comment Test")
- Check the Album in HU HMI:
+ Display of text in Album field is correct and full: #("Album for Long Comment Test" )
- Check the Genre in HU HMI:
+ Display of text in Genre field is correct and full: #("Genre for Long Commercial Test")
(Depend on HMI, partial display is acceptable)</t>
  </si>
  <si>
    <t xml:space="preserve">1. Press "Radio"
2. HU change frequecy 97.9MHz.
3. Select Station list. 
4. Select program 97.9MHz HD2
5. Verify with the first 3 songs in this program .
</t>
  </si>
  <si>
    <t xml:space="preserve">5.  Check the Album art (image associcated with each song) are displayed on the screen 
</t>
  </si>
  <si>
    <t xml:space="preserve">1. Press "Radio"
2. HU change frequecy 97.9MHz.
3. Select Station list. 
4. Select program 97.9MHz HD2
5. Verify with the first song in this program.
6. Remove the antenna
</t>
  </si>
  <si>
    <t xml:space="preserve">5.  Check the Album art (image associcated) is displayed on the screen 
6. The image shall remain for 10 to 30 seconds before disappearing totally. 
</t>
  </si>
  <si>
    <t>1. Tap Radio &gt; Change to frequency 97.9MHz
2. Tune the 97.9MHz HD1
3. Wait until HU receives the channel signal &gt; Check the digital output sound for one minute
4. Check the HD radio channel indicator at Radio main screen</t>
  </si>
  <si>
    <t>2. The 97.9MHz HD1 channel is played. 
3. Digital audio avaibility = 100% for one minute. 
(Analog is silence)
4. Check the displaying of the channel:
- Check the Channel Frequency in HU HMI: #(97.9MHz)
- Check the Program Number in HU HMI: #(HD1)
- Check the Program Type in HU HMI: #(Null)
- Check the Call Sign in HU HMI: #(WXYZ-FM)
- Check the SIS Slogan | SIG Service Display Name in HU HMI: #(Null)
- Check the PSD information: 
+ Check the Title in HU HMI: #(Title 1119 MPS)
+ Check the Artist in HU HMI: #(Artist 1119 MPS)
+ Check the Album in HU HMI: #(Album 1119 MPS)
- Check the HD) logo in HU HMI: #( HD) logo is displayed)</t>
  </si>
  <si>
    <t>1. Tap Radio &gt; Change to frequency 101.3MHz
2. Select the 101.3MHz HD1 
3. Check the Radio main screen and Ballgame mode status from the 0 - 48 seconds (after selecting channel) and output sound
4. Check the Ballgame mode status from the 48 - 143 seconds (after selecting channel) and output sound
5. Check the Ballgame mode status from the 143-190 seconds (after selecting channel) and output sound</t>
  </si>
  <si>
    <t>2. The 101.3MHz HD1 channel is played.
3. Check the displaying of the channel information:
- From 0 - 48 seconds: Normal hybrid mode, Ballgame mode is disable (Live icon is not displayed)
- Check the Audio Output: #(HD radio digital sound: No crisp , No Noise , Audiable check)
- Check the Channel Frequency in HU HMI: #(98.9MHz)
- Check the Program Number in HU HMI: #(HD1)
- Check the Program Type in HU HMI: #(Non-specific)
- Check the Call Sign in HU HMI: #(WXYZ-FM)
- Check the SIS Slogan | SIG Service Display Name in HU HMI: #(HD Radio-Station Info Services)
- Check the PSD information: 
+ Check the Title in HU HMI
#(FM Radio - CD experience)
+ Check the Artist in HU HMI
#(Null)
+ Check the Album in HU HMI
#(ibiquity digital)
- Check the HD) logo in HU HMI: #( HD) logo is displayed)
4. From 48 - 143 seconds: Ballgame mode is enable (Live icon is displayed). 
- Sound out of decoded analog signal.
5. From 143-190 seconds: Hybrid mode, Ballgame mode is disable (Live icon is not displayed)
- HD radio digital sound.</t>
  </si>
  <si>
    <r>
      <t xml:space="preserve">1. Tap Radio &gt; Change to frequency 98.9MHz
2. Select the 98.9MHz HD1 
3. Observe the displaying various indicators on the Radio main screen </t>
    </r>
    <r>
      <rPr>
        <sz val="11"/>
        <color rgb="FFFF0000"/>
        <rFont val="Calibri"/>
        <family val="2"/>
        <scheme val="minor"/>
      </rPr>
      <t>after</t>
    </r>
    <r>
      <rPr>
        <sz val="11"/>
        <color theme="1"/>
        <rFont val="Calibri"/>
        <family val="2"/>
        <scheme val="minor"/>
      </rPr>
      <t xml:space="preserve"> runing about </t>
    </r>
    <r>
      <rPr>
        <sz val="11"/>
        <color rgb="FFFF0000"/>
        <rFont val="Calibri"/>
        <family val="2"/>
        <scheme val="minor"/>
      </rPr>
      <t>more than 48 seconds (in around 48 - 143 seconds)</t>
    </r>
  </si>
  <si>
    <t xml:space="preserve">2. The 98.9MHz HD1 channel is played.
3. Check the displaying various indicator:
- Check the Audio Output: #(No crisp , No Noise , Audiable check)
- Check the Channel Frequency in HU HMI: #(98.9MHz)
- Check the Program Number in HU HMI: #(HD1)
- Check the Program Type in HU HMI: #(Non-specific)
- Check the Call Sign in HU HMI : #(WXYZ-FM)
- Check the SIS Slogan | SIG Service Display Name in HU HMI: #(HD Radio-Station Info Services)
- Check the PSD information: 
+ Check the Song in HU HMI
#(FM Radio - CD experience)
+ Check the Artist in HU HMI
#(Null)
+ Check the Album in HU HMI
#(ibiquity digital)
- Check the HD) logo in HU HMI: #( HD) logo is displayed)
- Check the Live icon in HU HMI (after runing about more than 48 seconds): Live icon is displayed (48 - 143 seconds) </t>
  </si>
  <si>
    <t>1. Tap Radio &gt; Change to frequency 98.9MHz
2. Select the 98.9MHz HD3 
3. Observe the displaying various indicators on the Radio main screen</t>
  </si>
  <si>
    <t>2. The 98.9MHz HD3 channel is played.
3. Check the displaying various indicator:
- Check the Audio Output: #(No crisp , No Noise , Audiable check)
- Check the Channel Frequency in HU HMI: #(98.9MHz)
- Check the Program Number in HU HMI: #(HD3)
- Check the Program Type in HU HMI: #(Soft Rock)
- Check the Call Sign in HU HMI : #(QABF)
- Check the SIS Slogan | SIG Service Display Name in HU HMI: #(HD-1 Slogan for HMI-4)
- Check the PSD information of 3 songs in the channel: 
+ Check the Title in HU HMI
#(1. HMI-4 HD3 Title 1 &gt; 2. HMI-4 HD3 Title 2 &gt; 3. HMI-4 HD3 Title 3 )
+ Check the Artist in HU HMI
#(1. HMI-4 HD3 Artist 1 &gt; 2. HMI-4 HD3 Artist 2 &gt; 3. HMI-4 HD3 Artist 3 )
+ Check the Album in HU HMI
#(1. HMI-4 HD3 Album 1 &gt; 2. HMI-4 HD3 Album 2 &gt; 3. HMI-4 HD3 Album 3)
- Check the HD) logo in HU HMI: #( HD) logo is displayed)</t>
  </si>
  <si>
    <t>1. Press "Radio"
2. HU change frequecy 101.5 MHz
3. Select Station list. 
4. Remove the antenna and wait 10 seconds
5. Select program 101.5 MHz HD2</t>
  </si>
  <si>
    <t xml:space="preserve">4. Display "Channel Not receivable" message on the screen </t>
  </si>
  <si>
    <t>1. Open Station list.
2. Select Program: 1120Hz HD1 from the Station list</t>
  </si>
  <si>
    <t>1. All the available frequences are displayed in station list.
Ex: 1120kHz HD1 
...
2. Play the station 1120kHz HD1 
Check the Digital channel information is displayed:
- The Audio Output: #(Digital radio sound, No crisp , No Noise , Audiable check)
- Check the Channel Frequency in HU HMI: #(1120kHz)
- Check the Program Number in HU HMI: #(HD1)
- Check the Program Type in HU HMI: #(Soft Rhythm and Blues)
- Check the Call Sign in HU HMI : #(QABJ)
- Check the SIS Slogan | SIG Service Display Name in HU HMI: #(HD-1 Slogan for HMI-7)
- Check the PSD information of 3 songs in the channel: 
+ Check the Title in HU HMI:
#(1. (No Title) &gt; 2. HMI-7 HD1 Title 2 &gt; 3. HMI-7 HD1 Title 3 )
+ Check the Artist in HU HMI:
#(1. HMI-7 HD1 Artist 1 &gt; 2. Null &gt; 3. HMI-7 HD1 Artist 3 )
+ Check the Album in HU HMI:
#(1. HMI-7 HD1 Album 1 &gt; 2. HMI-7 HD1 Album 2 &gt; 3. Null )
-The HD) logo in HU HMI: #( HD) logo is displayed)</t>
  </si>
  <si>
    <t>1. Open Station list.
2. Select Program: 104.7 MHz HD1 from the Station list</t>
  </si>
  <si>
    <t>1. All the available frequences are displayed in station list.
Ex: 104.7 MHz HD1 
104.7 MHz HD3
104.7 MHz HD4
...
2. Play the station 104.7MHz HD1
Check the Digital channel information is displayed:
- The Audio Output: #(Digital radio sound, No crisp , No Noise , Audiable check)
- Check the Channel Frequency in HU HMI: #(104.7MHz)
- Check the Program Number in HU HMI: #(HD1)
- Check the Program Type in HU HMI: #(Adult Hits)
- Check the Call Sign in HU HMI : #(QABF)
- Check the SIS Slogan | SIG Service Display Name in HU HMI: #(HD-1 Slogan for HMI-4)
- Check the PSD information of 3 songs in the channel: 
+ Check the Title in HU HMI:
#(1. HMI-4 HD1 Title 1 &gt; 2. Null &gt; 3. Null )
+ Check the Artist in HU HMI:
#(1. Null &gt; 2. HMI-4 HD1 Artist 2 &gt; 3. Null )
+ Check the Album in HU HMI:
#(1. Null &gt; 2. Null &gt; 3. HMI-4 HD1 Album 3 )
- The HD) logo in HU HMI: #( HD) logo is displayed)</t>
  </si>
  <si>
    <t xml:space="preserve">1. Open Radio FM &gt; Change frequency: 101.1 MHz
2. Tune the 101.1 MHz HD1 channel &gt; Check the HD channel information in Radio main screen
</t>
  </si>
  <si>
    <t>2. The HU plays frequency : 101.1 MHz HD1.
- Check the Audio Output: #(Digital radio sound, No crisp , No Noise , Audiable check)
- Check the Channel Frequency in HU HMI: #(101.1MHz)
- Check the Program Number in HU HMI: #(HD1)
- Check the Program Type in HU HMI: #(News)
- Check the Call Sign in HU HMI : #(WXYZ)
- Check the SIS Slogan | SIG Service Display Name in HU HMI: #(HD Radio-Station Info Services)
- Check the PSD information of the song in the channel: 
+ Check the Title in HU HMI:
#(1. FM Radio - CD Experience )
+ Check the Artist in HU HMI:
#(1. iBiquity Digital )
+ Check the Album in HU HMI:
#(1. Null )
- Check the HD) logo in HU HMI: #( HD) logo is displayed)</t>
  </si>
  <si>
    <t xml:space="preserve">1. Open Radio AM &gt; Change frequency: 1120 MHz
2. Tune the 1120 MHz HD1 channel Check the HD channel information in Main Radio screen
</t>
  </si>
  <si>
    <t>2. The HU plays frequency : 1120 kHz HD1
- Check the Audio Output: #(Digital radio sound, No crisp , No Noise , Audiable check)
- HMI display indication for the Digital audio output: 
- Check the Channel Frequency in HU HMI: #(1120 kHz)
- Check the Program Number in HU HMI: #(HD1)
- Check the Program Type in HU HMI: #(Null)
- Check the Call Sign in HU HMI : #(WXYZ)
- Check the SIS Slogan | SIG Service Display Name in HU HMI: #(HD Radio-Station Info Services)
- Check the PSD information of 3 songs in the channel: 
+ Check the Title in HU HMI:
#(1. AM Radio - Crystal clear )
+ Check the Artist in HU HMI:
#(1. Null )
+ Check the Album in HU HMI:
#(1.Ibiquity Digital )
- Check the HD) logo in HU HMI: #( HD) logo is displayed)</t>
  </si>
  <si>
    <t xml:space="preserve">1. Open Radio FM &gt; Change frequency: 104.7 MHz
2. Tune the 104.7 MHz HD1 channel &gt; Check the HD channel information in Main Radio screen
3. Open Radio Setting &gt; Change HD radio mode is OFF
4. Check the playing channel information in Main Radio screen
</t>
  </si>
  <si>
    <t>2. The HU plays frequency : 104.7 MHz HD1.
- Check the Audio Output: #(Digital radio sound, No crisp , No Noise , Audiable check)
- Check the Channel Frequency in HU HMI: #(104.7MHz)
- Check the Program Number in HU HMI: #(HD1)
- Check the Program Type in HU HMI: #(Adult Hits)
- Check the Call Sign in HU HMI : #(QABF)
- Check the SIS Slogan | SIG Service Display Name in HU HMI: #(HD-1 Slogan for HMI-4)
- Check the PSD information of 3 songs in the channel: 
+ Check the Title in HU HMI:
#(1. HMI-4 HD1 Title 1 &gt; 2. Null &gt; 3. Null )
+ Check the Artist in HU HMI:
#(1. Null &gt; 2. HMI-4 HD1 Artist 2 &gt; 3. Null )
+ Check the Album in HU HMI:
#(1. Null &gt; 2. Null &gt; 3. HMI-4 HD1 Album 3)
- Check the HD) logo in HU HMI: #( HD) logo is displayed)
3. HD Radio mode is OFF
4. Digital channel 104.7 MHz HD1 is switched to Analog channel frequency 104.7 MHz. 
- Analog audio sound output
- HD channel information is not displayed (Callsign, SIS, PSD, Program number).</t>
  </si>
  <si>
    <t xml:space="preserve">1. Open Radio AM &gt; Change frequency: 1110 MHz
2. Tune the 1110 kHz HD1 channel Check the HD channel information in Main Radio screen
3. Open Radio Setting &gt; Change HD radio mode is OFF
4. Check the playing channel information in Main Radio screen
</t>
  </si>
  <si>
    <t>2. The HU plays frequency : 1110 kHz HD1
- Check the Audio Output: #(Digital radio sound, No crisp , No Noise , Audiable check)
* HMI display indication for the Digital audio output: 
- Check the Channel Frequency in HU HMI: #(1110 kHz)
- Check the Program Number in HU HMI: #(HD1)
- Check the Program Type in HU HMI: #(Foreign Language)
- Check the Call Sign in HU HMI : #(QABL)
- Check the SIS Slogan | SIG Service Display Name in HU HMI: #(HD-1 Slogan for HMI-9)
- Check the PSD information of 3 songs in the channel: 
+ Check the Title in HU HMI:
#(1. HMI-9 HD1 Title 1 &gt; 2. (No Title) &gt; 3. HMI-9 HD1 Title 3 )
+ Check the Artist in HU HMI:
#(1. HMI-9 HD1 Artist 1 &gt; 2. HMI-9 HD1 Artist 2  &gt; 3. Null )
+ Check the Album in HU HMI:
#(1. HMI-9 HD1 Album 1 &gt; 2. HMI-9 HD1 Album 2 &gt; Null)
- Check the HD) logo in HU HMI: #( HD) logo is displayed)
3. HD Radio mode is OFF
4. Digital channel 1110 kHz HD1 is switched to Analog channel frequency 1110 kHz. 
- Analog audio sound output
- HD channel information is not displayed (Callsign, SIS, PSD, Program number).</t>
  </si>
  <si>
    <t>1. Open Radio &gt; Radio Option
2. Change HD radio mode to ON</t>
  </si>
  <si>
    <t xml:space="preserve">1. System provides setting for change HD mode.
2. HD radio mode is changed to ON
</t>
  </si>
  <si>
    <t>1. Open Radio &gt; Radio Option
2. Change HD radio mode to OFF</t>
  </si>
  <si>
    <t xml:space="preserve">1. System provides setting for change HD mode.
2. HD radio mode is changed to OFF
</t>
  </si>
  <si>
    <t xml:space="preserve">1. Open Radio FM &gt; Change frequency: 104.7 MHz
2. Tune the 104.7 MHz HD1 channel &gt; Check the playing channel information in Radio main screen
</t>
  </si>
  <si>
    <t>2. The HU plays frequency : 104.7 MHz HD1.
- Check the Audio Output: #(Digital radio sound, No crisp , No Noise , Audiable check)
- Check the Channel Frequency in HU HMI: #(104.7MHz)
- Check the Program Number in HU HMI: #(HD1)
- Check the Program Type in HU HMI: #(Adult Hits)
- Check the Call Sign in HU HMI : #(QABF)
- Check the SIS Slogan | SIG Service Display Name in HU HMI: #(HD-1 Slogan for HMI-4)
- Check the PSD information of 3 songs in the channel: 
+ Check the Title in HU HMI:
#(1. HMI-4 HD1 Title 1 &gt; 2. Null &gt; 3. Null )
+ Check the Artist in HU HMI:
#(1. Null &gt; 2. HMI-4 HD1 Artist 2 &gt; 3. Null )
+ Check the Album in HU HMI:
#(1. Null &gt; 2. Null &gt; 3. HMI-4 HD1 Album 3)
- Check the HD) logo in HU HMI: #( HD) logo is displayed)</t>
  </si>
  <si>
    <t xml:space="preserve">1. Open Radio AM &gt; Change frequency: 1110 MHz
2. Tune the 1110 kHz HD1 channel &gt; Check the playing channel information in Main Radio screen
</t>
  </si>
  <si>
    <t>2. The HU plays frequency : 1110 kHz HD1
- Check the Audio Output: #(Digital radio sound, No crisp , No Noise , Audiable check)
* HMI display indication for the Digital audio output: 
- Check the Channel Frequency in HU HMI: #(1110 kHz)
- Check the Program Number in HU HMI: #(HD1)
- Check the Program Type in HU HMI: #(Foreign Language)
- Check the Call Sign in HU HMI : #(QABL)
- Check the SIS Slogan | SIG Service Display Name in HU HMI: #(HD-1 Slogan for HMI-9)
- Check the PSD information of 3 songs in the channel: 
+ Check the Title in HU HMI:
#(1. HMI-9 HD1 Title 1 &gt; 2. (No Title) &gt; 3. HMI-9 HD1 Title 3 )
+ Check the Artist in HU HMI:
#(1. HMI-9 HD1 Artist 1 &gt; 2. HMI-9 HD1 Artist 2  &gt; 3. Null )
+ Check the Album in HU HMI:
#(1. HMI-9 HD1 Album 1 &gt; 2. HMI-9 HD1 Album 2 &gt; Null)
- Check the HD) logo in HU HMI: #( HD) logo is displayed)</t>
  </si>
  <si>
    <t>1. Touch Step up button  &gt; Check the next program is played</t>
  </si>
  <si>
    <t>1. The HU displays and plays the channel frequency: 104.5 MHz, the channel analog output sound.
2. Play the next program of the currrent channel: 104.7MHz HD3
- The Audio Output: #(Digital radio sound, No crisp , No Noise , Audiable check)
Check the Digital channel information is displayed:
- Check the Channel Frequency in HU HMI: #(104.1MHz)
- Check the Program Number in HU HMI: #(HD3)
- Check the Program Type in HU HMI: #(Soft Rock)
- Check the Call Sign in HU HMI : #(QABF)
- Check the SIS Slogan | SIG Service Display Name in HU HMI: #(HD-3 Slogan for HMI-4)
- Check the PSD information of 3 songs in the channel: 
+ Check the Title in HU HMI:
#(1. HMI-4 HD3 Title 1 &gt; 2. HMI-4 HD3 Title 2 &gt; 3. HMI-4 HD3 Title 3 )
+ Check the Artist in HU HMI:
#(1. HMI-4 HD3 Artist 1 &gt; 2. HMI-4 HD3 Artist 2 &gt; 3. HMI-4 HD3 Artist 3 )
+ Check the Album in HU HMI:
#(1. HMI-4 HD3 Album 1 &gt; 2. HMI-4 HD3 Album 2 &gt; 3. HMI-4 HD3 Album 3 )
-The HD) logo in HU HMI: #( HD) logo is displayed)</t>
  </si>
  <si>
    <t>1. Play the 104.1 MHz channel
2. Tap Step up button &gt; Check the next channel is played</t>
  </si>
  <si>
    <t>1. The HU displays and plays the channel frequency: 104.1 MHz, the channel analog output sound.
2. Step size 0.2 MHz (Recommended). 
The HU displays and plays the channel frequency: 104.3 MHz.</t>
  </si>
  <si>
    <t>1. Play the 104.5 MHz channel
2. Touch Step up button  &gt; Check the next channel is played</t>
  </si>
  <si>
    <t>1. The HU displays and plays the channel frequency: 104.5 MHz, the channel analog output sound.
2. Step size 0.2 MHz (Recommended). 
Play the program 104.7MHz HD1
Check the Digital channel information is displayed:
- The Audio Output: #(Digital radio sound, No crisp , No Noise , Audiable check)
- Check the Channel Frequency in HU HMI: #(104.7MHz)
- Check the Program Number in HU HMI: #(HD1)
- Check the Program Type in HU HMI: #(Adult Hits)
- Check the Call Sign in HU HMI : #(QABF)
- Check the SIS Slogan | SIG Service Display Name in HU HMI: #(HD-1 Slogan for HMI-4)
- Check the PSD information of 3 songs in the channel: 
+ Check the Title in HU HMI:
#(1. HMI-4 HD1 Title 1 &gt; 2. Null &gt; 3. Null )
+ Check the Artist in HU HMI:
#(1. Null &gt; 2. HMI-4 HD1 Artist 2 &gt; 3. Null )
+ Check the Album in HU HMI:
#(1. Null &gt; 2. Null &gt; 3. HMI-4 HD1 Album 3 )
- The HD) logo in HU HMI: #( HD) logo is displayed)</t>
  </si>
  <si>
    <t>1. Play the 1100 kHz channel
2. Tap Step up button &gt; Check the next channel is played</t>
  </si>
  <si>
    <t>1. The HU displays and plays the channel frequency:  1100 kHz, the channel analog output sound.
2. Step size 10kHz (Recommended). 
The HU displays and plays the channel frequency: 1110 kHz.</t>
  </si>
  <si>
    <t>1. Play the 1110 kHz channel
2. Tap Step up button &gt; Check the next channel is played</t>
  </si>
  <si>
    <t xml:space="preserve">1. The HU displays and plays the channel frequency:  1100 kHz, the channel analog output sound.
2. Step size 10kHz (Recommended). 
The HU displays and plays the channel frequency: 1120 kHz HD1
- The Audio Output: #(Digital radio sound, No crisp , No Noise , Audiable check)
- Check the Channel Frequency in HU HMI: #(1120kHz)
- Check the Program Number in HU HMI: #(HD1)
- Check the Program Type in HU HMI: #(Soft Rhythm and Blues)
- Check the Call Sign in HU HMI : #(QABJ)
- Check the SIS Slogan | SIG Service Display Name in HU HMI: #(HD-1 Slogan for HMI-7)
- Check the PSD information of 3 songs in the channel: 
+ Check the Title in HU HMI:
#(1. (No Title) &gt; 2. HMI-7 HD1 Title 2 &gt; 3. HMI-7 HD1 Title 3 )
+ Check the Artist in HU HMI:
#(1. HMI-7 HD1 Artist 1 &gt; 2. Null &gt; 3. HMI-7 HD1 Artist 3 )
+ Check the Album in HU HMI:
#(1. HMI-7 HD1 Album 1 &gt; 2. HMI-7 HD1 Album 2 &gt; 3. Null )
-The HD) logo in HU HMI: #( HD) logo is displayed)
</t>
  </si>
  <si>
    <t>1. Open radio &gt; Change frequency: 104.7 MHz
2. Play the 104.7 MHz HD1 channel &gt; Check the displaying of the Album information of currently tuned station</t>
  </si>
  <si>
    <t xml:space="preserve">2. HD Radio System displays the HD broadcast Album Name corresponding to the playing song.
Ex: 
(Long Album
00000000001111111111222222222233333333334444444444555555555566666777777777788888888889999999999
end of long album)
</t>
  </si>
  <si>
    <t>1. Open radio &gt; Change frequency: 104.7 MHz
2. Play the 104.7 MHz HD3 channel &gt; Check the displaying of the Album information of currently tuned station</t>
  </si>
  <si>
    <t xml:space="preserve">2. HD Radio System displays the HD broadcast Album Name corresponding to the playing song.
Ex: 
1. HMI-4 HD3 Album 1,
2. HMI-4 HD3 Album 2, 
3. HMI-4 HD3 Album 3, 
4. HMI-4 HD3 Album 4 
</t>
  </si>
  <si>
    <t>1. Tap Radio &gt; Change to frequency 97.9MHz
2. Select the 98.9MHz HD2
3. Wait for a time (at 0:47) &gt; Observe the displaying of Station logo on the Radio main screen</t>
  </si>
  <si>
    <t>2. The 98.9MHz HD2 channel is played.
3. Station logo of the selected channel is displayed:
- The image is not altered the shape or added borders.
- It is color displaying.
(Detai of Station logo refer document: TE_CERT_2094 - Test Vector Descriptions - Revision S.pdf / page 457/897)</t>
  </si>
  <si>
    <t>1. Tap Radio &gt; Change to frequency 97.9MHz
2. Select the 98.9MHz HD2
3. Wait for a time (at 0:47) until the Station logo is displayed
4. Stop URT5000 
5. Wait for a time (about 10s - 30s) &gt; Observe the displaying of Station logo on the Radio main screen</t>
  </si>
  <si>
    <t xml:space="preserve">2. The 98.9MHz HD2 channel is played.
3. The Station logo of the selected channel is displayed.
4. The channel signal is lost 
5. The Station logo is remained for 10 to 30 seconds after the signal is lost. Then it is cleared.
</t>
  </si>
  <si>
    <t xml:space="preserve">1. Open Radio AM &gt; Change frequency: 1120 kHz
2. Tune the 1120 kHz HD1 channel
3. Change the radio band to FM
4. Check the playing channel information in Main Radio screen
</t>
  </si>
  <si>
    <t>2. The HU plays the HD AM channel: 1120 kHz HD1.
3. Band change to FM.
4. The latest HD FM channel is palyed: 103.7MHz HD1.
Check the Digital channel information is displayed:
- The Audio Output: #(Digital radio sound, No crisp , No Noise , Audiable check)
- Check the Channel Frequency in HU HMI: #(103.7MHz)
- Check the Program Number in HU HMI: #(HD1)
- Check the Program Type in HU HMI: #(Adult Hits)
- Check the Call Sign in HU HMI : #(QABF)
- Check the SIS Slogan | SIG Service Display Name in HU HMI: #(HD-1 Slogan for HMI-4)
- Check the PSD information of 3 songs in the channel: 
+ Check the Title in HU HMI:
#(1. HMI-4 HD1 Title 1 &gt; 2. Null &gt; 3. Null )
+ Check the Artist in HU HMI:
#(1. Null &gt; 2. HMI-4 HD1 Artist 2 &gt; 3. Null )
+ Check the Album in HU HMI:
#(1. Null &gt; 2. Null &gt; 3. HMI-4 HD1 Album 3 )
-The HD) logo in HU HMI: #( HD) logo is displayed)</t>
  </si>
  <si>
    <t xml:space="preserve">1. Open Radio FM &gt; Change frequency: 103.7MHz
2. Tune the 103.7MHz HD1 channel
3. Change the radio band to AM
4. Check the playing channel information in Main Radio screen
</t>
  </si>
  <si>
    <t>2. The HU plays the HD FM channel: 103.7MHz HD1.
3. Band change to AM.
4. The latest HD AM channel is palyed: 1120kHz HD1.
Check the Digital channel information is displayed:
- The Audio Output: #(Digital radio sound, No crisp , No Noise , Audiable check)
- Check the Channel Frequency in HU HMI: #(1120kHz)
- Check the Program Number in HU HMI: #(HD1)
- Check the Program Type in HU HMI: #(Soft Rhythm and Blues)
- Check the Call Sign in HU HMI : #(QABJ)
- Check the SIS Slogan | SIG Service Display Name in HU HMI: #(HD-1 Slogan for HMI-7)
- Check the PSD information of 3 songs in the channel: 
+ Check the Title in HU HMI:
#(1. (No Title) &gt; 2. HMI-7 HD1 Title 2 &gt; 3. HMI-7 HD1 Title 3 )
+ Check the Artist in HU HMI:
#(1. HMI-7 HD1 Artist 1 &gt; 2. Null &gt; 3. HMI-7 HD1 Artist 3 )
+ Check the Album in HU HMI:
#(1. HMI-7 HD1 Album 1 &gt; 2. HMI-7 HD1 Album 2 &gt; 3. Null )
-The HD) logo in HU HMI: #( HD) logo is displayed)</t>
  </si>
  <si>
    <t xml:space="preserve">2. The HU plays the HD AM channel: 1120 kHz HD1.
3. Band change to FM.
4. The latest FM channel frequency is displayed:  103.7MHz and played.
</t>
  </si>
  <si>
    <t xml:space="preserve">2. The HU plays the HD FM channel: 103.7MHz HD1.
3. Band change to AM.
4. The latest AM channel frequency is displayed:  1120kHz and played.
</t>
  </si>
  <si>
    <t>1. Touch Step down button &gt; Check the next lower channel is played</t>
  </si>
  <si>
    <t>1. Play the lower program of the currrent channel: 104.7MHz HD3
- The Audio Output: #(Digital radio sound, No crisp , No Noise , Audiable check)
Check the Digital channel information is displayed:
- Check the Channel Frequency in HU HMI: #(104.1MHz)
- Check the Program Number in HU HMI: #(HD3)
- Check the Program Type in HU HMI: #(Soft Rock)
- Check the Call Sign in HU HMI : #(QABF)
- Check the SIS Slogan | SIG Service Display Name in HU HMI: #(HD-3 Slogan for HMI-4)
- Check the PSD information of 3 songs in the channel: 
+ Check the Title in HU HMI:
#(1. HMI-4 HD3 Title 1 &gt; 2. HMI-4 HD3 Title 2 &gt; 3. HMI-4 HD3 Title 3 )
+ Check the Artist in HU HMI:
#(1. HMI-4 HD3 Artist 1 &gt; 2. HMI-4 HD3 Artist 2 &gt; 3. HMI-4 HD3 Artist 3 )
+ Check the Album in HU HMI:
#(1. HMI-4 HD3 Album 1 &gt; 2. HMI-4 HD3 Album 2 &gt; 3. HMI-4 HD3 Album 3 )
-The HD) logo in HU HMI: #( HD) logo is displayed)</t>
  </si>
  <si>
    <t>1. Play the 104.3 MHz channel
2. Touch Step down button &gt; Check the next lower channel is played</t>
  </si>
  <si>
    <t>1. The HU displays and plays the channel frequency: 104.3 MHz, the channel analog output sound.
2. Step size 0.2 MHz (Recommended). 
The HU displays and plays the channel frequency: 104.1 MHz.</t>
  </si>
  <si>
    <t>1. Play the 104.9 MHz channel
2. Touch Step down button &gt; Check the next lower channel is played</t>
  </si>
  <si>
    <t>1. The HU displays and plays the channel frequency: 104.3 MHz, the channel analog output sound.
2. Play the program 104.7MHz HD1
Check the Digital channel information is displayed:
- The Audio Output: #(Digital radio sound, No crisp , No Noise , Audiable check)
- Check the Channel Frequency in HU HMI: #(104.7MHz)
- Check the Program Number in HU HMI: #(HD1)
- Check the Program Type in HU HMI: #(Adult Hits)
- Check the Call Sign in HU HMI : #(QABF)
- Check the SIS Slogan | SIG Service Display Name in HU HMI: #(HD-1 Slogan for HMI-4)
- Check the PSD information of 3 songs in the channel: 
+ Check the Title in HU HMI:
#(1. HMI-4 HD1 Title 1 &gt; 2. Null &gt; 3. Null )
+ Check the Artist in HU HMI:
#(1. Null &gt; 2. HMI-4 HD1 Artist 2 &gt; 3. Null )
+ Check the Album in HU HMI:
#(1. Null &gt; 2. Null &gt; 3. HMI-4 HD1 Album 3 )
- The HD) logo in HU HMI: #( HD) logo is displayed)</t>
  </si>
  <si>
    <t>1. Play the 1110 kHz channel
2. Tap Step down button &gt; Check the next channel is played</t>
  </si>
  <si>
    <t>1. The HU displays and plays the channel frequency:  1110 kHz, the channel analog output sound.
2. Step size 10kHz (Recommended). 
The HU displays and plays the channel frequency: 1100 kHz.</t>
  </si>
  <si>
    <t>1. Play the 1130 kHz channel
2. Tap Step down button &gt; Check the next channel is played</t>
  </si>
  <si>
    <t xml:space="preserve">1. The HU displays and plays the channel frequency:  1130 kHz, the channel analog output sound.
2. Step size 10kHz (Recommended). 
The HU displays and plays the channel frequency: 1120 kHz HD1
- The Audio Output: #(Digital radio sound, No crisp , No Noise , Audiable check)
- Check the Channel Frequency in HU HMI: #(1120kHz)
- Check the Program Number in HU HMI: #(HD1)
- Check the Program Type in HU HMI: #(Soft Rhythm and Blues)
- Check the Call Sign in HU HMI : #(QABJ)
- Check the SIS Slogan | SIG Service Display Name in HU HMI: #(HD-1 Slogan for HMI-7)
- Check the PSD information of 3 songs in the channel: 
+ Check the Title in HU HMI:
#(1. (No Title) &gt; 2. HMI-7 HD1 Title 2 &gt; 3. HMI-7 HD1 Title 3 )
+ Check the Artist in HU HMI:
#(1. HMI-7 HD1 Artist 1 &gt; 2. Null &gt; 3. HMI-7 HD1 Artist 3 )
+ Check the Album in HU HMI:
#(1. HMI-7 HD1 Album 1 &gt; 2. HMI-7 HD1 Album 2 &gt; 3. Null )
-The HD) logo in HU HMI: #( HD) logo is displayed)
</t>
  </si>
  <si>
    <t>1. Press Seek up button &gt; Check the tuned frequency</t>
  </si>
  <si>
    <t>1. Seek to frequency 104.1 MHz HD3 
- Check the Channel Frequency in HU HMI: #(104.1MHz)
- Check the Program Number in HU HMI: #(HD3)
- Check the Program Type in HU HMI: #(Soft Rock)
- Check the Call Sign in HU HMI : #(QABF)
- Check the SIS Slogan | SIG Service Display Name in HU HMI: #(HD-3 Slogan for HMI-4)
- Check the PSD information of 3 songs in the channel: 
+ Check the Title in HU HMI:
#(1. HMI-4 HD3 Title 1 &gt; 2. HMI-4 HD3 Title 2 &gt; 3. HMI-4 HD3 Title 3 )
+ Check the Artist in HU HMI:
#(1. HMI-4 HD3 Artist 1 &gt; 2. HMI-4 HD3 Artist 2 &gt; 3. HMI-4 HD3 Artist 3 )
+ Check the Album in HU HMI:
#(1. HMI-4 HD3 Album 1 &gt; 2. HMI-4 HD3 Album 2 &gt; 3. HMI-4 HD3 Album 3 )
-The HD) logo in HU HMI: #( HD) logo is displayed)</t>
  </si>
  <si>
    <t>1. Seek to next frequency 104.5 MHz
- Channel Frequency in HU HMI: #(104.5MHz)
- Analog audio output sound</t>
  </si>
  <si>
    <t>1. Seek to frequency 1120kHz HD1 
Check the Digital channel information is displayed:
- The Audio Output: #(Digital radio sound, No crisp , No Noise , Audiable check)
- Check the Channel Frequency in HU HMI: #(1120kHz)
- Check the Program Number in HU HMI: #(HD1)
- Check the Program Type in HU HMI: #(Soft Rhythm and Blues)
- Check the Call Sign in HU HMI : #(QABJ)
- Check the SIS Slogan | SIG Service Display Name in HU HMI: #(HD-1 Slogan for HMI-7)
- Check the PSD information of 3 songs in the channel: 
+ Check the Title in HU HMI:
#(1. (No Title) &gt; 2. HMI-7 HD1 Title 2 &gt; 3. HMI-7 HD1 Title 3 )
+ Check the Artist in HU HMI:
#(1. HMI-7 HD1 Artist 1 &gt; 2. Null &gt; 3. HMI-7 HD1 Artist 3 )
+ Check the Album in HU HMI:
#(1. HMI-7 HD1 Album 1 &gt; 2. HMI-7 HD1 Album 2 &gt; 3. Null )
-The HD) logo in HU HMI: #( HD) logo is displayed)</t>
  </si>
  <si>
    <t>1. Seek to next frequency 1130kHz
- Channel Frequency in HU HMI: #(1130kHz)
- Analog audio output sound</t>
  </si>
  <si>
    <t>1. Tune to frequency 104.1 MHz HD1 
- Check the Channel Frequency in HU HMI: #(104.1MHz)
- Check the Program Number in HU HMI: #(HD1)
- Check the Program Type in HU HMI: #(Adult Hits)
- Check the Call Sign in HU HMI : #(QABF)
- Check the SIS Slogan | SIG Service Display Name in HU HMI: #(HD-1 Slogan for HMI-4)
- Check the PSD information of 3 songs in the channel: 
+ Check the Title in HU HMI:
#(1. HMI-4 HD1 Title 1 &gt; 2. Null &gt; 3. Null )
+ Check the Artist in HU HMI:
#(1. Null &gt; 2. HMI-4 HD1 Artist 2 &gt; 3. Null )
+ Check the Album in HU HMI:
#(1. Null &gt; 2. Null &gt; 3. HMI-4 HD1 Album 3 )
-The HD) logo in HU HMI: #( HD) logo is displayed)</t>
  </si>
  <si>
    <t>1. Press Seek down button &gt; Check the tuned frequency</t>
  </si>
  <si>
    <t>1. Seek to frequency 104.1 MHz HD3 
- The Audio Output: #(Digital radio sound, No crisp , No Noise , Audiable check)
- Check the Channel Frequency in HU HMI: #(104.1MHz)
- Check the Program Number in HU HMI: #(HD3)
- Check the Program Type in HU HMI: #(Soft Rock)
- Check the Call Sign in HU HMI : #(QABF)
- Check the SIS Slogan | SIG Service Display Name in HU HMI: #(HD-3 Slogan for HMI-4)
- Check the PSD information of 3 songs in the channel: 
+ Check the Title in HU HMI:
#(1. HMI-4 HD3 Title 1 &gt; 2. HMI-4 HD3 Title 2 &gt; 3. HMI-4 HD3 Title 3 )
+ Check the Artist in HU HMI:
#(1. HMI-4 HD3 Artist 1 &gt; 2. HMI-4 HD3 Artist 2 &gt; 3. HMI-4 HD3 Artist 3 )
+ Check the Album in HU HMI:
#(1. HMI-4 HD3 Album 1 &gt; 2. HMI-4 HD3 Album 2 &gt; 3. HMI-4 HD3 Album 3 )
-The HD) logo in HU HMI: #( HD) logo is displayed)</t>
  </si>
  <si>
    <t>1. Seek to next frequency 103.5 MHz
- Channel Frequency in HU HMI: #(103.5MHz)
- Analog audio output sound</t>
  </si>
  <si>
    <t>1. Seek to next frequency 1110kHz
- Channel Frequency in HU HMI: #(1110kHz)
- Analog audio output sound</t>
  </si>
  <si>
    <t>1. Open Radio FM &gt; Change frequency: 104.7 MHz
2. Tune the 104.7 MHz HD3 channel
3. Turn  off power
4. Turn on power &gt; Check the FM played channel</t>
  </si>
  <si>
    <t xml:space="preserve">2. The HU plays frequency : 104.7 MHz HD3 
4. The HD radio System automatically tune to 104.7 MHz HD3 (the station stored at Last station memory).
 </t>
  </si>
  <si>
    <t>1. Open Radio AM &gt; Change frequency: 1120kHz
2. Tune the 1120 kHz HD1 channel
3. Turn  off power
4. Turn on power &gt; Check the AM played channel</t>
  </si>
  <si>
    <r>
      <t xml:space="preserve">2. The HU plays frequency : 1120 MHz </t>
    </r>
    <r>
      <rPr>
        <sz val="11"/>
        <color rgb="FFFF0000"/>
        <rFont val="Calibri"/>
        <family val="2"/>
      </rPr>
      <t>HD1</t>
    </r>
    <r>
      <rPr>
        <sz val="11"/>
        <color theme="1"/>
        <rFont val="Calibri"/>
        <family val="2"/>
      </rPr>
      <t xml:space="preserve">
4. The HD radio System automatically tune to 1120 kHz (the station stored at Last station memory)
 </t>
    </r>
  </si>
  <si>
    <t>1. Open radio &gt; Change frequency: 1120 kHz 
2. Play the 1120 kHz channel &gt; Check the displaying of short name, slogan for the program</t>
  </si>
  <si>
    <t>2. Display short name of  1120 kHz channel: "QABJ" 
- Slogan for MPS : "HD-1 Slogan for HMI-7"</t>
  </si>
  <si>
    <t xml:space="preserve">1. Open radio &gt; Change frequency:1120 kHz
2. Play the 1120 kHz channel &gt; Check the displaying of the Artist information of currently tuned station
</t>
  </si>
  <si>
    <t>2. HD Radio System displays HD broadcast Artist Name corresponding to the playing song.
Ex: 
1. AAA-13 HD1 Artist music
2. AAA-13 HD1 Artist 1000 Hz Tone – L</t>
  </si>
  <si>
    <t xml:space="preserve">1. Open radio &gt; Change frequency:1120 kHz
2. Play the 1120 kHz channel &gt; Check the displaying of the comment field of currently tuned station
</t>
  </si>
  <si>
    <t xml:space="preserve">2. Check the Song name in GEM mode
- Display of text in Title field was correct : 
# HMI-8 HD1 COMM AT1
#HMI-8 HD1 COMM AT2
#HMI-8 HD1 COMM AT3
#HMI-8 HD1 COMM AT4
</t>
  </si>
  <si>
    <t>1. Tap Radio &gt; Change to frequency 1120 kHz
2. Tune the 1120 kHz
3. Wait until HU receives the channel signal &gt; Check the digital output sound for one minute
4. Check the HD radio channel indicator at Radio main screen</t>
  </si>
  <si>
    <t>2. The 1120 kHz channel is played. 
3. Digital audio avaibility and  the Analog is silence
4. Check the displaying of the channel:
- Check the Channel Frequency in HU HMI: #(1120 kHz)
- Check the Program Type in HU HMI: #(Sports)
- Check the Call Sign in HU HMI: #(DEFG)
- Check the SIS Slogan | SIG Service Display Name in HU HMI: #(Null)
- Check the PSD information: 
+ Check the Title in HU HMI: #(Title 1124)
+ Check the Artist in HU HMI: #(Artist 1124)
+ Check the Album in HU HMI: #(Album 11124)
- Check the HD) logo in HU HMI: #( HD) logo is displayed)</t>
  </si>
  <si>
    <t>2. HD Radio System displays HD broadcast Album Name corresponding to the playing song.
Ex: 
1. AAA-13 HD1 Album music
2. AAA-13 HD1 Album 1000 Hz Tone – L</t>
  </si>
  <si>
    <t>1. Tune to frequency 104.1 MHz HD4 
- Check the Channel Frequency in HU HMI: #(104.1MHz)
- Check the Program Number in HU HMI: #(HD4)
- Check the Program Type in HU HMI: #(Top Forty)
- Check the Call Sign in HU HMI : #(QABF)
- Check the SIS Slogan | SIG Service Display Name in HU HMI: #(HD-4 Slogan for HMI-4)
- Check the PSD information of 3 songs in the channel: 
+ Check the Title in HU HMI:
#(1. HMI-4 HD4 Title 1 &gt; 2. HMI-4 HD4 Title 2 &gt; 3. HMI-4 HD4 Title 3 )
+ Check the Artist in HU HMI:
#(1. HMI-4 HD4 Artist 1 &gt; 2. HMI-4 HD4 Artist 2 &gt; 3. HMI-4 HD4 Artist 3 )
+ Check the Album in HU HMI:
#(1. HMI-4 HD4 Album 1 &gt; 2. HMI-4 HD4 Album 2 &gt; 3. HMI-4 HD4 Album 3 )
-The HD) logo in HU HMI: #( HD) logo is displayed)</t>
  </si>
  <si>
    <t>1. Tune to frequency 104.1 MHz HD1 
- The Audio Output: #(Digital radio sound, No crisp , No Noise , Audiable check)
- Check the Channel Frequency in HU HMI: #(104.1MHz)
- Check the Program Number in HU HMI: #(HD1)
- Check the Program Type in HU HMI: #(Adult Hits)
- Check the Call Sign in HU HMI : #(QABF)
- Check the SIS Slogan | SIG Service Display Name in HU HMI: #(HD-1 Slogan for HMI-4)
- Check the PSD information of 3 songs in the channel: 
+ Check the Title in HU HMI:
#(1. HMI-4 HD1 Title 1 &gt; 2. Null &gt; 3. Null )
+ Check the Artist in HU HMI:
#(1. Null &gt; 2. HMI-4 HD1 Artist 2 &gt; 3. Null )
+ Check the Album in HU HMI:
#(1. Null &gt; 2. Null &gt; 3. HMI-4 HD3 Album 3 )
-The HD) logo in HU HMI: #( HD) logo is displayed)</t>
  </si>
  <si>
    <t>1. The Seeking up action is continued when it found an available HD AM frequency 1130kHz</t>
  </si>
  <si>
    <t>1. The Seeking down action is continued when it found an available HD AM frequency 1110kHz</t>
  </si>
  <si>
    <t>1. Press and hold the Seek up button
2. Relase the seek up button (after through 1130kHz)</t>
  </si>
  <si>
    <t>2. Tune to frequency 1150kHz HD1 
Check the Digital channel information is displayed:
- The Audio Output: #(Digital radio sound, No crisp , No Noise , Audiable check)
- Check the Channel Frequency in HU HMI: #(1150kHz)
- Check the Program Number in HU HMI: #(HD1)
- Check the Program Type in HU HMI: #(Soft Rhythm and Blues)
- Check the Call Sign in HU HMI : #(QABJ)
- Check the SIS Slogan | SIG Service Display Name in HU HMI: #(HD-1 Slogan for HMI-7)
- Check the PSD information of 3 songs in the channel: 
+ Check the Title in HU HMI:
#(1. (No Title) &gt; 2. HMI-7 HD1 Title 2 &gt; 3. HMI-7 HD1 Title 3 )
+ Check the Artist in HU HMI:
#(1. HMI-7 HD1 Artist 1 &gt; 2. Null &gt; 3. HMI-7 HD1 Artist 3 )
+ Check the Album in HU HMI:
#(1. HMI-7 HD1 Album 1 &gt; 2. HMI-7 HD1 Album 2 &gt; 3. Null )
-The HD) logo in HU HMI: #( HD) logo is displayed)</t>
  </si>
  <si>
    <t>1. Press and hold the Seek down button
2. Relase the seek down button (after through 1130kHz)</t>
  </si>
  <si>
    <t>2. Tune to frequency 1110kHz HD1 
Check the Digital channel information is displayed:
- The Audio Output: #(Digital radio sound, No crisp , No Noise , Audiable check)
- Check the Channel Frequency in HU HMI: #(1150kHz)
- Check the Program Number in HU HMI: #(HD1)
- Check the Program Type in HU HMI: #(Soft Rhythm and Blues)
- Check the Call Sign in HU HMI : #(QABJ)
- Check the SIS Slogan | SIG Service Display Name in HU HMI: #(HD-1 Slogan for HMI-7)
- Check the PSD information of 3 songs in the channel: 
+ Check the Title in HU HMI:
#(1. (No Title) &gt; 2. HMI-7 HD1 Title 2 &gt; 3. HMI-7 HD1 Title 3 )
+ Check the Artist in HU HMI:
#(1. HMI-7 HD1 Artist 1 &gt; 2. Null &gt; 3. HMI-7 HD1 Artist 3 )
+ Check the Album in HU HMI:
#(1. HMI-7 HD1 Album 1 &gt; 2. HMI-7 HD1 Album 2 &gt; 3. Null )
-The HD) logo in HU HMI: #( HD) logo is displayed)</t>
  </si>
  <si>
    <t>1. Press and hold the Seek up button
2. Relase the seek up button (after through 1130 kHz)</t>
  </si>
  <si>
    <t>2. Play the station 1150 kHz.
Display frequency 1150 kHz and the analog audio output sound.</t>
  </si>
  <si>
    <t>1. Press and hold the Seek down button
2. Relase the seek down button (after through 1130 kHz)</t>
  </si>
  <si>
    <t>2. Play the station 1110 kHz.
Display frequency  1110 kHz and the analog audio output sound.</t>
  </si>
  <si>
    <t xml:space="preserve">1. Press "Radio"
2. HU change frequecy 1120 kHz and play 
3. Verify with 2 songs in this program .
</t>
  </si>
  <si>
    <t xml:space="preserve">3.  Check the Song name on the screen 
#(1.AAA-12 HD1 music – R 1 &gt; 2. AAA-12 HD1 1 kHz Tone – R )
</t>
  </si>
  <si>
    <t>1. Tap Radio &gt; Change to frequency 1110 kHz and play 
2. Check the displaying of Program Type / Genre on the HU HMI</t>
  </si>
  <si>
    <t xml:space="preserve">2. The 1110 kHz channel is played.
 Check the displaying of Program Type / Genre of the channel:
- Check the Program Type in HU HMI: #()
- Check the Genre in HU:
+ Display of text in Genre field is correct and full: #("Genre 1123")
</t>
  </si>
  <si>
    <t>1. Tap Radio &gt; Change to frequency 1120 kHz and play 
2. Check the displaying of Commercal on the HU</t>
  </si>
  <si>
    <t>2. The 1120 kHz channel is played.
 Check the displaying of the channel information:
- Check the Commercial in HU:
+ Display of text in Commercial field is correct, partial display is acceptable: 
#Price: $0.00
Valid Until: 20991231
Contact URL: www.url.com
Received As: 0x00-Other
Name of Seller: Seller Name
Description: Product Description</t>
  </si>
  <si>
    <t>1. Press "Radio"
2. HU change frequecy 1120 kHz
3. Select Station list. 
4. Remove the antenna and wait 10 seconds
5. Select program 1120 kHz</t>
  </si>
  <si>
    <t>1. Press "Radio"_x000D_
_x000D_
2. HU change frequecy 100.5 MHz_x000D_
_x000D_
3. Select Station list._x000D_
_x000D_
4. Select Program : 101.5 MHz HD1.</t>
  </si>
  <si>
    <t>4. Display message ''Loading" on the screen (the system is in the acquisition phase)</t>
  </si>
  <si>
    <t>1. Press "Radio"_x000D_
_x000D_
2. HU change frequecy 101.5 MHz_x000D_
_x000D_
3. Select Station list._x000D_
_x000D_
4. Decrease the power of signal to -130dBm
_x000D_
5. Select program 101.5 MHz HD2</t>
  </si>
  <si>
    <t>5. Display "N/A" ("Signal out of range") message on the screen</t>
  </si>
  <si>
    <t>1. Press "Radio"_x000D_
_x000D_
2. HU change frequecy 1120 kHz_x000D_
_x000D_
3. Select Station list._x000D_
_x000D_
4. Decrease the power of signal to -130dBm
_x000D_
5. Select program 1120 kHz</t>
  </si>
  <si>
    <t>5. Display  "N/A" ("Signal out of range") message on the screen</t>
  </si>
  <si>
    <t>1. Open Radio AM &gt; Change frequency: 1120 kHz_x000D_
_x000D_
2. Tune the 1120 kHz HD1 channel_x000D_
_x000D_
3. Change the radio band to FM_x000D_
_x000D_
4. Check the playing channel information in Main Radio screen</t>
  </si>
  <si>
    <t>2. The HU plays the HD AM channel: 1120 kHz HD1._x000D_
_x000D_
3. Band change to FM._x000D_
4. The HU remain mute 
_x000D_</t>
  </si>
  <si>
    <t>1. Open Radio FM &gt; Change frequency: 103.7MHz_x000D_
_x000D_
2. Tune the 103.7MHz HD1 channel_x000D_
_x000D_
3. Change the radio band to AM_x000D_
_x000D_
4. Check the playing channel information in Main Radio screen</t>
  </si>
  <si>
    <t xml:space="preserve">2. The HU plays the HD FM channel: 103.7MHz HD1._x000D_
_x000D_
3. Band change to AM._x000D_
_x000D_
4. The HU remain mute </t>
  </si>
  <si>
    <t>1. Run Redwood
2. Set up a Signal : 104.5 MHz PI C201
3. Touch on [Radio] 
4. Manual scan to 104.5 MHz channel</t>
  </si>
  <si>
    <t>3. Enter Radio mode
4. The HU displays frequency: 104.5 MHz
The station list is updated: Add 104.5 MHz channel to the station list</t>
  </si>
  <si>
    <t>1. Open radio &gt; Change frequency: 104.7 MHz
2. Play the 98.7 MHz HD1 channel &gt; Check the displaying of the Artist information of currently tuned station</t>
  </si>
  <si>
    <t xml:space="preserve">2. HD Radio System displays HD broadcast Album Name  was correcet : Partial display is acceptable: #"Long Album
00000000001111111111222222222233333333334444444444555555555566666777777777788888888889999999999
end of long album" or partial display
</t>
  </si>
  <si>
    <t>To verify the FM HD Radio Station list updates when trigger manual scan.</t>
  </si>
  <si>
    <t>1. A-IVI2 is powered on.
2. URT5000 and antenna are connected
3. HD radio mode is ON
4. The URT5000 is configured and played:
- Frequency: 104.7MHz.
- Signal Power: -60dBm
- Signal Vector: IB_FMr450_e1wfr1504.bin
5. A Redwood device is configured:
- Module: Analog
- Frequency: 90.5Mhz | Power = -5dBm
- PI: C201
6. Current channel frequency is: 87.9 MHz
7. Current screen is Home screen</t>
  </si>
  <si>
    <t>To verify the AM HD Radio Station list updates when trigger manual scan.</t>
  </si>
  <si>
    <t>1. A-IVI2 is powered on.
2. URT5000 and antenna are connected
3. HD radio mode is ON
4. The URT5000 is configured and played:
- Frequency: 1120kHz.
- Signal Power: -60dBm
- Signal Vector: IB_AMr450_e1wfr1507.bin
5. A Redwood device is configured:
- Module: Analog
- Frequency: 1200Mhz | Power = -20dBm
6. Current channel frequency is:  1130kHz
7. Current screen is Home screen</t>
  </si>
  <si>
    <t xml:space="preserve">To verify HDR system message ''Acquiring" can be displayed on the screen </t>
  </si>
  <si>
    <t xml:space="preserve">1. A-IVI2 is powered on.
2. URT5000 and antenna are connected
3. HD radio mode is ON
4. The URT5000 is configured and played:
- Frequency: 101.5MHz.
- Signal Power: -60dBm
- Signal Vector: IB_FMr450_e1wfr1504.bin
5. Current screen is Home screen
</t>
  </si>
  <si>
    <t xml:space="preserve">To verify HDR system message  "something is happening" can be displayed on the screen </t>
  </si>
  <si>
    <t>To verify Seek action is continued even if available station is found during holding seek up button in FM band</t>
  </si>
  <si>
    <t>1. A-IVI2 is powered on.
2. URT5000 and antenna are connected
3. HD radio mode is ON
4. The URT5000 is configured and played:
- Frequency: 104.7MHz.
- Signal Power: -60dBm
- Signal Vector: IB_FMr450_e1wfr1504.bin
5. Current screen is FM radio
6. An Analog frequency 103.1 MHz is playing.</t>
  </si>
  <si>
    <t>To verify Seek action is continued even if available station is found during holding seek down button in FM band</t>
  </si>
  <si>
    <t>1. A-IVI2 is powered on.
2. URT5000 and antenna are connected
3. HD radio mode is ON
4. The URT5000 is configured and played:
- Frequency: 104.7MHz.
- Signal Power: -60dBm
- Signal Vector: IB_FMr450_e1wfr1504.bin
5. Current screen is FM radio
6. An Analog frequency 105.1 MHz is playing.</t>
  </si>
  <si>
    <t>To verify when release button seek up after holding it in a long time, automatic seek up action is started and then next available HD station is played</t>
  </si>
  <si>
    <t>1. A-IVI2 is powered on.
2. URT5000 and antenna are connected
3. HD radio mode is ON
4. The URT5000 is configured and played:
- Frequency: 104.7MHz.
- Signal Power: -60dBm
- Signal Vector: IB_FMr450_e1wfr1504.bin
5. A Redwood device is configured:
- Module: Analog
- Frequency: 96.1Mhz | Power = -5dBm
- PI: C201
6. Current screen is FM radio
7. An Analog frequency 87.7MHz is playing.</t>
  </si>
  <si>
    <t>To verify when release button seek down after holding it in a long time, Automatic seek down action is started and then lower available HD station is played</t>
  </si>
  <si>
    <t>1. A-IVI2 is powered on.
2. URT5000 and antenna are connected
3. HD radio mode is ON
4. The URT5000 is configured and played:
- Frequency: 87.9MHz.
- Signal Power: -60dBm
- Signal Vector: IB_FMr450_e1wfr1504.bin
5. A Redwood device is configured:
- Module: Analog
- Frequency: 93.1Mhz | Power = -5dBm
- PI: C201
6. Current screen is FM radio
7. An Analog frequency 104.9MHz is playing.</t>
  </si>
  <si>
    <t>To verify when release Seek up button after holding it in a long time, Automatic seek up action is started and then next available Analog station is played</t>
  </si>
  <si>
    <t>1. A-IVI2 is powered on.
2. URT5000 and antenna are connected
3. HD radio mode is ON
4. A Redwood device is configured:
- Module: Analog
- Frequency: 103.9Mhz | Power = -5dBm
- PI: C201
5. The URT5000 is configured and played:
- Frequency: 90.1MHz.
- Signal Power: -60dBm
- Signal Vector: IB_FMr450_e1wfr1504.bin
6. Current screen is FM radio
7. A FM program 87.9 MHz is playing.</t>
  </si>
  <si>
    <t>To verify when release Seek down button after holding it in a long time, Automatic seek down action is started and then lower available Analog station is played</t>
  </si>
  <si>
    <t>1. A-IVI2 is powered on.
2. URT5000 and antenna are connected
3. HD radio mode is ON
4. A Redwood device is configured:
- Module: Analog
- Frequency: 87.7Mhz | Power = -5dBm
- PI: C201
5. The URT5000 is configured and played:
- Frequency: 95.1MHz.
- Signal Power: -60dBm
- Signal Vector: IB_FMr450_e1wfr1504.bin
6. Current screen is FM radio
7. A FM program 103.7 MHz is playing.</t>
  </si>
  <si>
    <t>To verify tuning of SPS channel</t>
  </si>
  <si>
    <t>1. A-IVI2 is powered on
2. A URT5000 and antenna are connected
3. HD radio mode is ON
4. Home screen is current screen
5. The URT5000 is configured and played:
- Frequency: 101.1 MHz
- Signal Power: -60dBm
- Signal Vector: IB_FMr450_e1wfr1504.bin</t>
  </si>
  <si>
    <t>To verify that the HMI will display short name of the station which is currently tuned with FM MPS channel</t>
  </si>
  <si>
    <t>1. A-IVI2 is powered on.
2. URT5000 and antenna are connected
3. HD radio mode is ON
4. The URT5000 is configured and played:
- Frequency: 104.7MHz.
- Signal Power: -60dBm
- Signal Vector: IB_FMr450_e1wfr1504.bin
5. Current screen is Home screen</t>
  </si>
  <si>
    <t>To verify that the HMI will display short name of the station which is currently tuned with FM SPS channel</t>
  </si>
  <si>
    <t>1. A-IVI2 is powered on.
2. URT5000 and antenna are connected
3. HD radio mode is ON
4. The URT5000 is configured and played:
- Frequency: 104.7MHz.
- Signal Power: -60dBm
- Signal Vector: IB_FMr450_e1wfr1506.bin
5. Current screen is Home screen</t>
  </si>
  <si>
    <t xml:space="preserve">To verify that the HMI will support long name of the FM tuned station </t>
  </si>
  <si>
    <t>1. A-IVI2 is powered on.
2. URT5000 and antenna are connected
3. HD radio mode is ON
4. The URT5000 is configured and played:
- Frequency: 104.7MHz.
- Signal Power: -60dBm
- Signal Vector: IB_FMr208j_e1wfa11.bin
5. Current screen is Home screen</t>
  </si>
  <si>
    <t>To verify the system offers a mechanism to display debug information.</t>
  </si>
  <si>
    <t>1. A-IVI2 is powered on
2. A URT5000 and antenna are connected
3. HD radio mode is ON
4. Home screen is current screen
5. The URT5000 is configured and played:
- Frequency: 103.3MHz
- Signal Power: -60dBm
- Signal Vector: IB_FMr450_e1wfr1504.bin</t>
  </si>
  <si>
    <t xml:space="preserve">To verify The HD radio System receives PSD with song name from the Radio station with the Maximum characters is 128
</t>
  </si>
  <si>
    <t xml:space="preserve">1. A-IVI2 is powered on.
2. URT5000 and antena are connected
3. HD radio mode is ON
4. The URT5000 is configured and played:
- Frequency: 98.9MHz.
- Signal Power: -60dBm
- Signal Vector: IB_FMr230a_e1wfr1004.bin
5. Current screen is Home screen
</t>
  </si>
  <si>
    <t xml:space="preserve">To verify The HD radio System receives PSD with song name from the Radio station (FM band)
</t>
  </si>
  <si>
    <t xml:space="preserve">1. A-IVI2 is powered on.
2. URT5000 and antena are connected
3. HD radio mode is ON
4. The URT5000 is configured and played:
- Frequency: 98.9MHz.
- Signal Power: -60dBm
- Signal Vector: IB_FMr450_e1wfr1504.bin
5. Current screen is Home screen
</t>
  </si>
  <si>
    <t>To verify the HD radio System receives PSD with long Artist name from the Radio station.</t>
  </si>
  <si>
    <t>To verify the HD radio System receives PSD with Artist name from the FM Radio station.</t>
  </si>
  <si>
    <t>To verify the displaying Program Type / Genre of current HD FM channel</t>
  </si>
  <si>
    <t>1. A-IVI2 is powered on
2. A URT5000 and antenna are connected
3. HD radio mode is ON
4. Home screen is current screen
5. The URT5000 is configured and played:
- Frequency: 98.9MHz
- Signal Power: -60dBm
- Signal Vector: IB_FMr230a_e1wfr1007.bin</t>
  </si>
  <si>
    <t>To verify the displaying Genre of current HD channel in case length of Genre is limited to less than 128 characters</t>
  </si>
  <si>
    <t>To verify the displaying Commercial of current HD FM channel and length of  the string of commercial displayed in IVI is less than 1018 (1024).</t>
  </si>
  <si>
    <t>1. A-IVI2 is powered on
2. A URT5000 and antenna are connected
3. HD radio mode is ON
4. Home screen is current screen
5. The URT5000 is configured and played:
- Frequency: 98.5MHz
- Signal Power: -60dBm
- Signal Vector: IB_FMr230a_e1wfr1009.bin</t>
  </si>
  <si>
    <t>To verify the displaying Commercial of current HD FM channel.</t>
  </si>
  <si>
    <t>To verify the displaying Comment of current HD channel</t>
  </si>
  <si>
    <t>1. A-IVI2 is powered on
2. A URT5000 and antenna are connected
3. HD radio mode is ON
4. Home screen is current screen
5. The URT5000 is configured and played:
- Frequency: 98.7MHz
- Signal Power: -60dBm
- Signal Vector: IB_FMr230a_e1wfr1008.bin</t>
  </si>
  <si>
    <t>To verify the length of the string of comments displayed in IVI is less than 1018 (1024).</t>
  </si>
  <si>
    <t>1. A-IVI2 is powered on
2. A URT5000 and antenna are connected
3. HD radio mode is ON
4. Home screen is current screen
5. The URT5000 configured and played:
- Frequency: 98.7MHz
- Signal Power: -60dBm
- Signal Vector: IB_FMr230a_e1wfr1008.bin</t>
  </si>
  <si>
    <t xml:space="preserve">To verify HD Radio System displays the album art of the broadcasted by the broadcasting station.
</t>
  </si>
  <si>
    <t>1. A-IVI2 is powered on.
2. URT5000 and antena are connected
3. HD radio mode is ON
4. The URT5000 is configured and played:
- Frequency: 97.9MHz.
- Signal Power: -60dBm
- Signal Vector: IB_FMr430_e1wfr1092.bin
5. Current screen is Home screen</t>
  </si>
  <si>
    <t xml:space="preserve">To verify system hold the image for 10 to 30 seconds after the loss of digital audio, then clear the buffer.
</t>
  </si>
  <si>
    <t>To verify the tuning of Hybrid MPS</t>
  </si>
  <si>
    <t>1. A-IVI2 is powered on
2. A URT5000 and antenna are connected
3. HD radio mode is ON
4. Home screen is current screen
5. The URT5000 is configured and played:
- Frequency: 97.9MHz
- Signal Power: -60dBm
- Signal Vector: IB_FMr220b_e1wfr1119.bin</t>
  </si>
  <si>
    <t>To verify system displays Ballgame mode indicator / Live indicator</t>
  </si>
  <si>
    <t>1. A-IVI2 is powered on
2. A URT5000 and antenna are connected
3. HD radio mode is ON
4. Home screen is current screen
5. The URT5000 is configured and played:
- Frequency: 101.3MHz
- Signal Power: -60dBm
- Signal Vector: IB_FMr201_e1wfr1189.bin</t>
  </si>
  <si>
    <t>To verify system displays indicators while playing station with Ballgame mode</t>
  </si>
  <si>
    <t>1. A-IVI2 is powered on
2. A URT5000 and antenna are connected
3. HD radio mode is ON
4. Home screen is current screen
5. The URT5000 is configured and played:
- Frequency: 98.9MHz
- Signal Power: -60dBm
- Signal Vector: B_FMr201_e1wfc52.bin</t>
  </si>
  <si>
    <t>To verify system displays indicators  while playing station without Ballgame mode</t>
  </si>
  <si>
    <t>1. A-IVI2 is powered on
2. A URT5000 and antenna are connected
3. HD radio mode is ON
4. Home screen is current screen
5. The URT5000 is configured and played:
- Frequency: 98.9MHz
- Signal Power: -60dBm
- Signal Vector: IB_FMr450_e1wfr1504.bin</t>
  </si>
  <si>
    <t>To verify exceptional messages can be displayed on the screen (FM band)</t>
  </si>
  <si>
    <t>To verify all available frequencies will be displayed and user can select to tune any frequency in the station list (AM band)</t>
  </si>
  <si>
    <t>1. A-IVI2 is powered on.
2. URT5000 and antenna are connected
3. HD radio mode is ON
4. The URT5000 is configured and played:
- Frequency: 1120kHz.
- Signal Power: -60dBm
- Signal Vector: IB_AMr450_e1wfr1507.bin
5. Current screen is AM radio</t>
  </si>
  <si>
    <t>To verify all available frequencies will be displayed and user can select to tune any frequency in the station list (FM band)</t>
  </si>
  <si>
    <t>1. A-IVI2 is powered on.
2. URT5000 and antenna are connected
3. HD radio mode is ON
4. The URT5000 is configured and played:
- Frequency: 104.7MHz.
- Signal Power: -60dBm
- Signal Vector: IB_FMr450_e1wfr1504.bin
5. Current screen is FM radio</t>
  </si>
  <si>
    <t>To verify tuning of FM All Digital MPS channel</t>
  </si>
  <si>
    <t>1. A-IVI2 is powered on
2. A URT5000 and antenna are connected
3. HD radio mode is ON
4. Home screen is current screen
5. The URT5000 is configured and played:
- Frequency: 101.1MHz.
- Signal Power: -60dBm
- Signal Vector: IB_FMr230c_e1wfr1032.bin</t>
  </si>
  <si>
    <t>To verify tuning of AM All Digital MPS channel</t>
  </si>
  <si>
    <t>1. A-IVI2 is powered on
2. A URT5000 and antenna are connected
3. HD radio mode is ON
4. Home screen is current screen
5. The URT5000 is configured and played:
- Frequency: 1120 kHz.
- Signal Power: -60dBm
- Signal Vector: IB_AMr208_e1awfc20.bin</t>
  </si>
  <si>
    <t>To verify the FM HD radio system when HD mode is OFF</t>
  </si>
  <si>
    <t>To verify the AM HD radio system when HD mode is OFF</t>
  </si>
  <si>
    <t>1. A-IVI2 is powered on
2. A URT5000 and antenna are connected
3. HD radio mode is ON
4. Home screen is current screen
5. The URT5000 is configured and played:
- Frequency: 1110 kHz 
- Signal Power: -60dBm
- Signal Vector: IB_AMr450_e1wfr1509.bin</t>
  </si>
  <si>
    <t>To verify system provide function to change HD Mode, user can change HD Mode from OFF to ON</t>
  </si>
  <si>
    <t>1. A-IVI2 is powered on
2. A URT5000 and antenna are connected
3. HD radio mode is OFF
4. Home screen is current screen</t>
  </si>
  <si>
    <t>To verify system provide function to change HD Mode, user can change HD Mode from ON to OFF</t>
  </si>
  <si>
    <t>1. A-IVI2 is powered on
2. A URT5000 and antenna are connected
3. HD radio mode is ON
4. Home screen is current screen</t>
  </si>
  <si>
    <t>To verify the FM HD radio system when HD mode is ON</t>
  </si>
  <si>
    <t>To verify the AM HD radio system when HD mode is ON</t>
  </si>
  <si>
    <t>To verify to tune the next program of current channel when a digital audio is accquired. (FM band)</t>
  </si>
  <si>
    <t>1. A-IVI2 is powered on.
2. URT5000 and antenna are connected
3. HD radio mode is ON
4. The URT5000 is configured and played:
- Frequency: 104.7MHz.
- Signal Power: -60dBm
- Signal Vector: IB_FMr450_e1wfr1504.bin
5. Current screen is FM radio
6. The 104.7 MHz HD1 program is playing</t>
  </si>
  <si>
    <t>To verify the channel frequency when tune up to next higher frequency regardless of the unavailability of the program in FM band</t>
  </si>
  <si>
    <t>To verify the channel is played when tune up to next higher frequency regardless of the availability of the program in FM band</t>
  </si>
  <si>
    <t>To verify the channel frequency when tune up to next higher frequency regardless of the unavailability of the program in AM band</t>
  </si>
  <si>
    <t>1. A-IVI2 is powered on.
2. URT5000 and antenna are connected
3. HD radio mode is ON
4. The URT5000 is configured and played:
- Frequency: 1120kHz.
- Signal Power: -60dBm
- Signal Vector: IB_AMr450_e1wfr1507.bin
6. Current screen is AM radio</t>
  </si>
  <si>
    <t>To verify the tuned channel when tune up to next higher frequency regardless of the availability of the program in AM band</t>
  </si>
  <si>
    <t>To verify the HD radio System receives PSD with long Album name from the FM Radio station</t>
  </si>
  <si>
    <t>1. A-IVI2 is powered on.
2. URT5000 and antenna are connected
3. HD radio mode is ON
4. The URT5000 is configured and played:
- Frequency: 104.7MHz.
- Signal Power: -60dBm
- Signal Vector: IB_FMr230a_e1wfr1006.bin
5. Current screen is Home screen</t>
  </si>
  <si>
    <t>To verify the HD radio System receives PSD with Album name from the FM Radio station</t>
  </si>
  <si>
    <t>To verify the displaying Station logo of current HD channel</t>
  </si>
  <si>
    <t>1. A-IVI2 is powered on
2. A URT5000 and antenna are connected
3. HD radio mode is ON
4. Home screen is current screen
5. The URT5000 is configured and played:
- Frequency: 97.9MHz
- Signal Power: -50dBm
- Signal Vector: IB_FMr430_e1wfr1095.bin</t>
  </si>
  <si>
    <t>To verify system hold the Station logo for 10 to 30 seconds after the loss of digital audio, then clear the buffer.</t>
  </si>
  <si>
    <t>To verify when change the current band from HD AM channel to the latest HD FM channel</t>
  </si>
  <si>
    <t>1. A-IVI2 is powered on
2. Two URT5000 and antenna are connected
3. HD radio mode is ON
4. The URT5000 is configured and played:
- Frequency: 103.7MHz
- Signal Power: -60dBm
- Signal Vector: IB_FMr450_e1wfr1504.bin
5. The last HD FM channel is 103.7MHz HD1
6. Home screen is current screen
7. The URT5000 is configured and played:
- Frequency: 1120 kHz
- Signal Power: -60dBm
- Signal Vector: IB_AMr450_e1wfr1507.bin</t>
  </si>
  <si>
    <t>To verify when change the current band from a HD FM channel to the latest HD AM channel</t>
  </si>
  <si>
    <t>1. A-IVI2 is powered on
2. Two URT5000 and antenna are connected
3. HD radio mode is ON
4. The URT5000 is configured and played:
- Frequency: 1120 kHz
- Signal Power: -60dBm
- Signal Vector: IB_AMr450_e1wfr1507.bin
5. The last HD AM channel is 1120kHz HD1
6. Home screen is current screen
7. The URT5000 is configured and played:
- Frequency: 103.7MHz
- Signal Power: -60dBm
- Signal Vector: IB_FMr450_e1wfr1504.bin</t>
  </si>
  <si>
    <t>To verify when change the current band from a HD AM channel to the latest Analog FM channel</t>
  </si>
  <si>
    <t>1. A-IVI2 is powered on
2. A URT5000 and antenna are connected
3. HD radio mode is ON
4. The last FM frequency is 103.7MHz
5. Home screen is current screen
6. The URT5000 is configured and played:
- Frequency: 1120 kHz
- Signal Power: -60dBm
- Signal Vector: IB_AMr450_e1wfr1507.bin</t>
  </si>
  <si>
    <t>To verify when change the current band from a HD FM channel to the latest Analog AM channel</t>
  </si>
  <si>
    <t>1. A-IVI2 is powered on
2. A URT5000 and antenna are connected
3. HD radio mode is ON
4. The last AM frequency is 1120kHz
5. Home screen is current screen
6. The URT5000 is configured and played:
- Frequency: 103.7MHz
- Signal Power: -60dBm
- Signal Vector: IB_FMr450_e1wfr1504.bin</t>
  </si>
  <si>
    <t>To verify to tune the lower program of current channel when a digital audio is accquired. (FM band)</t>
  </si>
  <si>
    <t>1. A-IVI2 is powered on.
2. URT5000 and antenna are connected
3. HD radio mode is ON
4. The URT5000 is configured and played:
- Frequency: 104.7MHz.
- Signal Power: -60dBm
- Signal Vector: IB_FMr450_e1wfr1504.bin
5. Current screen is FM radio
6. The 104.7 MHz HD4 program is playing</t>
  </si>
  <si>
    <t>To verify the tuned channel when tune down to next lower frequency  regardless of the unavailability of the program in FM band</t>
  </si>
  <si>
    <t>To verify the tuned channel when tune down to next lower frequency   regardless of the availability of the program in FM band</t>
  </si>
  <si>
    <t>To verify the tuned channel when tune down to next lower frequency  regardless of the unavailability of the program in AM band</t>
  </si>
  <si>
    <t>To verify the tuned channel when tune up to next lower frequency regardless of the availability of the program in AM band</t>
  </si>
  <si>
    <t>To verify tuning from a MPS FM program to the next SPS FM program by pressing Seek up button</t>
  </si>
  <si>
    <t>1. A-IVI2 is powered on.
2. URT5000 and antenna are connected
3. HD radio mode is ON
4. The URT5000 is configured and played:
- Frequency: 104.1MHz.
- Signal Power: -60dBm
- Signal Vector: IB_FMr450_e1wfr1504.bin
5. Current screen is FM radio
6. A MPS FM program 104.1 MHz HD1 is playing.</t>
  </si>
  <si>
    <t>To verify tuning from a HD FM program to the next higher frequency contains Analog FM radio signal by pressing Seek up button</t>
  </si>
  <si>
    <t>1. A-IVI2 is powered on.
2. URT5000 and antenna are connected
3. HD radio mode is ON
4. A Redwood device is configured:
- Module: Analog
- Frequency: 104.5Mhz | Power = -5dBm
- PI: C201
5. The URT5000 is configured and played:
- Frequency: 104.1MHz.
- Signal Power: -60dBm
- Signal Vector: IB_FMr450_e1wfr1504.bin
6. Current screen is FM radio
7. A SPS FM program 104.1 MHz HD4 is playing.</t>
  </si>
  <si>
    <t>To verify tuning from an analog AM program to the next HD AM program by pressing Seek up button</t>
  </si>
  <si>
    <t>1. A-IVI2 is powered on.
2. URT5000 and antenna are connected
3. HD radio mode is ON
4. The URT5000 is configured and played:
- Frequency: 1120kHz.
- Signal Power: -60dBm
- Signal Vector: IB_AMr450_e1wfr1507.bin
5. Current screen is AM radio
6. An analog AM program 1110kHz is playing.</t>
  </si>
  <si>
    <t>To verify tuning from a HD AM program to the next higher frequency contains Analog AM radio signal by pressing Seek up button</t>
  </si>
  <si>
    <t>1. A-IVI2 is powered on.
2. URT5000 and antenna are connected
3. HD radio mode is ON
4. A Redwood device is configured:
- Module: Analog
- Frequency: 1130kHz
5. The URT5000 is configured and played:
- Frequency: 1120kHz.
- Signal Power: -60dBm
- Signal Vector: IB_AMr450_e1wfr1507.bin
6. Current screen is AM radio
7. A HD AM program 1120kHz HD1 is playing.</t>
  </si>
  <si>
    <t>To verify tuning from an analog FM signal to a next higher frequency contains HD radio signal by pressing Seek up button</t>
  </si>
  <si>
    <t>1. A-IVI2 is powered on.
2. URT5000 and antenna are connected
3. HD radio mode is ON
4. The URT5000 is configured and played:
- Frequency: 104.1MHz.
- Signal Power: -60dBm
- Signal Vector: IB_FMr450_e1wfr1504.bin
5. Current screen is FM radio
6. An Analog frequency 103.3 MHz is playing.</t>
  </si>
  <si>
    <t>To verify tuning from a SPS FM program to the lower SPS FM program by pressing Seek up button</t>
  </si>
  <si>
    <t>1. A-IVI2 is powered on.
2. URT5000 and antenna are connected
3. HD radio mode is ON
4. The URT5000 is configured and played:
- Frequency: 104.1MHz.
- Signal Power: -60dBm
- Signal Vector: IB_FMr450_e1wfr1504.bin
5. Current screen is FM radio
6. A SPS FM program  104.1 MHz HD4 is playing.</t>
  </si>
  <si>
    <t>To verify tuning from a HD FM program to the lower frequency contains Analog FM radio signal by pressing Seek down button</t>
  </si>
  <si>
    <t>1. A-IVI2 is powered on.
2. URT5000 and antenna are connected
3. HD radio mode is ON
4. A Redwood device is configured:
- Module: Analog
- Frequency: 103.5Mhz | Power = -5dBm
- PI: C201
5. The URT5000 is configured and played:
- Frequency: 104.1MHz.
- Signal Power: -60dBm
- Signal Vector: IB_FMr450_e1wfr1504.bin
6. Current screen is FM radio
7. A MPS FM program 104.1 MHz HD1 is playing.</t>
  </si>
  <si>
    <t>To verify tuning from an analog AM program to the lower HD AM program frequency by pressing Seek down button</t>
  </si>
  <si>
    <t>1. A-IVI2 is powered on.
2. URT5000 and antenna are connected
3. HD radio mode is ON
4. The URT5000 is configured and played:
- Frequency: 1120kHz.
- Signal Power: -60dBm
- Signal Vector: IB_AMr450_e1wfr1507.bin
5. Current screen is AM radio
6. An analog AM program 1130kHz is playing.</t>
  </si>
  <si>
    <t>To verify tuning from a HD AM program to the lower frequency contains Analog AM radio signal by pressing Seek down button</t>
  </si>
  <si>
    <t>1. A-IVI2 is powered on.
2. URT5000 and antenna are connected
3. HD radio mode is ON
4. A Redwood device is configured:
- Module: Analog
- Frequency: 1110kHz
5. The URT5000 is configured and played:
- Frequency: 1120kHz.
- Signal Power: -60dBm
- Signal Vector: IB_AMr450_e1wfr1507.bin
6. Current screen is AM radio
7. A HD AM program 1120kHz HD1 is playing.</t>
  </si>
  <si>
    <t>To verify tuning from an analog FM signal to a lower frequency contains HD radio signal by pressing Seek down button</t>
  </si>
  <si>
    <t>1. A-IVI2 is powered on.
2. URT5000 and antenna are connected
3. HD radio mode is ON
4. The URT5000 is configured and played:
- Frequency: 104.7MHz.
- Signal Power: -60dBm
- Signal Vector: IB_FMr450_e1wfr1504.bin
5. Current screen is FM radio
6. An Analog frequency 104.9 MHz is playing.</t>
  </si>
  <si>
    <t>To verify the HD radio System automatically tune to the FM station stored at last station memory.</t>
  </si>
  <si>
    <t>To verify the HD radio System automatically tune to the AM station stored at last station memory.</t>
  </si>
  <si>
    <t>1. A-IVI2 is powered on
2. A URT5000 and antenna are connected
3. HD radio mode is ON
4. Home screen is current screen
5. The URT5000 is configured and played:
- Frequency: 1120 kHz
- Signal Power: -60dBm
- Signal Vector: IB_AMr450_e1wfr1509.bin</t>
  </si>
  <si>
    <t>To verify that the HMI will display short name of the station which is currently tuned with AM MPS channel</t>
  </si>
  <si>
    <t>1. A-IVI2 is powered on.
2. URT5000 and antenna are connected
3. HD radio mode is ON
4. The URT5000 is configured and played:
- Frequency: 1120kHz.
- Signal Power: -60dBm
- Signal Vector: IB_AMr450_e1wfr1507.bin
5. Current screen is Home screen</t>
  </si>
  <si>
    <t>To verify the HD radio System receives PSD with Artist name from the AM Radio station.</t>
  </si>
  <si>
    <t>1. A-IVI2 is powered on.
2. URT5000 and antenna are connected
3. HD radio mode is ON
4. The URT5000 is configured and played:
- Frequency: 1120kHz.
- Signal Power: -60dBm
- Signal Vector: IB_AMr450_e1wfr1466.bin
5. Current screen is Home screen</t>
  </si>
  <si>
    <t>To verify the displaying Comment of AM HD channel</t>
  </si>
  <si>
    <t>1. A-IVI2 is powered on.
2. URT5000 and antenna are connected
3. HD radio mode is ON
4. The URT5000 is configured and played:
- Frequency: 1120kHz.
- Signal Power: -60dBm
- Signal Vector: B_AMr450_e1wfr1508.bin
5. Current screen is Home screen</t>
  </si>
  <si>
    <t xml:space="preserve">To verify the tuning of AM Hybrid MPS </t>
  </si>
  <si>
    <t>1. A-IVI2 is powered on
2. A URT5000 and antenna are connected
3. HD radio mode is ON
4. Home screen is current screen
5. The URT5000 is configured and played:
- Frequency: 1120 kHz
- Signal Power: -60dBm
- Signal Vector: IB_AMr208c_e1awfr1124.bin</t>
  </si>
  <si>
    <t>To verify the HD radio System receives PSD with Album name from the AM Radio station.</t>
  </si>
  <si>
    <t>To verify tuning from a SPS FM program to the next SPS FM program by pressing Seek up button</t>
  </si>
  <si>
    <t>1. A-IVI2 is powered on.
2. URT5000 and antenna are connected
3. HD radio mode is ON
4. The URT5000 is configured and played:
- Frequency: 104.1MHz.
- Signal Power: -60dBm
- Signal Vector: IB_FMr450_e1wfr1504.bin
5. Current screen is FM radio
6. A MPS FM program 104.1 MHz HD3 is playing.</t>
  </si>
  <si>
    <t>To verify tuning from a SPS FM program to the MPS FM program by pressing Seek down button</t>
  </si>
  <si>
    <t>1. A-IVI2 is powered on.
2. URT5000 and antenna are connected
3. HD radio mode is ON
4. The URT5000 is configured and played:
- Frequency: 104.1MHz.
- Signal Power: -60dBm
- Signal Vector: IB_FMr450_e1wfr1504.bin
5. Current screen is FM radio
6. A SPS FM program  104.1 MHz HD3 is playing.</t>
  </si>
  <si>
    <t>To verify Seek action is continued even if available station is found during holding seek up button in AM band</t>
  </si>
  <si>
    <t>1. A-IVI2 is powered on.
2. URT5000 and antenna are connected
3. HD radio mode is ON
4. The URT5000 is configured and played:
- Frequency: 1130kHz.
- Signal Power: -60dBm
- Signal Vector: IB_AMr450_e1wfr1507.bin
5. Current screen is AM radio
6. An analog AM program 1110kHz is playing.</t>
  </si>
  <si>
    <t>To verify Seek action is continued even if available station is found during holding seek down button in AM band</t>
  </si>
  <si>
    <t>1. A-IVI2 is powered on.
2. URT5000 and antenna are connected
3. HD radio mode is ON
4. The URT5000 is configured and played:
- Frequency: 1110kHz.
- Signal Power: -60dBm
- Signal Vector: IB_AMr450_e1wfr1507.bin
5. Current screen is AM radio
6. An analog AM program 1130kHz is playing.</t>
  </si>
  <si>
    <t>To verify when release button seek up after holding it in a long time, automatic seek up action is started and then next available HD AM station is played</t>
  </si>
  <si>
    <t>1. A-IVI2 is powered on.
2. URT5000 and antenna are connected
3. HD radio mode is ON
4. The URT5000 is configured and played:
- Frequency: 1150kHz.
- Signal Power: -60dBm
- Signal Vector: IB_AMr450_e1wfr1507.bin
5. Current screen is AM radio
7. An AM Analog frequency 1110 kHz is playing.</t>
  </si>
  <si>
    <t>To verify when release button seek down after holding it in a long time, Automatic seek down action is started and then lower available HD AM station is played</t>
  </si>
  <si>
    <t>1. A-IVI2 is powered on.
2. URT5000 and antenna are connected
3. HD radio mode is ON
4. The URT5000 is configured and played:
- Frequency: 1110kHz.
- Signal Power: -60dBm
- Signal Vector: IB_AMr450_e1wfr1507.bin
5. Current screen is AM radio
7. An AM Analog frequency 1150 kHz is playing.</t>
  </si>
  <si>
    <t>To verify when release Seek up button after holding it in a long time, Automatic seek up action is started and then next available Analog AM station is played</t>
  </si>
  <si>
    <t>1. A-IVI2 is powered on.
2. URT5000 and antenna are connected
3. HD radio mode is OFF
4. A Redwood device is configured:
- Module: Analog
- Frequency: 1150 kHz | Power = -5dBm
- PI: C201
6. Current screen is AM radio
7. An AM Analog program 1110 kHz is playing.</t>
  </si>
  <si>
    <t>To verify when release Seek down button after holding it in a long time, Automatic seek down action is started and then lower available Analog AM station is played</t>
  </si>
  <si>
    <t>1. A-IVI2 is powered on.
2. URT5000 and antenna are connected
3. HD radio mode is OFF
4. A Redwood device is configured:
- Module: Analog
- Frequency: 1110 kHz | Power = -5dBm
- PI: C201
6. Current screen is AM radio
7. An AM Analog program 1150 kHz is playing.</t>
  </si>
  <si>
    <t xml:space="preserve">To verify The HD radio System receives PSD with song name from the Radio station (AM band)
</t>
  </si>
  <si>
    <r>
      <t xml:space="preserve">1. A-IVI2 is powered on.
2. URT5000 and antena are connected
3. HD radio mode is ON
4. The URT5000 is configured and played:
- Frequency: 1120 kHz.
- Signal Power: -60dBm
- Signal Vector: </t>
    </r>
    <r>
      <rPr>
        <sz val="11"/>
        <color rgb="FFFF0000"/>
        <rFont val="Calibri"/>
        <family val="2"/>
      </rPr>
      <t>B_AMr450_e1wfr1465</t>
    </r>
    <r>
      <rPr>
        <sz val="11"/>
        <color theme="1"/>
        <rFont val="Calibri"/>
        <family val="2"/>
      </rPr>
      <t xml:space="preserve">
5. Current screen is Home screen
</t>
    </r>
  </si>
  <si>
    <t>To verify the displaying Program Type / Genre of current HD AM channel</t>
  </si>
  <si>
    <t>1. A-IVI2 is powered on
2. A URT5000 and antenna are connected
3. HD radio mode is ON
4. Home screen is current screen
5. The URT5000 is configured and played:
- Frequency: 1110 kHz
- Signal Power: -60dBm
- Signal Vector: IB_AMr208b_e1awfr1123.bin</t>
  </si>
  <si>
    <t>To verify the displaying Commercial of current HD AM channel.</t>
  </si>
  <si>
    <t>1. A-IVI2 is powered on
2. A URT5000 and antenna are connected
3. HD radio mode is ON
4. Home screen is current screen
5. The URT5000 is configured and played:
- Frequency: 1120 kHz
- Signal Power: -60dBm
- Signal Vector: IB_AMr430_e1wfr1019.bin</t>
  </si>
  <si>
    <t>To verify exceptional messages can be displayed on the screen (AM band)</t>
  </si>
  <si>
    <t xml:space="preserve">1. A-IVI2 is powered on.
2. URT5000 and antena are connected
3. HD radio mode is ON
4. The URT5000 is configured and played:
- Frequency: 1120 kHz.
- Signal Power: -60dBm
- Signal Vector:IB_AMr430_e1wfr1019.bin
5. Current screen is Home screen
</t>
  </si>
  <si>
    <t xml:space="preserve">To verify HDR system message ''Loading" can be displayed on the screen </t>
  </si>
  <si>
    <t>To verify exceptional messages  "N/A" ("Signal out of range") can be displayed on the screen (FM band)</t>
  </si>
  <si>
    <t>To verify exceptional messages  "N/A" ("Signal out of range")  can be displayed on the screen (AM band)</t>
  </si>
  <si>
    <t>To verify when change the current band from HD AM channel to the not broadcasting FM channel</t>
  </si>
  <si>
    <t>1. A-IVI2 is powered on
2. A URT5000 and antenna are connected
3. HD radio mode is ON
4. The last FM radio is not broadcasting.
5. Home screen is current screen
6. The URT5000 is configured and played:
- Frequency: 1120 kHz
- Signal Power: -60dBm
- Signal Vector: IB_AMr450_e1wfr1507.bin</t>
  </si>
  <si>
    <t>To verify when change the current band from a HD FM channel to the not broadcasting AM channel</t>
  </si>
  <si>
    <t>1. A-IVI2 is powered on
2. A URT5000 and antenna are connected
3. HD radio mode is ON
4. The last AM radio is not broadcasting.
5. Home screen is current screen
6. The URT5000 is configured and played:
- Frequency: 103.7MHz
- Signal Power: -60dBm
- Signal Vector: IB_FMr450_e1wfr1504.bin</t>
  </si>
  <si>
    <t>To verify the HMI display updated HD Radio station when user manual scan to analog  channel</t>
  </si>
  <si>
    <t xml:space="preserve">1. A-IVI2 is powered on.
2. Redwood are connected
</t>
  </si>
  <si>
    <t>To verify the HD radio System receives PSD with maxlength Album name from the FM Radio station.</t>
  </si>
  <si>
    <r>
      <t>1. A-IVI2 is powered on.
2. URT5000 and antenna are connected
3. HD radio mode is ON
4. The URT5000 is configured and played:
- Frequency: 98.7MHz.
- Signal Power: -60dBm
- Signal Vector: IB_FMr230a_e1wfr1006.bin</t>
    </r>
    <r>
      <rPr>
        <sz val="11"/>
        <color theme="1"/>
        <rFont val="Calibri"/>
        <family val="2"/>
        <scheme val="minor"/>
      </rPr>
      <t xml:space="preserve">
5. Current screen is Home screen</t>
    </r>
  </si>
  <si>
    <t xml:space="preserve">1. Run URT Tool.
2. Select vector signal : IB_FMr450_e1wfr1504.bin
3. Change a Frequency : 104.7MHz.
4. Change a Signal Power : -60.0dBm.
5. Play URT.
6.  Press [Radio] HK
7. Play  104.7 MHz HD3 channel from the preset list
8. Stop URT and Change  vector signal to : IB_FMr450_e1wfr1505.bin
9. Play URT
</t>
  </si>
  <si>
    <t>1. Run URT Tool.
2. Select vector signal : IB_FMr450_e1wfr1504.bin
3. Change a Frequency : 104.7MHz.
4. Change a Signal Power : -60.0dBm.
5. Play URT .
6.  Press [Radio] HK
7. Play the 104.7 MHz HD3 channel from the preset list
8. Observe the Main radio screen</t>
  </si>
  <si>
    <t>1. Run URT Tool.
2. Select vector signal : IB_FMr450_e1wfr1504.bin
3. Change a Frequency : 104.7MHz.
4. Change a Signal Power : -60.0dBm.
5. Play URT .
6.  Press [Radio] HK
7. Play the preseted 104.7 MHz HD1 channel from the Preset list
8. Observe the Main radio screen</t>
  </si>
  <si>
    <t>1. Run URT Tool.
2. Select vector signal : IB_FMr450_e1wfr1504.bin
3. Change a Frequency : 104.7MHz.
4. Change a Signal Power : -60.0dBm.
5. Play URT .
6.  Press [Radio] HK
7. Play  104.7 MHz HD1 channel in the preset list
8. Change mode POWER / ACC ON to OFF
9. Change mode POWER / ACC OFF to ON
10. Press [Radio] HK
11. Observe the Main radio screen</t>
  </si>
  <si>
    <t>1. Run URT Tool.
2. Select vector signal : IB_FMr450_e1wfr1504.bin
3. Change a Frequency : 104.7MHz.
4. Change a Signal Power : -60.0dBm.
5. Play URT .
6.  Press [Radio] HK
7. Play  104.7 MHz HD3 channel in the preset list
8. Change mode POWER / ACC ON to OFF
9. Change mode POWER / ACC OFF to ON
10. Press [Radio] HK
11. Observe the Main radio screen</t>
  </si>
  <si>
    <t xml:space="preserve">1. Run the URT Tool
2. Select vector signal : IB_FMr440_e1wfr1265.bin
3. Change a Frequency : 101.1MHz
4. Change a Signal Power : -80.0dBm
5. Play the URT
6. On HU, change a Frequency : 101.1MHz
7. Tap Menu &gt; Data Services &gt; Fuel Prices &gt; Observe the Fuel Prices List
8. Add 10 gas stations into the Favorite List </t>
  </si>
  <si>
    <t xml:space="preserve">1. Run the URT Tool
2. Select vector signal : IB_FMr440_e1wfr1265.bin
3. Change a Frequency : 101.1MHz
4. Change a Signal Power : -80.0dBm
5. Play the URT
6. On HU, change a Frequency : 101.1MHz
7. Tap Menu &gt; Data Services &gt; Fuel Prices &gt; Observe the Fuel Prices List
8. Add 11 gas stations into the Favorite List </t>
  </si>
  <si>
    <t xml:space="preserve">1. Run the URT Tool
2. Select vector signal : IB_FMr440_e1wfr1265.bin
3. Change a Frequency : 101.1MHz
4. Change a Signal Power : -80.0dBm
5. Play the URT
6. On HU, change a Frequency : 101.1MHz
7. Tap Menu &gt; Data Services &gt; Fuel Prices &gt; Observe the Fuel Prices List
8. Stop the URT
9. Change vector signal to : IB_FMr440_e1wfr1707.bin
10. Play the URT
11. Observe back the Fuel Price List
12. Press on "Update" button
</t>
  </si>
  <si>
    <t xml:space="preserve">1. Run the URT1 Tool
2. Select vector signal : IB_FMr440_e1wfr1268.bin
3. Change a Frequency : 101.1MHz
4. Change a Signal Power : -60.0dBm
5. Run the URT2 Tool
6. Select vector signal : B_FMr440_e1wfr1707.bin
7. Change a Frequency : 101.3MHz
8. Change a Signal Power : -60.0dBm
9. Play the URT1 and URT2 
10. On HU, change a Frequency : 101.1MHz
11. Tap Menu &gt; Data Services &gt; Fuel Prices &gt; Observe the Fuel Prices List
12. On HU, change a Frequency : 101.3 MHz
13. Tap Menu &gt; Data Services &gt; Fuel Prices &gt; Observe the Fuel Prices List
</t>
  </si>
  <si>
    <t xml:space="preserve">1. Run the URT1 Tool
2. Select vector signal : IB_FMr440_e1wfr1268.bin
3. Change a Frequency : 101.1MHz
4. Change a Signal Power : -60.0dBm
5. Run the URT2 Tool
6. Select vector signal : IB_FMr440_e1wfr1269.bin
7. Change a Frequency : 101.3MHz
8. Change a Signal Power : -60.0dBm
9. Play the URT1 and URT2
10. On HU, change a Frequency : 101.1MHz
11. Tap Menu &gt; Data Services &gt; Fuel Prices &gt; Observe the Fuel Prices List
12. On HU, change a Frequency : 101.3 MHz
13. Tap Menu &gt; Data Services &gt; Fuel Prices &gt; Observe the Fuel Prices List
</t>
  </si>
  <si>
    <t xml:space="preserve">1. Run the URT Tool
2. Select vector signal : IB_FMr440_e1wfr1268.bin
3. Change a Frequency : 101.1MHz
4. Change a Signal Power : -80.0dBm
5. Play the URT
6. On HU, change a Frequency : 101.1MHz
7. Tap Menu &gt; Data Services &gt; Fuel Prices &gt;  Observe the Fuel Prices List, data order
8.  Stop URT and Change vector signal : IB_FMr440_e1wfr1269.bin to change location
9. Observe the detail information of the items in the Fuel Price list change every 10 seconds </t>
  </si>
  <si>
    <t>1. Run the URT Tool
2. Select vector signal : IB_FMr440_e1wfr1268.bin
3. Change a Frequency : 101.1MHz
4. Change a Signal Power : -80.0dBm
5. Play the URT
6. On HU, change a Frequency : 101.1MHz
7. Tap Menu &gt; Data Services &gt; Fuel Prices &gt;  Observe the Fuel Prices List, data order
8.  Stop URT and Change the vector signal to IB_FMr440_e1wfr1269.bin and play 
9. Press on " Update" button and check the detail information of the items in the Fuel Price list</t>
  </si>
  <si>
    <t>1. Run the URT Tool
2. Select vector signal : IB_FMr440_e1wfr1268.bin
3. Change a Frequency : 101.1MHz
4. Change a Signal Power : -80.0dBm
5. Play the URT
6. On HU, change a Frequency : 101.1MHz
7. Tap Menu &gt; Data Services &gt; Fuel Prices &gt;  Observe the detail information of the gas stations in the Fuel Prices List
8.  Stop URT and Change the vector signal to IB_FMr440_e1wfr1269.bin and play 
9. Go to other screen such as : Media
10. Tap Menu &gt; Data Services &gt; Fuel Prices</t>
  </si>
  <si>
    <t xml:space="preserve">1. Run the URT Tool
2. Select vector signal : IB_FMr440_e1wfr1265.bin
3. Change a Frequency : 99.7MHz
4. Change a Signal Power : -80.0dBm
5. Play the URT
6. On HU, change a Frequency : 99.7MHz
7. Tap Menu &gt; Data Services &gt; Traffic &gt; Observe the Traffic data screen
8. Open Navigation &gt; Observe the Navigation screen
</t>
  </si>
  <si>
    <t>1. Run the URT Tool
2. Select vector signal : IB_FMr440_e1wfr1265.bin
3. Change a Frequency : 101.1MHz
4. Change a Signal Power : -80.0dBm
5. Play the URT
6. On HU, change a Frequency : 101.1MHz and start count the time from this step
7. Tap Menu &gt; Data Services &gt; HD Radio Doppler Radar &gt; Observe the HD Radio Doppler Radar screen</t>
  </si>
  <si>
    <t>1. Run the URT Tool
2. Select vector signal : IB_FMr440_e1wfr1265.bin
3. Change a Frequency : 99.7MHz
4. Change a Signal Power : -80.0dBm
5. Play the URT
6. On HU, change a Frequency : 99.7MHz
7. Go to the engineering mode and check information</t>
  </si>
  <si>
    <t>1. Run the URT Tool
2. Select vector signal : IB_FMr440_e1wfr1265.bin
3. Change a Frequency : 101.1MHz
4. Change a Signal Power : -80.0dBm
5. Play the URT
6. On HU, change a Frequency : 101.1MHz
7. Tap Menu &gt; Data Services &gt; Fuel Prices &gt; Observe the Fuel Prices List
8. Add 3 gas stations into the Favorite List</t>
  </si>
  <si>
    <t>To verify  that if the preset memory channel is SPS, when the receiving area is changed, the corresponding SPS of the same frequency is received.</t>
  </si>
  <si>
    <t>To verify that  the preset memory channel is SPS, it indicates that signal is being received when calling the preset memory, and HD broadcasting information is displayed when receiving SPS of corresponding digital broadcasting</t>
  </si>
  <si>
    <t>To verify  MPS channel, when calling preset, it is converted to digital broadcasting screen without changing to analog screen</t>
  </si>
  <si>
    <t>To verify HD1 (MPS) channel Receives ANALOG broadcast and receives HD1 when mode switching or POWER / ACC OFF to ON</t>
  </si>
  <si>
    <t>To verify  SPS channel when HD broadcast can be played in a mute state, a corresponding HD broadcast of HD2 ~8 is received  when mode switching or POWER / ACC OFF to ON</t>
  </si>
  <si>
    <t>To verify user can add 10 gas station into the Favorite List</t>
  </si>
  <si>
    <t>To verify user unable to add 11 gas station into the Favorite List</t>
  </si>
  <si>
    <t xml:space="preserve">To verify If the DB has updated information, the number gas station in the list is not updated while the screen is displayed and a new gas station list will be updated after Pressing the Update button </t>
  </si>
  <si>
    <t>To verify  the gas station information DB stores and maintains all gas station information until the HD Data receiving frequency is changed with  all id stations are diffirrent</t>
  </si>
  <si>
    <t>To verify  the gas station information DB stores and maintains all gas station information until the HD Data receiving frequency is changed with some id stations are same</t>
  </si>
  <si>
    <t>To verify the gas station information list displays the gas station name, distance / direction from the current location, and price information (by type) and  the distance updated every 10 seconds.</t>
  </si>
  <si>
    <t xml:space="preserve">To verify all information updates when selecting update button </t>
  </si>
  <si>
    <t>To verify all information updates when re-entering screen.</t>
  </si>
  <si>
    <t xml:space="preserve">To verify the displaying traffic flows on the road in navigation </t>
  </si>
  <si>
    <t>To verify  After startup, the image data HD Radio Doppler Weather Radar should be received and displayed within 13 minutes.</t>
  </si>
  <si>
    <t xml:space="preserve">To verify information of engineering mode </t>
  </si>
  <si>
    <t xml:space="preserve">To verify the ability to bookmark the selected gas station </t>
  </si>
  <si>
    <t>1. HU is ON
2. 2 URT5000 is connected
3. Displaying Home screen
4.  Radio setting &gt; HD Radio Active
5. Add  104.7 MHz HD1, 104.7 MHz HD3, 104.7 MHz HD4  to Preset list</t>
  </si>
  <si>
    <t xml:space="preserve">1. HU is ON
2. URT5000 is connected
3. Displaying Home screen
4.  Radio setting &gt; HD Radio Active
5. A SPS 104.7 MHz HD3 channel is in Preset list
</t>
  </si>
  <si>
    <t>1. HU is ON
2. URT5000 is connected
3. Displaying Home screen
4.  Radio setting &gt; HD Radio Active
5. A MPS channel: 104.7 MHz HD1 is in Preset list</t>
  </si>
  <si>
    <t>1. HU is ON
2. URT5000 is connected
3. Displaying Home screen
4.  Radio setting &gt; HD Radio Active
5. A MPS 104.7 MHz HD1 channel is in Preset list</t>
  </si>
  <si>
    <t>1. HU is ON
2. URT5000 is connected
3. Displaying Home screen
4.  Radio setting &gt; HD Radio Active
5. A SPS 104.7 MHz HD3 channel is in Preset list</t>
  </si>
  <si>
    <t>Region: North America
Single signal
1. HU is ON
2. URT5000 and antenna are connected
3. Radio setting &gt; HD Radio Active
4. Radio Main screen is current screen</t>
  </si>
  <si>
    <t>Region: North America
Single signal
1. HU is ON
2. URT5000 and antenna are connected
3. Radio setting &gt; HD Radio Active
4. Radio Main screen is current screen</t>
  </si>
  <si>
    <t>Region: North America
Single signal
1. HU is ON
2. 2 URT5000 and antenna are connected
3. Radio setting &gt; HD Radio Active
4. Radio Main screen is current screen</t>
  </si>
  <si>
    <t>Region: North America
Single signal
1. HU is ON
2. URT5000 and antenna are connected
3. Radio setting &gt; HD Radio Active
4. Radio Main screen is current screen</t>
  </si>
  <si>
    <t>To verify HU operates after turning on POWER/ACC OFF → ON while playing HD1 (MPS)</t>
  </si>
  <si>
    <t>Region: North America_x000D_
1. HU is ON_x000D_
2. URT5000 and antenna are connected _x000D_
3. Displaying Home screen_x000D_
4. Radio setting &gt; HD Radio Active</t>
  </si>
  <si>
    <t>To verify HU operates after turning on POWER/ACC OFF → ON while playing a subchannel HD2~8 (SPS)</t>
  </si>
  <si>
    <t>To verify the automatic broadcasting switching function is not performed when automatic switching is restricted according to the settings</t>
  </si>
  <si>
    <t xml:space="preserve">Region: North America_x000D_
1. HU is ON_x000D_
2. URT5000 and antenna are connected _x000D_
3. Displaying Home screen_x000D_
4. Radio setting &gt; HD Radio Active
5. Automatic switching is OFF in Setting  </t>
  </si>
  <si>
    <t>To verify HU displays the corresponding update time for corresponding HD data service</t>
  </si>
  <si>
    <t>To verify HU displays corresponding pop-up after entering HD Data Service when no data is received.</t>
  </si>
  <si>
    <t>Region: North America_x000D_
Single signal_x000D_
_x000D_
1. HU is OFF
2. URT5000 and antenna are connected_x000D_
3. Radio setting &gt; HD Radio Active_x000D_
4. Radio Main screen is current screen
5. HU Factory setting 
6. There is not available HD Data service</t>
  </si>
  <si>
    <t>To verify HU displays corresponding pop-up after entering HD Data Service when no data is received ( After Resetting Factory)</t>
  </si>
  <si>
    <t>Region: North America_x000D_
Single signal_x000D_
_x000D_
1. HU is ON_x000D_
2. URT5000 and antenna are connected_x000D_
3. Radio setting &gt; HD Radio Active_x000D_
4. Radio Main screen is current screen</t>
  </si>
  <si>
    <t>To verify HU displays corresponding pop-up after entering HD Data Service when no data is received ( After Turn OFF-Turn ON)</t>
  </si>
  <si>
    <t>To verify the playing of selected satellite channel</t>
  </si>
  <si>
    <t>To verify system behavior when press seek next button from SXM HMI</t>
  </si>
  <si>
    <t xml:space="preserve">To verify system behavior when tap seek next button from Widget. </t>
  </si>
  <si>
    <t>To verify system behavior when press seek previous button  from SXM HMI</t>
  </si>
  <si>
    <t>To verify system behavior when tap seek previous button from Widget.</t>
  </si>
  <si>
    <t xml:space="preserve">To verify the displaying of Channel List when choosing any Category </t>
  </si>
  <si>
    <t xml:space="preserve">To verify the displaying of Category List when choosing any Super Category </t>
  </si>
  <si>
    <r>
      <rPr>
        <sz val="11"/>
        <rFont val="Calibri"/>
        <family val="2"/>
      </rPr>
      <t xml:space="preserve">To verify the Super Category List </t>
    </r>
    <r>
      <rPr>
        <sz val="11"/>
        <rFont val="Calibri"/>
        <family val="2"/>
        <scheme val="minor"/>
      </rPr>
      <t>can be scrolled and selected</t>
    </r>
  </si>
  <si>
    <t xml:space="preserve">To verify a favorite song on the current channel will be added to favorite song list by "Add to Favorite" button </t>
  </si>
  <si>
    <t xml:space="preserve">To verify a favorite artist on the current channel will be added to favorite artist list by "Add to Favorite" button </t>
  </si>
  <si>
    <t xml:space="preserve">To verify the audio stream is paused when using Play/Pause button </t>
  </si>
  <si>
    <t xml:space="preserve">To verify the audio stream is resumed when using Play/Pause button </t>
  </si>
  <si>
    <r>
      <t xml:space="preserve">To verify the HMI can displayed SXM Channel logo </t>
    </r>
    <r>
      <rPr>
        <sz val="11"/>
        <color theme="1"/>
        <rFont val="Calibri"/>
        <family val="2"/>
        <scheme val="minor"/>
      </rPr>
      <t xml:space="preserve">in Now Playing Screen </t>
    </r>
  </si>
  <si>
    <r>
      <t xml:space="preserve">To verify the HMI can display SXM Channel Name when </t>
    </r>
    <r>
      <rPr>
        <sz val="11"/>
        <color rgb="FFFF0000"/>
        <rFont val="Calibri"/>
        <family val="2"/>
        <scheme val="minor"/>
      </rPr>
      <t>Channel logo is not available</t>
    </r>
    <r>
      <rPr>
        <sz val="11"/>
        <color theme="1"/>
        <rFont val="Calibri"/>
        <family val="2"/>
        <scheme val="minor"/>
      </rPr>
      <t xml:space="preserve"> in Now Playing Screen </t>
    </r>
  </si>
  <si>
    <t xml:space="preserve">To verify the HMI can display SXM Channel Number/Name in Now Playing Screen </t>
  </si>
  <si>
    <t xml:space="preserve">To verify the HMI can display SXM Album Art in Now Playing Screen </t>
  </si>
  <si>
    <r>
      <t xml:space="preserve">To verify the HMI can display SXM Default Album Art when </t>
    </r>
    <r>
      <rPr>
        <sz val="11"/>
        <color rgb="FFFF0000"/>
        <rFont val="Calibri"/>
        <family val="2"/>
        <scheme val="minor"/>
      </rPr>
      <t>Album Art is not avaiblable</t>
    </r>
    <r>
      <rPr>
        <sz val="11"/>
        <color theme="1"/>
        <rFont val="Calibri"/>
        <family val="2"/>
        <scheme val="minor"/>
      </rPr>
      <t xml:space="preserve"> in Now Playing Screen </t>
    </r>
  </si>
  <si>
    <t xml:space="preserve">To verify the HMI can display SXM Artist name in Now Playing Screen </t>
  </si>
  <si>
    <t xml:space="preserve">To verify the HMI can display the long Artist name in Now Playing Screen </t>
  </si>
  <si>
    <t xml:space="preserve">To verify the HMI can display SXM Track name in Now Playing Screen </t>
  </si>
  <si>
    <t xml:space="preserve">To verify the HMI can display the SXM long Track name in Now Playing Screen </t>
  </si>
  <si>
    <t xml:space="preserve">To verify the channel logo of selected channel will be displayed affter inputting the channel number in Direct Tune </t>
  </si>
  <si>
    <r>
      <t>To verify the</t>
    </r>
    <r>
      <rPr>
        <sz val="11"/>
        <color rgb="FFFF0000"/>
        <rFont val="Calibri"/>
        <family val="2"/>
        <scheme val="minor"/>
      </rPr>
      <t xml:space="preserve"> channel Name </t>
    </r>
    <r>
      <rPr>
        <sz val="11"/>
        <color theme="1"/>
        <rFont val="Calibri"/>
        <family val="2"/>
        <scheme val="minor"/>
      </rPr>
      <t xml:space="preserve">of selected channel will be displayed instead of Channel Logo affter inputting the channel number in Direct Tune </t>
    </r>
  </si>
  <si>
    <t>To verify the channel list related of current channel is displayed</t>
  </si>
  <si>
    <t xml:space="preserve">To verify all available presets with Channel logo will be displayed from SXM Preset memory
</t>
  </si>
  <si>
    <t xml:space="preserve">To verify all available presets with Channel name will be displayed from SXM Preset memory
</t>
  </si>
  <si>
    <t xml:space="preserve">1. A-IVI2 System Power On.
2. Radio Module is active.
3. SXM signals is on the air.
4. Current Mode: SiriusXM Mode
</t>
  </si>
  <si>
    <t>1. A-IVI2 is ON
2. SXM module is Active
3. URT Signal Generator is connected to A-IVI2
4. SXM signal is on the Air
5. Network available</t>
  </si>
  <si>
    <t xml:space="preserve">1. A-IVI2 is ON
2. SXM module is Active
3. URT Signal Generator is connected to A-IVI2
4. SXM signal is on the Air
5. There is at least 1 channel which Channel Logo is available (assume channel #4) 
6. Current Mode: SiriusXM Mode
</t>
  </si>
  <si>
    <t xml:space="preserve">1. A-IVI2 is ON
2. SXM module is Active
3. URT Signal Generator is connected to A-IVI2
4. SXM signal is on the Air
5. There is at least 1 channel which Channel Logo is not available (assume channel #1) 
6. Current Mode: SiriusXM Mode
</t>
  </si>
  <si>
    <t xml:space="preserve">1. HU is ON 
2. URT5000 is connected 
3. SXM Radio setting is ON
4. Current Mode: SiriusXM Mode
</t>
  </si>
  <si>
    <t xml:space="preserve">1. A-IVI2 is ON
2. SXM module is Active
3. URT Signal Generator is connected to A-IVI2
4. SXM signal is on the Air
5. There is at least 1 track of the channel which Album Art is not available (assume channel #1) </t>
  </si>
  <si>
    <t>1. A-IVI2 is ON
2. SXM module is Active
3. URT Signal Generator is connected to A-IVI2
4. SXM signal is on the Air
5. There is at least 1 track of the channel which Artist Name is available and it's a short name</t>
  </si>
  <si>
    <t>1. A-IVI2 is ON
2. SXM module is Active
3. URT Signal Generator is connected to A-IVI2
4. SXM signal is on the Air
5. There is at least 1 track of the channel which Artist Name is available and it's a long name</t>
  </si>
  <si>
    <t xml:space="preserve">1. A-IVI2 is ON
2. SXM module is Active
3. URT Signal Generator is connected to A-IVI2
4. SXM signal is on the Air
5. There is at least 1 track of the channel which Track Name is available and it's a short name (assume channel #4) </t>
  </si>
  <si>
    <t xml:space="preserve">1. A-IVI2 is ON
2. SXM module is Active
3. URT Signal Generator is connected to A-IVI2
4. SXM signal is on the Air
5. There is at least 1 track of the channel which Track Name is available and it's a long name (more than 36 characters) (assume  Channel #1) </t>
  </si>
  <si>
    <t>1. A-IVI2 is ON
2. SXM module is Active
3. URT Signal Generator is connected to A-IVI2
4. SXM signal is on the Air
5. Network available
6. There is at least 1 available channel which has channel logo</t>
  </si>
  <si>
    <t>1. A-IVI2 is ON
2. SXM module is Active
3. URT Signal Generator is connected to A-IVI2
4. SXM signal is on the Air
5. Network available
6. There is at least 1 available channel which does not have channel logo</t>
  </si>
  <si>
    <t>1. A-IVI2 is ON
2. SXM module is Active
3. URT Signal Generator is connected to A-IVI2
4. SXM signal is on the Air
5. SXM preset list is displayed
6. There are at least 2 available channels ( with Channel Logo) in SXM Preset List</t>
  </si>
  <si>
    <t>1. A-IVI2 is ON
2. SXM module is Active
3. URT Signal Generator is connected to A-IVI2
4. SXM signal is on the Air
5. SXM preset list is displayed
6. There are at least 2 available channels ( without Channel Logo) in SXM Preset List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</si>
</sst>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_ "/>
    <numFmt numFmtId="165" formatCode="[$-409]d\-mmm"/>
    <numFmt numFmtId="166" formatCode="[$-409]mmm\ dd\ yyyy\ hh:mm;@"/>
    <numFmt numFmtId="167" formatCode="[$-F400]h:mm:ss\ AM/PM"/>
  </numFmts>
  <fonts count="78">
    <font>
      <sz val="11"/>
      <color theme="1"/>
      <name val="Calibri"/>
      <family val="2"/>
      <scheme val="minor"/>
    </font>
    <font>
      <sz val="10"/>
      <name val="Arial"/>
      <family val="2"/>
    </font>
    <font>
      <b/>
      <i/>
      <u/>
      <sz val="10"/>
      <color indexed="8"/>
      <name val="Arial"/>
      <family val="2"/>
    </font>
    <font>
      <i/>
      <sz val="10"/>
      <color indexed="8"/>
      <name val="Arial"/>
      <family val="2"/>
    </font>
    <font>
      <sz val="11"/>
      <color theme="1"/>
      <name val="Calibri"/>
      <family val="2"/>
      <scheme val="minor"/>
    </font>
    <font>
      <u/>
      <sz val="11"/>
      <color theme="10"/>
      <name val="Calibri"/>
      <family val="2"/>
      <scheme val="minor"/>
    </font>
    <font>
      <b/>
      <sz val="11"/>
      <color theme="1"/>
      <name val="Calibri"/>
      <family val="2"/>
      <scheme val="minor"/>
    </font>
    <font>
      <sz val="11"/>
      <color theme="1"/>
      <name val="Calibri"/>
      <family val="3"/>
      <charset val="129"/>
      <scheme val="minor"/>
    </font>
    <font>
      <sz val="11"/>
      <color theme="1"/>
      <name val="Arial"/>
      <family val="2"/>
    </font>
    <font>
      <b/>
      <sz val="13"/>
      <color theme="1"/>
      <name val="Arial"/>
      <family val="2"/>
    </font>
    <font>
      <b/>
      <sz val="10"/>
      <color rgb="FF000000"/>
      <name val="Arial"/>
      <family val="2"/>
    </font>
    <font>
      <sz val="10"/>
      <color rgb="FF000000"/>
      <name val="Arial"/>
      <family val="2"/>
    </font>
    <font>
      <b/>
      <sz val="11"/>
      <color indexed="8"/>
      <name val="Calibri"/>
      <family val="2"/>
      <scheme val="minor"/>
    </font>
    <font>
      <b/>
      <sz val="11"/>
      <color rgb="FFC00000"/>
      <name val="Calibri"/>
      <family val="2"/>
      <scheme val="minor"/>
    </font>
    <font>
      <b/>
      <sz val="10"/>
      <color theme="1"/>
      <name val="Arial"/>
      <family val="2"/>
    </font>
    <font>
      <sz val="10"/>
      <color theme="1"/>
      <name val="Arial"/>
      <family val="2"/>
    </font>
    <font>
      <i/>
      <sz val="10"/>
      <color theme="1"/>
      <name val="Arial"/>
      <family val="2"/>
    </font>
    <font>
      <b/>
      <sz val="24"/>
      <color theme="1" tint="0.34998626667073579"/>
      <name val="Arial"/>
      <family val="2"/>
    </font>
    <font>
      <sz val="11"/>
      <color theme="1" tint="0.34998626667073579"/>
      <name val="Arial"/>
      <family val="2"/>
    </font>
    <font>
      <b/>
      <sz val="14"/>
      <color theme="1" tint="0.34998626667073579"/>
      <name val="Arial"/>
      <family val="2"/>
    </font>
    <font>
      <sz val="14"/>
      <color theme="1" tint="0.34998626667073579"/>
      <name val="Arial"/>
      <family val="2"/>
    </font>
    <font>
      <b/>
      <sz val="11"/>
      <color rgb="FFFF0000"/>
      <name val="Calibri"/>
      <family val="2"/>
      <scheme val="minor"/>
    </font>
    <font>
      <b/>
      <sz val="11"/>
      <color indexed="8"/>
      <name val="Calibri"/>
      <family val="2"/>
    </font>
    <font>
      <b/>
      <i/>
      <sz val="11"/>
      <color indexed="8"/>
      <name val="Calibri"/>
      <family val="2"/>
    </font>
    <font>
      <b/>
      <sz val="10"/>
      <color indexed="8"/>
      <name val="Arial"/>
      <family val="2"/>
    </font>
    <font>
      <u/>
      <sz val="11"/>
      <color indexed="12"/>
      <name val="Calibri"/>
      <family val="2"/>
    </font>
    <font>
      <sz val="11"/>
      <color indexed="8"/>
      <name val="Calibri"/>
      <family val="2"/>
    </font>
    <font>
      <sz val="11"/>
      <color rgb="FFFF0000"/>
      <name val="Calibri"/>
      <family val="2"/>
      <scheme val="minor"/>
    </font>
    <font>
      <sz val="11"/>
      <name val="Calibri"/>
      <family val="2"/>
      <scheme val="minor"/>
    </font>
    <font>
      <sz val="11"/>
      <name val="Calibri"/>
      <family val="2"/>
    </font>
    <font>
      <u/>
      <sz val="11"/>
      <color rgb="FF0000FF"/>
      <name val="Calibri"/>
      <family val="2"/>
    </font>
    <font>
      <sz val="11"/>
      <color rgb="FF000000"/>
      <name val="Calibri"/>
      <family val="2"/>
    </font>
    <font>
      <sz val="11"/>
      <color rgb="FF000000"/>
      <name val="Calibri"/>
      <family val="2"/>
      <scheme val="minor"/>
    </font>
    <font>
      <sz val="11"/>
      <color rgb="FFFF0000"/>
      <name val="Calibri"/>
      <family val="2"/>
    </font>
    <font>
      <sz val="11"/>
      <color theme="1"/>
      <name val="Calibri"/>
      <family val="2"/>
    </font>
    <font>
      <sz val="11"/>
      <color indexed="8"/>
      <name val="Calibri"/>
      <family val="2"/>
      <scheme val="minor"/>
    </font>
    <font>
      <sz val="10"/>
      <color rgb="FF1E1E1E"/>
      <name val="Arial"/>
      <family val="2"/>
    </font>
    <font>
      <b/>
      <u/>
      <sz val="11"/>
      <color theme="10"/>
      <name val="Calibri"/>
      <family val="2"/>
      <scheme val="minor"/>
    </font>
    <font>
      <b/>
      <sz val="11"/>
      <name val="Calibri"/>
      <family val="2"/>
      <scheme val="minor"/>
    </font>
    <font>
      <i/>
      <sz val="11"/>
      <color indexed="8"/>
      <name val="Calibri"/>
      <family val="2"/>
      <scheme val="minor"/>
    </font>
    <font>
      <b/>
      <i/>
      <sz val="11"/>
      <color rgb="FF000000"/>
      <name val="Calibri"/>
      <family val="2"/>
    </font>
    <font>
      <b/>
      <sz val="11"/>
      <color rgb="FF000000"/>
      <name val="Calibri"/>
      <family val="2"/>
    </font>
    <font>
      <sz val="11"/>
      <name val="Arial"/>
      <family val="2"/>
    </font>
    <font>
      <u/>
      <sz val="11"/>
      <color theme="2"/>
      <name val="Calibri"/>
      <family val="2"/>
    </font>
    <font>
      <sz val="11"/>
      <color theme="2"/>
      <name val="Calibri"/>
      <family val="2"/>
    </font>
    <font>
      <i/>
      <sz val="11"/>
      <color theme="2"/>
      <name val="Calibri"/>
      <family val="2"/>
    </font>
    <font>
      <sz val="11"/>
      <color theme="2"/>
      <name val="Arial"/>
      <family val="2"/>
    </font>
    <font>
      <sz val="11"/>
      <color theme="2"/>
      <name val="Calibri"/>
      <family val="2"/>
      <scheme val="minor"/>
    </font>
    <font>
      <u/>
      <sz val="11"/>
      <color rgb="FF0000FF"/>
      <name val="Calibri"/>
      <family val="2"/>
    </font>
    <font>
      <sz val="11"/>
      <color rgb="FF000000"/>
      <name val="Calibri"/>
      <family val="2"/>
    </font>
    <font>
      <b/>
      <sz val="10"/>
      <color rgb="FF000000"/>
      <name val="Arial"/>
      <family val="2"/>
    </font>
    <font>
      <i/>
      <sz val="10"/>
      <color rgb="FF000000"/>
      <name val="Arial"/>
      <family val="2"/>
    </font>
    <font>
      <i/>
      <sz val="11"/>
      <color theme="1"/>
      <name val="Calibri"/>
      <family val="2"/>
    </font>
    <font>
      <sz val="10"/>
      <color rgb="FF1E1E1E"/>
      <name val="Arial"/>
      <family val="2"/>
    </font>
    <font>
      <u/>
      <sz val="11"/>
      <color rgb="FF0070C0"/>
      <name val="Calibri"/>
      <family val="2"/>
    </font>
    <font>
      <strike/>
      <sz val="11"/>
      <color indexed="8"/>
      <name val="Calibri"/>
      <family val="2"/>
    </font>
    <font>
      <b/>
      <sz val="11"/>
      <color theme="1"/>
      <name val="Calibri"/>
      <family val="2"/>
    </font>
    <font>
      <strike/>
      <sz val="11"/>
      <color theme="1"/>
      <name val="Calibri"/>
      <family val="2"/>
    </font>
    <font>
      <strike/>
      <sz val="11"/>
      <color indexed="8"/>
      <name val="Calibri"/>
      <family val="2"/>
      <scheme val="minor"/>
    </font>
    <font>
      <strike/>
      <sz val="11"/>
      <color theme="1"/>
      <name val="Calibri"/>
      <family val="2"/>
      <scheme val="minor"/>
    </font>
    <font>
      <i/>
      <sz val="11"/>
      <color theme="1"/>
      <name val="Calibri"/>
      <family val="2"/>
      <scheme val="minor"/>
    </font>
    <font>
      <sz val="11"/>
      <color theme="8"/>
      <name val="Calibri"/>
      <family val="2"/>
      <scheme val="minor"/>
    </font>
    <font>
      <sz val="11"/>
      <color theme="4" tint="-0.249977111117893"/>
      <name val="Calibri"/>
      <family val="2"/>
      <scheme val="minor"/>
    </font>
    <font>
      <sz val="11"/>
      <color theme="4"/>
      <name val="Calibri"/>
      <family val="2"/>
      <scheme val="minor"/>
    </font>
    <font>
      <sz val="11"/>
      <color rgb="FF00B050"/>
      <name val="Calibri"/>
      <family val="2"/>
      <scheme val="minor"/>
    </font>
    <font>
      <b/>
      <sz val="11"/>
      <color rgb="FF00B050"/>
      <name val="Calibri"/>
      <family val="2"/>
      <scheme val="minor"/>
    </font>
    <font>
      <sz val="12"/>
      <color indexed="8"/>
      <name val="Calibri"/>
      <family val="2"/>
      <scheme val="minor"/>
    </font>
    <font>
      <sz val="12"/>
      <color indexed="8"/>
      <name val="Calibri"/>
      <family val="2"/>
    </font>
    <font>
      <sz val="12"/>
      <color rgb="FF000000"/>
      <name val="Calibri"/>
      <family val="2"/>
    </font>
    <font>
      <sz val="12"/>
      <color theme="1"/>
      <name val="Calibri"/>
      <family val="2"/>
      <scheme val="minor"/>
    </font>
    <font>
      <sz val="12"/>
      <color rgb="FFFF0000"/>
      <name val="Calibri"/>
      <family val="2"/>
      <scheme val="minor"/>
    </font>
    <font>
      <sz val="12"/>
      <name val="Calibri"/>
      <family val="2"/>
      <scheme val="minor"/>
    </font>
    <font>
      <b/>
      <sz val="12"/>
      <color indexed="8"/>
      <name val="Calibri"/>
      <family val="2"/>
      <scheme val="minor"/>
    </font>
    <font>
      <sz val="12"/>
      <color theme="4"/>
      <name val="Calibri"/>
      <family val="2"/>
      <scheme val="minor"/>
    </font>
    <font>
      <i/>
      <sz val="12"/>
      <color indexed="8"/>
      <name val="Calibri"/>
      <family val="2"/>
      <scheme val="minor"/>
    </font>
    <font>
      <b/>
      <sz val="12"/>
      <color rgb="FFFF0000"/>
      <name val="Calibri"/>
      <family val="2"/>
      <scheme val="minor"/>
    </font>
    <font>
      <sz val="12"/>
      <color rgb="FFFF0000"/>
      <name val="Calibri"/>
      <family val="2"/>
    </font>
    <font>
      <sz val="12"/>
      <name val="Calibri"/>
      <family val="2"/>
    </font>
  </fonts>
  <fills count="49">
    <fill>
      <patternFill patternType="none"/>
    </fill>
    <fill>
      <patternFill patternType="gray125"/>
    </fill>
    <fill>
      <patternFill patternType="solid">
        <fgColor rgb="FFE6E6E6"/>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9"/>
        <bgColor indexed="64"/>
      </patternFill>
    </fill>
    <fill>
      <patternFill patternType="solid">
        <fgColor indexed="22"/>
      </patternFill>
    </fill>
    <fill>
      <patternFill patternType="solid">
        <fgColor theme="8" tint="0.39997558519241921"/>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indexed="9"/>
      </patternFill>
    </fill>
    <fill>
      <patternFill patternType="solid">
        <fgColor rgb="FFFFFF00"/>
        <bgColor indexed="64"/>
      </patternFill>
    </fill>
    <fill>
      <patternFill patternType="solid">
        <fgColor theme="0"/>
        <bgColor theme="0"/>
      </patternFill>
    </fill>
    <fill>
      <patternFill patternType="solid">
        <fgColor theme="6" tint="0.79998168889431442"/>
        <bgColor indexed="64"/>
      </patternFill>
    </fill>
    <fill>
      <patternFill patternType="solid">
        <fgColor rgb="FFFFFFFF"/>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rgb="FFF4B083"/>
        <bgColor rgb="FFF4B083"/>
      </patternFill>
    </fill>
    <fill>
      <patternFill patternType="solid">
        <fgColor rgb="FFC0C0C0"/>
        <bgColor rgb="FFC0C0C0"/>
      </patternFill>
    </fill>
    <fill>
      <patternFill patternType="solid">
        <fgColor rgb="FF8EAADB"/>
        <bgColor rgb="FF8EAADB"/>
      </patternFill>
    </fill>
    <fill>
      <patternFill patternType="solid">
        <fgColor rgb="FFFBE4D5"/>
        <bgColor rgb="FFFBE4D5"/>
      </patternFill>
    </fill>
    <fill>
      <patternFill patternType="solid">
        <fgColor rgb="FFD8D8D8"/>
        <bgColor rgb="FFD8D8D8"/>
      </patternFill>
    </fill>
    <fill>
      <patternFill patternType="solid">
        <fgColor rgb="FFBFBFBF"/>
        <bgColor rgb="FFBFBFBF"/>
      </patternFill>
    </fill>
    <fill>
      <patternFill patternType="solid">
        <fgColor theme="9"/>
        <bgColor theme="9"/>
      </patternFill>
    </fill>
    <fill>
      <patternFill patternType="solid">
        <fgColor rgb="FFFFE598"/>
        <bgColor rgb="FFFFE598"/>
      </patternFill>
    </fill>
    <fill>
      <patternFill patternType="solid">
        <fgColor theme="9" tint="0.39997558519241921"/>
        <bgColor theme="0"/>
      </patternFill>
    </fill>
    <fill>
      <patternFill patternType="solid">
        <fgColor theme="2" tint="-0.34998626667073579"/>
        <bgColor indexed="64"/>
      </patternFill>
    </fill>
    <fill>
      <patternFill patternType="solid">
        <fgColor theme="2" tint="-0.34998626667073579"/>
        <bgColor theme="0"/>
      </patternFill>
    </fill>
    <fill>
      <patternFill patternType="solid">
        <fgColor theme="7" tint="0.39997558519241921"/>
        <bgColor theme="0"/>
      </patternFill>
    </fill>
    <fill>
      <patternFill patternType="solid">
        <fgColor theme="7" tint="0.39997558519241921"/>
        <bgColor rgb="FFFFFFFF"/>
      </patternFill>
    </fill>
    <fill>
      <patternFill patternType="solid">
        <fgColor theme="0" tint="-0.249977111117893"/>
        <bgColor theme="0"/>
      </patternFill>
    </fill>
    <fill>
      <patternFill patternType="solid">
        <fgColor theme="0" tint="-0.249977111117893"/>
        <bgColor rgb="FFFFFFFF"/>
      </patternFill>
    </fill>
    <fill>
      <patternFill patternType="solid">
        <fgColor theme="9" tint="0.39997558519241921"/>
        <bgColor rgb="FFFFFFFF"/>
      </patternFill>
    </fill>
    <fill>
      <patternFill patternType="solid">
        <fgColor theme="2" tint="-9.9978637043366805E-2"/>
        <bgColor indexed="64"/>
      </patternFill>
    </fill>
    <fill>
      <patternFill patternType="solid">
        <fgColor rgb="FF92D050"/>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rgb="FFFFFFFF"/>
        <bgColor rgb="FF000000"/>
      </patternFill>
    </fill>
    <fill>
      <patternFill patternType="solid">
        <fgColor theme="0"/>
        <bgColor rgb="FF000000"/>
      </patternFill>
    </fill>
    <fill>
      <patternFill patternType="solid">
        <fgColor theme="7"/>
        <bgColor indexed="64"/>
      </patternFill>
    </fill>
    <fill>
      <patternFill patternType="solid">
        <fgColor theme="6" tint="0.39997558519241921"/>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333333"/>
      </right>
      <top style="thin">
        <color rgb="FF333333"/>
      </top>
      <bottom style="thin">
        <color rgb="FF333333"/>
      </bottom>
      <diagonal/>
    </border>
    <border>
      <left style="thin">
        <color rgb="FF333333"/>
      </left>
      <right style="thin">
        <color rgb="FF333333"/>
      </right>
      <top style="thin">
        <color rgb="FF333333"/>
      </top>
      <bottom style="thin">
        <color rgb="FF333333"/>
      </bottom>
      <diagonal/>
    </border>
    <border>
      <left style="thin">
        <color rgb="FF333333"/>
      </left>
      <right/>
      <top style="thin">
        <color rgb="FF333333"/>
      </top>
      <bottom style="thin">
        <color rgb="FF333333"/>
      </bottom>
      <diagonal/>
    </border>
    <border>
      <left/>
      <right style="thin">
        <color rgb="FF333333"/>
      </right>
      <top/>
      <bottom style="dotted">
        <color indexed="64"/>
      </bottom>
      <diagonal/>
    </border>
    <border>
      <left style="thin">
        <color rgb="FF333333"/>
      </left>
      <right style="thin">
        <color rgb="FF333333"/>
      </right>
      <top/>
      <bottom style="dotted">
        <color indexed="64"/>
      </bottom>
      <diagonal/>
    </border>
    <border>
      <left style="thin">
        <color rgb="FF333333"/>
      </left>
      <right/>
      <top/>
      <bottom style="dotted">
        <color indexed="64"/>
      </bottom>
      <diagonal/>
    </border>
    <border>
      <left/>
      <right style="thin">
        <color rgb="FF333333"/>
      </right>
      <top/>
      <bottom style="thin">
        <color rgb="FF333333"/>
      </bottom>
      <diagonal/>
    </border>
    <border>
      <left style="thin">
        <color rgb="FF333333"/>
      </left>
      <right style="thin">
        <color rgb="FF333333"/>
      </right>
      <top/>
      <bottom style="thin">
        <color rgb="FF333333"/>
      </bottom>
      <diagonal/>
    </border>
    <border>
      <left style="thin">
        <color rgb="FF333333"/>
      </left>
      <right/>
      <top/>
      <bottom style="thin">
        <color rgb="FF333333"/>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bottom style="thin">
        <color indexed="64"/>
      </bottom>
      <diagonal/>
    </border>
  </borders>
  <cellStyleXfs count="9">
    <xf numFmtId="0" fontId="0" fillId="0" borderId="0"/>
    <xf numFmtId="0" fontId="5" fillId="0" borderId="0" applyNumberFormat="0" applyFill="0" applyBorder="0" applyAlignment="0" applyProtection="0"/>
    <xf numFmtId="9" fontId="4" fillId="0" borderId="0" applyFont="0" applyFill="0" applyBorder="0" applyAlignment="0" applyProtection="0"/>
    <xf numFmtId="9" fontId="4" fillId="0" borderId="0" applyFont="0" applyFill="0" applyBorder="0" applyAlignment="0" applyProtection="0">
      <alignment vertical="center"/>
    </xf>
    <xf numFmtId="0" fontId="7" fillId="0" borderId="0">
      <alignment vertical="center"/>
    </xf>
    <xf numFmtId="0" fontId="8" fillId="0" borderId="0"/>
    <xf numFmtId="0" fontId="7" fillId="0" borderId="0">
      <alignment vertical="center"/>
    </xf>
    <xf numFmtId="166" fontId="35" fillId="0" borderId="0"/>
    <xf numFmtId="166" fontId="35" fillId="0" borderId="0"/>
  </cellStyleXfs>
  <cellXfs count="603">
    <xf numFmtId="0" fontId="0" fillId="0" borderId="0" xfId="0"/>
    <xf numFmtId="0" fontId="0" fillId="0" borderId="0" xfId="0" applyAlignment="1">
      <alignment wrapText="1"/>
    </xf>
    <xf numFmtId="0" fontId="8" fillId="0" borderId="0" xfId="4" applyFont="1">
      <alignment vertical="center"/>
    </xf>
    <xf numFmtId="164" fontId="9" fillId="0" borderId="0" xfId="4" applyNumberFormat="1" applyFont="1">
      <alignment vertical="center"/>
    </xf>
    <xf numFmtId="14" fontId="8" fillId="0" borderId="0" xfId="4" applyNumberFormat="1" applyFont="1">
      <alignment vertical="center"/>
    </xf>
    <xf numFmtId="164" fontId="10" fillId="2" borderId="5" xfId="4" applyNumberFormat="1" applyFont="1" applyFill="1" applyBorder="1" applyAlignment="1">
      <alignment horizontal="center" vertical="center" wrapText="1"/>
    </xf>
    <xf numFmtId="14" fontId="10" fillId="2" borderId="5" xfId="4" applyNumberFormat="1" applyFont="1" applyFill="1" applyBorder="1" applyAlignment="1">
      <alignment horizontal="center" vertical="center" wrapText="1"/>
    </xf>
    <xf numFmtId="0" fontId="10" fillId="2" borderId="6" xfId="4" applyFont="1" applyFill="1" applyBorder="1" applyAlignment="1">
      <alignment horizontal="center" vertical="center" wrapText="1"/>
    </xf>
    <xf numFmtId="0" fontId="10" fillId="2" borderId="7" xfId="4" applyFont="1" applyFill="1" applyBorder="1" applyAlignment="1">
      <alignment horizontal="center" vertical="center" wrapText="1"/>
    </xf>
    <xf numFmtId="164" fontId="1" fillId="0" borderId="8" xfId="4" applyNumberFormat="1" applyFont="1" applyBorder="1" applyAlignment="1">
      <alignment horizontal="center" vertical="center" wrapText="1"/>
    </xf>
    <xf numFmtId="14" fontId="1" fillId="0" borderId="8" xfId="4" applyNumberFormat="1" applyFont="1" applyBorder="1" applyAlignment="1">
      <alignment horizontal="center" vertical="center" wrapText="1"/>
    </xf>
    <xf numFmtId="0" fontId="1" fillId="0" borderId="9" xfId="4" applyFont="1" applyBorder="1" applyAlignment="1">
      <alignment horizontal="left" vertical="center" wrapText="1"/>
    </xf>
    <xf numFmtId="0" fontId="1" fillId="0" borderId="10" xfId="4" applyFont="1" applyBorder="1" applyAlignment="1">
      <alignment horizontal="center" vertical="center" wrapText="1"/>
    </xf>
    <xf numFmtId="164" fontId="11" fillId="0" borderId="8" xfId="4" applyNumberFormat="1" applyFont="1" applyBorder="1" applyAlignment="1">
      <alignment horizontal="center" vertical="center" wrapText="1"/>
    </xf>
    <xf numFmtId="14" fontId="11" fillId="0" borderId="8" xfId="4" applyNumberFormat="1" applyFont="1" applyBorder="1" applyAlignment="1">
      <alignment horizontal="center" vertical="center" wrapText="1"/>
    </xf>
    <xf numFmtId="0" fontId="11" fillId="0" borderId="9" xfId="4" applyFont="1" applyBorder="1" applyAlignment="1">
      <alignment horizontal="left" vertical="center" wrapText="1"/>
    </xf>
    <xf numFmtId="0" fontId="11" fillId="0" borderId="10" xfId="4" applyFont="1" applyBorder="1" applyAlignment="1">
      <alignment horizontal="center" vertical="center" wrapText="1"/>
    </xf>
    <xf numFmtId="14" fontId="11" fillId="0" borderId="8" xfId="4" applyNumberFormat="1" applyFont="1" applyBorder="1" applyAlignment="1">
      <alignment horizontal="center" vertical="top" wrapText="1"/>
    </xf>
    <xf numFmtId="0" fontId="11" fillId="0" borderId="9" xfId="4" applyFont="1" applyBorder="1" applyAlignment="1">
      <alignment horizontal="left" vertical="top" wrapText="1"/>
    </xf>
    <xf numFmtId="0" fontId="11" fillId="0" borderId="10" xfId="4" applyFont="1" applyBorder="1" applyAlignment="1">
      <alignment horizontal="center" vertical="top" wrapText="1"/>
    </xf>
    <xf numFmtId="164" fontId="11" fillId="0" borderId="11" xfId="4" applyNumberFormat="1" applyFont="1" applyBorder="1" applyAlignment="1">
      <alignment horizontal="center" vertical="center" wrapText="1"/>
    </xf>
    <xf numFmtId="14" fontId="11" fillId="0" borderId="11" xfId="4" applyNumberFormat="1" applyFont="1" applyBorder="1" applyAlignment="1">
      <alignment horizontal="center" vertical="top" wrapText="1"/>
    </xf>
    <xf numFmtId="0" fontId="11" fillId="0" borderId="12" xfId="4" applyFont="1" applyBorder="1" applyAlignment="1">
      <alignment horizontal="left" vertical="top" wrapText="1"/>
    </xf>
    <xf numFmtId="0" fontId="11" fillId="0" borderId="13" xfId="4" applyFont="1" applyBorder="1" applyAlignment="1">
      <alignment horizontal="center" vertical="top" wrapText="1"/>
    </xf>
    <xf numFmtId="0" fontId="11" fillId="0" borderId="13" xfId="4" applyFont="1" applyBorder="1" applyAlignment="1">
      <alignment horizontal="center" vertical="center" wrapText="1"/>
    </xf>
    <xf numFmtId="164" fontId="11" fillId="0" borderId="0" xfId="4" applyNumberFormat="1" applyFont="1" applyBorder="1" applyAlignment="1">
      <alignment horizontal="center" vertical="center" wrapText="1"/>
    </xf>
    <xf numFmtId="14" fontId="11" fillId="0" borderId="0" xfId="4" applyNumberFormat="1" applyFont="1" applyBorder="1" applyAlignment="1">
      <alignment horizontal="center" vertical="top" wrapText="1"/>
    </xf>
    <xf numFmtId="0" fontId="11" fillId="0" borderId="0" xfId="4" applyFont="1" applyBorder="1" applyAlignment="1">
      <alignment horizontal="center" vertical="top" wrapText="1"/>
    </xf>
    <xf numFmtId="0" fontId="11" fillId="0" borderId="0" xfId="4" applyFont="1" applyBorder="1" applyAlignment="1">
      <alignment horizontal="center" vertical="center" wrapText="1"/>
    </xf>
    <xf numFmtId="164" fontId="8" fillId="0" borderId="0" xfId="4" applyNumberFormat="1" applyFont="1">
      <alignment vertical="center"/>
    </xf>
    <xf numFmtId="0" fontId="0" fillId="0" borderId="0" xfId="0" applyAlignment="1">
      <alignment horizontal="center"/>
    </xf>
    <xf numFmtId="0" fontId="0" fillId="0" borderId="1" xfId="0" applyBorder="1" applyAlignment="1">
      <alignment wrapText="1"/>
    </xf>
    <xf numFmtId="0" fontId="0" fillId="0" borderId="1" xfId="0" applyBorder="1"/>
    <xf numFmtId="0" fontId="6" fillId="3"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0" fillId="0" borderId="0" xfId="0" applyAlignment="1">
      <alignment vertical="center" wrapText="1"/>
    </xf>
    <xf numFmtId="0" fontId="6" fillId="3" borderId="1" xfId="0" applyFont="1" applyFill="1" applyBorder="1" applyAlignment="1">
      <alignment horizontal="center" wrapText="1"/>
    </xf>
    <xf numFmtId="0" fontId="6" fillId="3" borderId="1" xfId="0" applyFont="1" applyFill="1" applyBorder="1" applyAlignment="1">
      <alignment horizontal="center"/>
    </xf>
    <xf numFmtId="0" fontId="0" fillId="0" borderId="1" xfId="0" applyFill="1" applyBorder="1" applyAlignment="1">
      <alignment horizontal="center"/>
    </xf>
    <xf numFmtId="0" fontId="5" fillId="0" borderId="0" xfId="1"/>
    <xf numFmtId="0" fontId="6" fillId="3" borderId="1" xfId="0" applyFont="1" applyFill="1" applyBorder="1" applyAlignment="1">
      <alignment horizontal="center"/>
    </xf>
    <xf numFmtId="0" fontId="0" fillId="7" borderId="0" xfId="0" applyFill="1"/>
    <xf numFmtId="14" fontId="0" fillId="0" borderId="0" xfId="0" applyNumberFormat="1"/>
    <xf numFmtId="0" fontId="12" fillId="8" borderId="1" xfId="0" applyFont="1" applyFill="1" applyBorder="1" applyAlignment="1">
      <alignment horizontal="center"/>
    </xf>
    <xf numFmtId="0" fontId="0" fillId="0" borderId="1" xfId="0" applyBorder="1" applyAlignment="1">
      <alignment vertical="center"/>
    </xf>
    <xf numFmtId="0" fontId="6" fillId="3" borderId="1" xfId="0" applyFont="1" applyFill="1" applyBorder="1"/>
    <xf numFmtId="0" fontId="0" fillId="3" borderId="1" xfId="0" applyFill="1" applyBorder="1"/>
    <xf numFmtId="0" fontId="6" fillId="9" borderId="1" xfId="0" applyFont="1" applyFill="1" applyBorder="1" applyAlignment="1">
      <alignment horizontal="center" vertical="center" wrapText="1"/>
    </xf>
    <xf numFmtId="0" fontId="13" fillId="9"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xf>
    <xf numFmtId="0" fontId="21" fillId="9" borderId="1" xfId="0" applyFont="1" applyFill="1" applyBorder="1" applyAlignment="1">
      <alignment horizontal="center" vertical="center" wrapText="1"/>
    </xf>
    <xf numFmtId="0" fontId="21" fillId="4" borderId="1" xfId="0" applyFont="1" applyFill="1" applyBorder="1" applyAlignment="1">
      <alignment horizontal="center" vertical="center" wrapText="1"/>
    </xf>
    <xf numFmtId="0" fontId="0" fillId="0" borderId="1" xfId="0" applyFill="1" applyBorder="1"/>
    <xf numFmtId="0" fontId="0" fillId="0" borderId="1" xfId="0" applyFill="1" applyBorder="1" applyAlignment="1">
      <alignment wrapText="1"/>
    </xf>
    <xf numFmtId="0" fontId="22" fillId="13" borderId="1" xfId="0" applyFont="1" applyFill="1" applyBorder="1"/>
    <xf numFmtId="0" fontId="23" fillId="10" borderId="1" xfId="0" applyFont="1" applyFill="1" applyBorder="1" applyAlignment="1">
      <alignment horizontal="center" vertical="center"/>
    </xf>
    <xf numFmtId="0" fontId="24" fillId="14" borderId="1" xfId="6" applyFont="1" applyFill="1" applyBorder="1" applyAlignment="1">
      <alignment horizontal="center" vertical="center"/>
    </xf>
    <xf numFmtId="0" fontId="22" fillId="15" borderId="1" xfId="0" applyFont="1" applyFill="1" applyBorder="1" applyAlignment="1">
      <alignment horizontal="center" vertical="center"/>
    </xf>
    <xf numFmtId="0" fontId="25" fillId="3" borderId="1" xfId="0" applyFont="1" applyFill="1" applyBorder="1" applyAlignment="1">
      <alignment horizontal="center" vertical="center"/>
    </xf>
    <xf numFmtId="0" fontId="0" fillId="3" borderId="1" xfId="0" applyFill="1" applyBorder="1" applyAlignment="1">
      <alignment horizontal="left" vertical="center"/>
    </xf>
    <xf numFmtId="0" fontId="25" fillId="3" borderId="1" xfId="0" applyFont="1" applyFill="1" applyBorder="1" applyAlignment="1">
      <alignment vertical="top"/>
    </xf>
    <xf numFmtId="0" fontId="0" fillId="11" borderId="1" xfId="0" applyFill="1" applyBorder="1" applyAlignment="1">
      <alignment horizontal="left"/>
    </xf>
    <xf numFmtId="0" fontId="24" fillId="12" borderId="1" xfId="6" applyFont="1" applyFill="1" applyBorder="1" applyAlignment="1">
      <alignment horizontal="center" vertical="center"/>
    </xf>
    <xf numFmtId="0" fontId="24" fillId="12" borderId="1" xfId="6" applyFont="1" applyFill="1" applyBorder="1" applyAlignment="1">
      <alignment horizontal="center" vertical="center" wrapText="1"/>
    </xf>
    <xf numFmtId="0" fontId="24" fillId="16" borderId="1" xfId="6" applyFont="1" applyFill="1" applyBorder="1" applyAlignment="1">
      <alignment horizontal="center" vertical="center" wrapText="1"/>
    </xf>
    <xf numFmtId="0" fontId="24" fillId="16" borderId="1" xfId="6" applyFont="1" applyFill="1" applyBorder="1" applyAlignment="1">
      <alignment horizontal="center" vertical="center"/>
    </xf>
    <xf numFmtId="0" fontId="6" fillId="3" borderId="1" xfId="0" applyFont="1" applyFill="1" applyBorder="1" applyAlignment="1">
      <alignment horizontal="center" vertical="center" wrapText="1"/>
    </xf>
    <xf numFmtId="0" fontId="25" fillId="0" borderId="1" xfId="0" applyFont="1" applyBorder="1" applyAlignment="1">
      <alignment vertical="top"/>
    </xf>
    <xf numFmtId="0" fontId="0" fillId="0" borderId="1" xfId="0" applyBorder="1" applyAlignment="1">
      <alignment vertical="top" wrapText="1"/>
    </xf>
    <xf numFmtId="0" fontId="0" fillId="0" borderId="1" xfId="0" applyFill="1" applyBorder="1" applyAlignment="1">
      <alignment horizontal="left" vertical="top"/>
    </xf>
    <xf numFmtId="0" fontId="0" fillId="0" borderId="1" xfId="0" applyFill="1" applyBorder="1" applyAlignment="1">
      <alignment horizontal="left"/>
    </xf>
    <xf numFmtId="0" fontId="26" fillId="17" borderId="1" xfId="0" applyFont="1" applyFill="1" applyBorder="1" applyAlignment="1">
      <alignment vertical="top" wrapText="1"/>
    </xf>
    <xf numFmtId="0" fontId="25" fillId="0" borderId="0" xfId="0" applyFont="1" applyAlignment="1">
      <alignment vertical="top"/>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0" fillId="6" borderId="1" xfId="0" applyFill="1" applyBorder="1" applyAlignment="1">
      <alignment horizontal="left" vertical="top" wrapText="1"/>
    </xf>
    <xf numFmtId="0" fontId="25" fillId="0" borderId="1" xfId="0" applyFont="1" applyBorder="1" applyAlignment="1">
      <alignment horizontal="center" vertical="top"/>
    </xf>
    <xf numFmtId="0" fontId="0" fillId="6" borderId="1" xfId="0" applyFill="1" applyBorder="1"/>
    <xf numFmtId="0" fontId="0" fillId="0" borderId="1" xfId="0" applyBorder="1" applyAlignment="1">
      <alignment horizontal="center" vertical="center" wrapText="1"/>
    </xf>
    <xf numFmtId="0" fontId="26" fillId="17" borderId="1" xfId="0" applyFont="1" applyFill="1" applyBorder="1" applyAlignment="1">
      <alignment wrapText="1"/>
    </xf>
    <xf numFmtId="0" fontId="25" fillId="0" borderId="1" xfId="0" applyFont="1" applyBorder="1" applyAlignment="1">
      <alignment horizontal="center" vertical="center"/>
    </xf>
    <xf numFmtId="0" fontId="0" fillId="0" borderId="1" xfId="0" applyBorder="1" applyAlignment="1">
      <alignment horizontal="left" vertical="top"/>
    </xf>
    <xf numFmtId="0" fontId="26" fillId="6" borderId="1" xfId="0" applyFont="1" applyFill="1" applyBorder="1" applyAlignment="1">
      <alignment vertical="top" wrapText="1"/>
    </xf>
    <xf numFmtId="0" fontId="0" fillId="6" borderId="1" xfId="0" applyFill="1" applyBorder="1" applyAlignment="1">
      <alignment horizontal="left" vertical="top"/>
    </xf>
    <xf numFmtId="0" fontId="25" fillId="6" borderId="1" xfId="0" applyFont="1" applyFill="1" applyBorder="1" applyAlignment="1">
      <alignment vertical="top"/>
    </xf>
    <xf numFmtId="0" fontId="0" fillId="0" borderId="1" xfId="0" applyFill="1" applyBorder="1" applyAlignment="1">
      <alignment horizontal="left" vertical="center" wrapText="1"/>
    </xf>
    <xf numFmtId="0" fontId="0" fillId="0" borderId="1" xfId="0" applyBorder="1" applyAlignment="1">
      <alignment vertical="top"/>
    </xf>
    <xf numFmtId="14" fontId="0" fillId="0" borderId="1" xfId="0" applyNumberFormat="1" applyFill="1" applyBorder="1" applyAlignment="1">
      <alignment horizontal="left" vertical="top"/>
    </xf>
    <xf numFmtId="0" fontId="5" fillId="0" borderId="1" xfId="1" applyFill="1" applyBorder="1" applyAlignment="1">
      <alignment wrapText="1"/>
    </xf>
    <xf numFmtId="0" fontId="0" fillId="6" borderId="1" xfId="0" applyFill="1" applyBorder="1" applyAlignment="1">
      <alignment wrapText="1"/>
    </xf>
    <xf numFmtId="9" fontId="6" fillId="3" borderId="1" xfId="2" applyNumberFormat="1" applyFont="1" applyFill="1" applyBorder="1" applyAlignment="1">
      <alignment horizontal="center"/>
    </xf>
    <xf numFmtId="9" fontId="6" fillId="3" borderId="1" xfId="2" applyFont="1" applyFill="1" applyBorder="1" applyAlignment="1">
      <alignment horizontal="center"/>
    </xf>
    <xf numFmtId="0" fontId="0" fillId="0" borderId="1" xfId="0" applyBorder="1" applyAlignment="1">
      <alignment horizontal="center"/>
    </xf>
    <xf numFmtId="9" fontId="0" fillId="0" borderId="1" xfId="2" applyNumberFormat="1" applyFont="1" applyBorder="1" applyAlignment="1">
      <alignment horizontal="center"/>
    </xf>
    <xf numFmtId="9" fontId="0" fillId="0" borderId="1" xfId="2" applyFont="1" applyBorder="1" applyAlignment="1">
      <alignment horizontal="center"/>
    </xf>
    <xf numFmtId="0" fontId="0" fillId="0" borderId="1" xfId="0" applyFill="1" applyBorder="1" applyAlignment="1">
      <alignment vertical="top" wrapText="1"/>
    </xf>
    <xf numFmtId="0" fontId="0" fillId="0" borderId="0" xfId="0" applyAlignment="1">
      <alignment vertical="top"/>
    </xf>
    <xf numFmtId="0" fontId="0" fillId="0" borderId="0" xfId="0" applyAlignment="1">
      <alignment vertical="top" wrapText="1"/>
    </xf>
    <xf numFmtId="0" fontId="0" fillId="18" borderId="1" xfId="0" applyFill="1" applyBorder="1" applyAlignment="1">
      <alignment vertical="top" wrapText="1"/>
    </xf>
    <xf numFmtId="0" fontId="25" fillId="0" borderId="1" xfId="0" applyFont="1" applyFill="1" applyBorder="1" applyAlignment="1">
      <alignment vertical="top"/>
    </xf>
    <xf numFmtId="0" fontId="0" fillId="0" borderId="1" xfId="0" applyBorder="1" applyAlignment="1">
      <alignment horizontal="left" vertical="center" wrapText="1"/>
    </xf>
    <xf numFmtId="0" fontId="0" fillId="0" borderId="1" xfId="0" applyBorder="1" applyAlignment="1">
      <alignment vertical="center" wrapText="1"/>
    </xf>
    <xf numFmtId="0" fontId="0" fillId="0" borderId="1" xfId="0" applyBorder="1" applyAlignment="1">
      <alignment horizontal="left" wrapText="1"/>
    </xf>
    <xf numFmtId="0" fontId="0" fillId="6" borderId="1" xfId="0" applyFill="1" applyBorder="1" applyAlignment="1">
      <alignment vertical="top" wrapText="1"/>
    </xf>
    <xf numFmtId="0" fontId="0" fillId="6" borderId="1" xfId="0" applyFill="1" applyBorder="1" applyAlignment="1">
      <alignment vertical="top"/>
    </xf>
    <xf numFmtId="0" fontId="0" fillId="0" borderId="1" xfId="0" quotePrefix="1" applyBorder="1" applyAlignment="1">
      <alignment vertical="top" wrapText="1"/>
    </xf>
    <xf numFmtId="0" fontId="0" fillId="0" borderId="14" xfId="0" applyFill="1" applyBorder="1" applyAlignment="1">
      <alignment vertical="top" wrapText="1"/>
    </xf>
    <xf numFmtId="0" fontId="0" fillId="0" borderId="1" xfId="0" applyBorder="1" applyAlignment="1">
      <alignment horizontal="center" vertical="top" wrapText="1"/>
    </xf>
    <xf numFmtId="14" fontId="0" fillId="0" borderId="1" xfId="0" applyNumberFormat="1" applyFill="1" applyBorder="1" applyAlignment="1">
      <alignment horizontal="right" vertical="top"/>
    </xf>
    <xf numFmtId="0" fontId="0" fillId="0" borderId="1" xfId="0" applyBorder="1" applyAlignment="1">
      <alignment horizontal="center" vertical="top"/>
    </xf>
    <xf numFmtId="14" fontId="0" fillId="6" borderId="1" xfId="0" applyNumberFormat="1" applyFill="1" applyBorder="1"/>
    <xf numFmtId="14" fontId="0" fillId="0" borderId="1" xfId="0" applyNumberFormat="1" applyBorder="1"/>
    <xf numFmtId="0" fontId="6" fillId="0" borderId="0" xfId="0" applyFont="1"/>
    <xf numFmtId="0" fontId="0" fillId="0" borderId="2" xfId="0" applyBorder="1" applyAlignment="1">
      <alignment vertical="top"/>
    </xf>
    <xf numFmtId="14" fontId="0" fillId="6" borderId="1" xfId="0" applyNumberFormat="1" applyFill="1" applyBorder="1" applyAlignment="1">
      <alignment horizontal="left" vertical="top"/>
    </xf>
    <xf numFmtId="0" fontId="0" fillId="6" borderId="1" xfId="0" applyFill="1" applyBorder="1" applyAlignment="1">
      <alignment vertical="center"/>
    </xf>
    <xf numFmtId="0" fontId="0" fillId="6" borderId="1" xfId="0" applyFill="1" applyBorder="1" applyAlignment="1">
      <alignment horizontal="center" vertical="top"/>
    </xf>
    <xf numFmtId="0" fontId="0" fillId="6" borderId="2" xfId="0" applyFill="1" applyBorder="1" applyAlignment="1">
      <alignment vertical="top"/>
    </xf>
    <xf numFmtId="0" fontId="0" fillId="6" borderId="1" xfId="0" applyFill="1" applyBorder="1" applyAlignment="1">
      <alignment horizontal="left"/>
    </xf>
    <xf numFmtId="0" fontId="25" fillId="3" borderId="1" xfId="0" applyFont="1" applyFill="1" applyBorder="1" applyAlignment="1">
      <alignment horizontal="center" vertical="top"/>
    </xf>
    <xf numFmtId="0" fontId="0" fillId="3" borderId="1" xfId="0" applyFill="1" applyBorder="1" applyAlignment="1">
      <alignment horizontal="left" wrapText="1"/>
    </xf>
    <xf numFmtId="0" fontId="31" fillId="0" borderId="19" xfId="0" applyFont="1" applyBorder="1" applyAlignment="1">
      <alignment horizontal="left" vertical="top" wrapText="1"/>
    </xf>
    <xf numFmtId="0" fontId="0" fillId="0" borderId="1" xfId="0" applyFill="1" applyBorder="1" applyAlignment="1">
      <alignment vertical="center" wrapText="1"/>
    </xf>
    <xf numFmtId="0" fontId="6" fillId="9" borderId="2" xfId="0" applyFont="1" applyFill="1" applyBorder="1" applyAlignment="1">
      <alignment horizontal="center"/>
    </xf>
    <xf numFmtId="0" fontId="6" fillId="4" borderId="2" xfId="0" applyFont="1" applyFill="1" applyBorder="1" applyAlignment="1">
      <alignment horizontal="center"/>
    </xf>
    <xf numFmtId="0" fontId="0" fillId="3" borderId="1" xfId="0" applyFill="1" applyBorder="1" applyAlignment="1">
      <alignment horizontal="left" vertical="center" wrapText="1"/>
    </xf>
    <xf numFmtId="0" fontId="0" fillId="3" borderId="1" xfId="0" applyFill="1" applyBorder="1" applyAlignment="1">
      <alignment wrapText="1"/>
    </xf>
    <xf numFmtId="0" fontId="0" fillId="3" borderId="1" xfId="0" applyFill="1" applyBorder="1" applyAlignment="1">
      <alignment horizontal="left"/>
    </xf>
    <xf numFmtId="0" fontId="0" fillId="3" borderId="1" xfId="0" applyFill="1" applyBorder="1" applyAlignment="1">
      <alignment vertical="center" wrapText="1"/>
    </xf>
    <xf numFmtId="0" fontId="37" fillId="20" borderId="1" xfId="1" applyFont="1" applyFill="1" applyBorder="1" applyAlignment="1">
      <alignment wrapText="1"/>
    </xf>
    <xf numFmtId="0" fontId="6" fillId="20" borderId="1" xfId="0" applyFont="1" applyFill="1" applyBorder="1" applyAlignment="1">
      <alignment horizontal="center"/>
    </xf>
    <xf numFmtId="0" fontId="6" fillId="20" borderId="1" xfId="0" applyFont="1" applyFill="1" applyBorder="1" applyAlignment="1">
      <alignment wrapText="1"/>
    </xf>
    <xf numFmtId="0" fontId="6" fillId="20" borderId="1" xfId="0" applyFont="1" applyFill="1" applyBorder="1"/>
    <xf numFmtId="9" fontId="6" fillId="20" borderId="1" xfId="2" applyNumberFormat="1" applyFont="1" applyFill="1" applyBorder="1" applyAlignment="1">
      <alignment horizontal="center"/>
    </xf>
    <xf numFmtId="9" fontId="6" fillId="20" borderId="1" xfId="2" applyFont="1" applyFill="1" applyBorder="1" applyAlignment="1">
      <alignment horizontal="center"/>
    </xf>
    <xf numFmtId="9" fontId="0" fillId="0" borderId="1" xfId="0" applyNumberFormat="1" applyBorder="1" applyAlignment="1">
      <alignment horizontal="center"/>
    </xf>
    <xf numFmtId="9" fontId="6" fillId="3" borderId="1" xfId="0" applyNumberFormat="1" applyFont="1" applyFill="1" applyBorder="1" applyAlignment="1">
      <alignment horizontal="center"/>
    </xf>
    <xf numFmtId="9" fontId="0" fillId="0" borderId="1" xfId="0" applyNumberFormat="1" applyFill="1" applyBorder="1" applyAlignment="1">
      <alignment horizontal="center"/>
    </xf>
    <xf numFmtId="9" fontId="6" fillId="20" borderId="1" xfId="0" applyNumberFormat="1" applyFont="1" applyFill="1" applyBorder="1" applyAlignment="1">
      <alignment horizontal="center"/>
    </xf>
    <xf numFmtId="9" fontId="0" fillId="0" borderId="1" xfId="2" applyFont="1" applyFill="1" applyBorder="1" applyAlignment="1">
      <alignment horizontal="center"/>
    </xf>
    <xf numFmtId="0" fontId="38" fillId="9" borderId="1" xfId="0" applyFont="1" applyFill="1" applyBorder="1" applyAlignment="1">
      <alignment horizontal="center" vertical="center" wrapText="1"/>
    </xf>
    <xf numFmtId="9" fontId="0" fillId="0" borderId="1" xfId="0" applyNumberFormat="1" applyFont="1" applyFill="1" applyBorder="1" applyAlignment="1">
      <alignment horizontal="center"/>
    </xf>
    <xf numFmtId="0" fontId="26" fillId="0" borderId="1" xfId="0" applyFont="1" applyFill="1" applyBorder="1" applyAlignment="1">
      <alignment vertical="top" wrapText="1"/>
    </xf>
    <xf numFmtId="0" fontId="0" fillId="0" borderId="1" xfId="0" applyFill="1" applyBorder="1" applyAlignment="1">
      <alignment vertical="center"/>
    </xf>
    <xf numFmtId="0" fontId="24" fillId="6" borderId="1" xfId="6" applyFont="1" applyFill="1" applyBorder="1" applyAlignment="1">
      <alignment horizontal="center" vertical="center"/>
    </xf>
    <xf numFmtId="0" fontId="6" fillId="4" borderId="1" xfId="0" applyFont="1" applyFill="1" applyBorder="1" applyAlignment="1">
      <alignment horizontal="center"/>
    </xf>
    <xf numFmtId="14" fontId="0" fillId="0" borderId="1" xfId="0" applyNumberFormat="1" applyFill="1" applyBorder="1"/>
    <xf numFmtId="0" fontId="6" fillId="11" borderId="1" xfId="0" applyFont="1" applyFill="1" applyBorder="1"/>
    <xf numFmtId="0" fontId="6" fillId="4" borderId="1" xfId="0" applyFont="1" applyFill="1" applyBorder="1"/>
    <xf numFmtId="0" fontId="23" fillId="10" borderId="1" xfId="0" applyFont="1" applyFill="1" applyBorder="1" applyAlignment="1">
      <alignment horizontal="center" vertical="center" wrapText="1"/>
    </xf>
    <xf numFmtId="0" fontId="22" fillId="13" borderId="1" xfId="0" applyFont="1" applyFill="1" applyBorder="1" applyAlignment="1">
      <alignment wrapText="1"/>
    </xf>
    <xf numFmtId="0" fontId="24" fillId="14" borderId="1" xfId="6" applyFont="1" applyFill="1" applyBorder="1" applyAlignment="1">
      <alignment horizontal="center" vertical="center" wrapText="1"/>
    </xf>
    <xf numFmtId="0" fontId="25" fillId="3" borderId="1" xfId="0" applyFont="1" applyFill="1" applyBorder="1" applyAlignment="1">
      <alignment vertical="top" wrapText="1"/>
    </xf>
    <xf numFmtId="0" fontId="22" fillId="13" borderId="1" xfId="0" applyFont="1" applyFill="1" applyBorder="1" applyAlignment="1">
      <alignment horizontal="left" vertical="top"/>
    </xf>
    <xf numFmtId="0" fontId="22" fillId="13" borderId="1" xfId="0" applyFont="1" applyFill="1" applyBorder="1" applyAlignment="1">
      <alignment vertical="top"/>
    </xf>
    <xf numFmtId="0" fontId="22" fillId="13" borderId="1" xfId="0" applyFont="1" applyFill="1" applyBorder="1" applyAlignment="1">
      <alignment horizontal="center" vertical="center"/>
    </xf>
    <xf numFmtId="0" fontId="0" fillId="10" borderId="1" xfId="0" applyFill="1" applyBorder="1"/>
    <xf numFmtId="0" fontId="24" fillId="10" borderId="1" xfId="6" applyFont="1" applyFill="1" applyBorder="1" applyAlignment="1">
      <alignment horizontal="center" vertical="center"/>
    </xf>
    <xf numFmtId="0" fontId="0" fillId="0" borderId="1" xfId="0" applyBorder="1" applyAlignment="1"/>
    <xf numFmtId="0" fontId="25" fillId="6" borderId="1" xfId="0" applyFont="1" applyFill="1" applyBorder="1" applyAlignment="1">
      <alignment vertical="top" wrapText="1"/>
    </xf>
    <xf numFmtId="0" fontId="36" fillId="21" borderId="1" xfId="0" applyFont="1" applyFill="1" applyBorder="1" applyAlignment="1">
      <alignment vertical="top" wrapText="1"/>
    </xf>
    <xf numFmtId="14" fontId="0" fillId="0" borderId="1" xfId="0" applyNumberFormat="1" applyBorder="1" applyAlignment="1">
      <alignment vertical="top" wrapText="1"/>
    </xf>
    <xf numFmtId="14" fontId="0" fillId="6" borderId="1" xfId="0" applyNumberFormat="1" applyFill="1" applyBorder="1" applyAlignment="1">
      <alignment vertical="top" wrapText="1"/>
    </xf>
    <xf numFmtId="0" fontId="24" fillId="10" borderId="1" xfId="6" applyFont="1" applyFill="1" applyBorder="1" applyAlignment="1">
      <alignment horizontal="center" vertical="center" wrapText="1"/>
    </xf>
    <xf numFmtId="0" fontId="12" fillId="23" borderId="1" xfId="0" applyFont="1" applyFill="1" applyBorder="1" applyAlignment="1">
      <alignment horizontal="center"/>
    </xf>
    <xf numFmtId="0" fontId="12" fillId="22" borderId="1" xfId="0" applyFont="1" applyFill="1" applyBorder="1" applyAlignment="1">
      <alignment horizontal="center"/>
    </xf>
    <xf numFmtId="0" fontId="0" fillId="0" borderId="1" xfId="0" applyBorder="1" applyAlignment="1">
      <alignment horizontal="right"/>
    </xf>
    <xf numFmtId="0" fontId="0" fillId="0" borderId="0" xfId="0" applyAlignment="1">
      <alignment horizontal="right"/>
    </xf>
    <xf numFmtId="0" fontId="22" fillId="13" borderId="1" xfId="0" applyFont="1" applyFill="1" applyBorder="1" applyAlignment="1">
      <alignment horizontal="right"/>
    </xf>
    <xf numFmtId="0" fontId="0" fillId="3" borderId="1" xfId="0" applyFill="1" applyBorder="1" applyAlignment="1">
      <alignment horizontal="right"/>
    </xf>
    <xf numFmtId="0" fontId="38" fillId="4" borderId="1" xfId="0" applyFont="1" applyFill="1" applyBorder="1" applyAlignment="1">
      <alignment horizontal="center" vertical="center" wrapText="1"/>
    </xf>
    <xf numFmtId="1" fontId="0" fillId="0" borderId="1" xfId="2" applyNumberFormat="1" applyFont="1" applyBorder="1" applyAlignment="1">
      <alignment horizontal="center"/>
    </xf>
    <xf numFmtId="0" fontId="0" fillId="0" borderId="1" xfId="0" applyFill="1" applyBorder="1" applyAlignment="1"/>
    <xf numFmtId="1" fontId="0" fillId="0" borderId="1" xfId="0" applyNumberFormat="1" applyBorder="1"/>
    <xf numFmtId="0" fontId="0" fillId="3" borderId="17" xfId="0" applyFill="1" applyBorder="1" applyAlignment="1">
      <alignment horizontal="center"/>
    </xf>
    <xf numFmtId="0" fontId="6" fillId="9" borderId="2" xfId="0" applyFont="1" applyFill="1" applyBorder="1" applyAlignment="1">
      <alignment horizontal="center"/>
    </xf>
    <xf numFmtId="0" fontId="24" fillId="16" borderId="2" xfId="6" applyFont="1" applyFill="1" applyBorder="1" applyAlignment="1">
      <alignment horizontal="center" vertical="center" wrapText="1"/>
    </xf>
    <xf numFmtId="0" fontId="0" fillId="24" borderId="1" xfId="0" applyFill="1" applyBorder="1" applyAlignment="1">
      <alignment vertical="top"/>
    </xf>
    <xf numFmtId="0" fontId="0" fillId="24" borderId="1" xfId="0" applyFill="1" applyBorder="1" applyAlignment="1">
      <alignment vertical="top" wrapText="1"/>
    </xf>
    <xf numFmtId="0" fontId="0" fillId="24" borderId="1" xfId="0" applyFill="1" applyBorder="1" applyAlignment="1">
      <alignment horizontal="left" vertical="top"/>
    </xf>
    <xf numFmtId="0" fontId="0" fillId="24" borderId="1" xfId="0" applyFill="1" applyBorder="1"/>
    <xf numFmtId="14" fontId="0" fillId="24" borderId="1" xfId="0" applyNumberFormat="1" applyFill="1" applyBorder="1"/>
    <xf numFmtId="0" fontId="0" fillId="24" borderId="1" xfId="0" applyFill="1" applyBorder="1" applyAlignment="1">
      <alignment horizontal="left" vertical="top" wrapText="1"/>
    </xf>
    <xf numFmtId="0" fontId="0" fillId="24" borderId="2" xfId="0" applyFill="1" applyBorder="1" applyAlignment="1">
      <alignment vertical="top"/>
    </xf>
    <xf numFmtId="0" fontId="25" fillId="24" borderId="1" xfId="0" applyFont="1" applyFill="1" applyBorder="1" applyAlignment="1">
      <alignment vertical="top"/>
    </xf>
    <xf numFmtId="0" fontId="0" fillId="0" borderId="4" xfId="0" applyBorder="1"/>
    <xf numFmtId="0" fontId="0" fillId="18" borderId="1" xfId="0" applyFill="1" applyBorder="1" applyAlignment="1">
      <alignment vertical="top"/>
    </xf>
    <xf numFmtId="0" fontId="0" fillId="18" borderId="1" xfId="0" applyFill="1" applyBorder="1"/>
    <xf numFmtId="0" fontId="40" fillId="25" borderId="19" xfId="0" applyFont="1" applyFill="1" applyBorder="1" applyAlignment="1">
      <alignment horizontal="center" vertical="center"/>
    </xf>
    <xf numFmtId="0" fontId="40" fillId="25" borderId="19" xfId="0" applyFont="1" applyFill="1" applyBorder="1" applyAlignment="1">
      <alignment horizontal="center" vertical="center" wrapText="1"/>
    </xf>
    <xf numFmtId="0" fontId="41" fillId="26" borderId="19" xfId="0" applyFont="1" applyFill="1" applyBorder="1" applyAlignment="1">
      <alignment horizontal="center" vertical="center"/>
    </xf>
    <xf numFmtId="0" fontId="41" fillId="28" borderId="19" xfId="0" applyFont="1" applyFill="1" applyBorder="1" applyAlignment="1">
      <alignment horizontal="center" vertical="center"/>
    </xf>
    <xf numFmtId="0" fontId="0" fillId="3" borderId="0" xfId="0" applyFill="1" applyBorder="1" applyAlignment="1">
      <alignment horizontal="center"/>
    </xf>
    <xf numFmtId="0" fontId="25" fillId="6" borderId="18" xfId="0" applyFont="1" applyFill="1" applyBorder="1" applyAlignment="1">
      <alignment vertical="top"/>
    </xf>
    <xf numFmtId="0" fontId="0" fillId="6" borderId="18" xfId="0" applyFill="1" applyBorder="1" applyAlignment="1">
      <alignment vertical="top" wrapText="1"/>
    </xf>
    <xf numFmtId="0" fontId="0" fillId="6" borderId="18" xfId="0" applyFill="1" applyBorder="1" applyAlignment="1">
      <alignment horizontal="left"/>
    </xf>
    <xf numFmtId="0" fontId="24" fillId="6" borderId="18" xfId="6" applyFont="1" applyFill="1" applyBorder="1" applyAlignment="1">
      <alignment horizontal="center" vertical="center"/>
    </xf>
    <xf numFmtId="0" fontId="0" fillId="0" borderId="18" xfId="0" applyBorder="1"/>
    <xf numFmtId="0" fontId="31" fillId="7" borderId="19" xfId="0" applyFont="1" applyFill="1" applyBorder="1" applyAlignment="1">
      <alignment horizontal="left" vertical="top" wrapText="1"/>
    </xf>
    <xf numFmtId="0" fontId="0" fillId="7" borderId="1" xfId="0" applyFill="1" applyBorder="1"/>
    <xf numFmtId="0" fontId="34" fillId="7" borderId="19" xfId="0" applyFont="1" applyFill="1" applyBorder="1" applyAlignment="1">
      <alignment horizontal="left" vertical="top" wrapText="1"/>
    </xf>
    <xf numFmtId="0" fontId="43" fillId="34" borderId="19" xfId="0" applyFont="1" applyFill="1" applyBorder="1" applyAlignment="1">
      <alignment vertical="top"/>
    </xf>
    <xf numFmtId="0" fontId="44" fillId="34" borderId="19" xfId="0" applyFont="1" applyFill="1" applyBorder="1" applyAlignment="1">
      <alignment horizontal="left" vertical="top" wrapText="1"/>
    </xf>
    <xf numFmtId="0" fontId="44" fillId="34" borderId="19" xfId="0" applyFont="1" applyFill="1" applyBorder="1" applyAlignment="1">
      <alignment horizontal="center" vertical="center"/>
    </xf>
    <xf numFmtId="0" fontId="44" fillId="35" borderId="19" xfId="0" applyFont="1" applyFill="1" applyBorder="1" applyAlignment="1">
      <alignment horizontal="left" vertical="top" wrapText="1"/>
    </xf>
    <xf numFmtId="0" fontId="44" fillId="34" borderId="19" xfId="0" applyFont="1" applyFill="1" applyBorder="1"/>
    <xf numFmtId="0" fontId="44" fillId="34" borderId="19" xfId="0" applyFont="1" applyFill="1" applyBorder="1" applyAlignment="1">
      <alignment horizontal="left"/>
    </xf>
    <xf numFmtId="165" fontId="44" fillId="34" borderId="19" xfId="0" applyNumberFormat="1" applyFont="1" applyFill="1" applyBorder="1" applyAlignment="1">
      <alignment horizontal="left"/>
    </xf>
    <xf numFmtId="0" fontId="44" fillId="34" borderId="19" xfId="0" applyFont="1" applyFill="1" applyBorder="1" applyAlignment="1">
      <alignment vertical="center"/>
    </xf>
    <xf numFmtId="14" fontId="44" fillId="34" borderId="19" xfId="0" applyNumberFormat="1" applyFont="1" applyFill="1" applyBorder="1" applyAlignment="1">
      <alignment horizontal="left" vertical="top" wrapText="1"/>
    </xf>
    <xf numFmtId="0" fontId="45" fillId="34" borderId="19" xfId="0" applyFont="1" applyFill="1" applyBorder="1" applyAlignment="1">
      <alignment horizontal="left" vertical="top" wrapText="1"/>
    </xf>
    <xf numFmtId="0" fontId="46" fillId="34" borderId="1" xfId="0" applyFont="1" applyFill="1" applyBorder="1"/>
    <xf numFmtId="0" fontId="28" fillId="7" borderId="19" xfId="0" applyFont="1" applyFill="1" applyBorder="1" applyAlignment="1">
      <alignment horizontal="left" vertical="top" wrapText="1"/>
    </xf>
    <xf numFmtId="0" fontId="31" fillId="24" borderId="19" xfId="0" applyFont="1" applyFill="1" applyBorder="1" applyAlignment="1">
      <alignment horizontal="left" vertical="top" wrapText="1"/>
    </xf>
    <xf numFmtId="0" fontId="29" fillId="24" borderId="19" xfId="0" applyFont="1" applyFill="1" applyBorder="1" applyAlignment="1">
      <alignment horizontal="left" vertical="top" wrapText="1"/>
    </xf>
    <xf numFmtId="0" fontId="32" fillId="24" borderId="19" xfId="0" applyFont="1" applyFill="1" applyBorder="1" applyAlignment="1">
      <alignment horizontal="left" vertical="top" wrapText="1"/>
    </xf>
    <xf numFmtId="0" fontId="43" fillId="11" borderId="19" xfId="0" applyFont="1" applyFill="1" applyBorder="1" applyAlignment="1">
      <alignment vertical="top"/>
    </xf>
    <xf numFmtId="0" fontId="44" fillId="11" borderId="19" xfId="0" applyFont="1" applyFill="1" applyBorder="1" applyAlignment="1">
      <alignment horizontal="left" vertical="top" wrapText="1"/>
    </xf>
    <xf numFmtId="0" fontId="44" fillId="11" borderId="19" xfId="0" applyFont="1" applyFill="1" applyBorder="1" applyAlignment="1">
      <alignment horizontal="center" vertical="center"/>
    </xf>
    <xf numFmtId="0" fontId="44" fillId="38" borderId="19" xfId="0" applyFont="1" applyFill="1" applyBorder="1" applyAlignment="1">
      <alignment horizontal="left" vertical="top" wrapText="1"/>
    </xf>
    <xf numFmtId="0" fontId="44" fillId="39" borderId="19" xfId="0" applyFont="1" applyFill="1" applyBorder="1" applyAlignment="1">
      <alignment horizontal="left" vertical="top" wrapText="1"/>
    </xf>
    <xf numFmtId="0" fontId="44" fillId="11" borderId="19" xfId="0" applyFont="1" applyFill="1" applyBorder="1"/>
    <xf numFmtId="0" fontId="44" fillId="11" borderId="19" xfId="0" applyFont="1" applyFill="1" applyBorder="1" applyAlignment="1">
      <alignment horizontal="left"/>
    </xf>
    <xf numFmtId="165" fontId="44" fillId="11" borderId="19" xfId="0" applyNumberFormat="1" applyFont="1" applyFill="1" applyBorder="1" applyAlignment="1">
      <alignment horizontal="left"/>
    </xf>
    <xf numFmtId="0" fontId="44" fillId="11" borderId="19" xfId="0" applyFont="1" applyFill="1" applyBorder="1" applyAlignment="1">
      <alignment vertical="center"/>
    </xf>
    <xf numFmtId="14" fontId="44" fillId="11" borderId="19" xfId="0" applyNumberFormat="1" applyFont="1" applyFill="1" applyBorder="1" applyAlignment="1">
      <alignment horizontal="left" vertical="top" wrapText="1"/>
    </xf>
    <xf numFmtId="0" fontId="45" fillId="11" borderId="19" xfId="0" applyFont="1" applyFill="1" applyBorder="1" applyAlignment="1">
      <alignment horizontal="left" vertical="top" wrapText="1"/>
    </xf>
    <xf numFmtId="0" fontId="46" fillId="11" borderId="1" xfId="0" applyFont="1" applyFill="1" applyBorder="1"/>
    <xf numFmtId="0" fontId="31" fillId="40" borderId="19" xfId="0" applyFont="1" applyFill="1" applyBorder="1" applyAlignment="1">
      <alignment horizontal="left" vertical="top" wrapText="1"/>
    </xf>
    <xf numFmtId="14" fontId="0" fillId="7" borderId="1" xfId="0" applyNumberFormat="1" applyFill="1" applyBorder="1"/>
    <xf numFmtId="0" fontId="32" fillId="7" borderId="19" xfId="0" applyFont="1" applyFill="1" applyBorder="1" applyAlignment="1">
      <alignment horizontal="left" vertical="top" wrapText="1"/>
    </xf>
    <xf numFmtId="0" fontId="47" fillId="11" borderId="19" xfId="0" applyFont="1" applyFill="1" applyBorder="1" applyAlignment="1">
      <alignment horizontal="left" vertical="top" wrapText="1"/>
    </xf>
    <xf numFmtId="0" fontId="31" fillId="24" borderId="19" xfId="0" quotePrefix="1" applyFont="1" applyFill="1" applyBorder="1" applyAlignment="1">
      <alignment horizontal="left" vertical="top" wrapText="1"/>
    </xf>
    <xf numFmtId="0" fontId="30" fillId="0" borderId="19" xfId="0" applyFont="1" applyBorder="1" applyAlignment="1">
      <alignment vertical="top"/>
    </xf>
    <xf numFmtId="0" fontId="31" fillId="0" borderId="19" xfId="0" applyFont="1" applyBorder="1"/>
    <xf numFmtId="0" fontId="31" fillId="0" borderId="19" xfId="0" applyFont="1" applyBorder="1" applyAlignment="1">
      <alignment vertical="center"/>
    </xf>
    <xf numFmtId="0" fontId="31" fillId="19" borderId="19" xfId="0" applyFont="1" applyFill="1" applyBorder="1"/>
    <xf numFmtId="0" fontId="0" fillId="15" borderId="1" xfId="0" applyFill="1" applyBorder="1" applyAlignment="1">
      <alignment horizontal="center"/>
    </xf>
    <xf numFmtId="0" fontId="0" fillId="10" borderId="1" xfId="0" applyFill="1" applyBorder="1" applyAlignment="1">
      <alignment horizontal="center"/>
    </xf>
    <xf numFmtId="0" fontId="48" fillId="29" borderId="19" xfId="0" applyFont="1" applyFill="1" applyBorder="1" applyAlignment="1">
      <alignment horizontal="center" vertical="center"/>
    </xf>
    <xf numFmtId="0" fontId="49" fillId="29" borderId="19" xfId="0" applyFont="1" applyFill="1" applyBorder="1" applyAlignment="1">
      <alignment horizontal="left" vertical="top" wrapText="1"/>
    </xf>
    <xf numFmtId="0" fontId="48" fillId="29" borderId="19" xfId="0" applyFont="1" applyFill="1" applyBorder="1" applyAlignment="1">
      <alignment vertical="top"/>
    </xf>
    <xf numFmtId="0" fontId="49" fillId="29" borderId="19" xfId="0" applyFont="1" applyFill="1" applyBorder="1"/>
    <xf numFmtId="0" fontId="49" fillId="30" borderId="19" xfId="0" applyFont="1" applyFill="1" applyBorder="1" applyAlignment="1">
      <alignment horizontal="left"/>
    </xf>
    <xf numFmtId="0" fontId="50" fillId="31" borderId="19" xfId="0" applyFont="1" applyFill="1" applyBorder="1" applyAlignment="1">
      <alignment horizontal="center" vertical="center"/>
    </xf>
    <xf numFmtId="0" fontId="50" fillId="31" borderId="19" xfId="0" applyFont="1" applyFill="1" applyBorder="1" applyAlignment="1">
      <alignment horizontal="center" vertical="center" wrapText="1"/>
    </xf>
    <xf numFmtId="0" fontId="50" fillId="32" borderId="19" xfId="0" applyFont="1" applyFill="1" applyBorder="1" applyAlignment="1">
      <alignment horizontal="center" vertical="center" wrapText="1"/>
    </xf>
    <xf numFmtId="0" fontId="50" fillId="32" borderId="19" xfId="0" applyFont="1" applyFill="1" applyBorder="1" applyAlignment="1">
      <alignment horizontal="center" vertical="center"/>
    </xf>
    <xf numFmtId="0" fontId="48" fillId="7" borderId="19" xfId="0" applyFont="1" applyFill="1" applyBorder="1" applyAlignment="1">
      <alignment vertical="top"/>
    </xf>
    <xf numFmtId="0" fontId="49" fillId="7" borderId="19" xfId="0" applyFont="1" applyFill="1" applyBorder="1" applyAlignment="1">
      <alignment horizontal="left" vertical="top" wrapText="1"/>
    </xf>
    <xf numFmtId="0" fontId="49" fillId="7" borderId="19" xfId="0" applyFont="1" applyFill="1" applyBorder="1" applyAlignment="1">
      <alignment horizontal="center" vertical="center"/>
    </xf>
    <xf numFmtId="0" fontId="49" fillId="33" borderId="19" xfId="0" applyFont="1" applyFill="1" applyBorder="1" applyAlignment="1">
      <alignment horizontal="left" vertical="top" wrapText="1"/>
    </xf>
    <xf numFmtId="0" fontId="49" fillId="7" borderId="19" xfId="0" applyFont="1" applyFill="1" applyBorder="1"/>
    <xf numFmtId="0" fontId="49" fillId="7" borderId="19" xfId="0" applyFont="1" applyFill="1" applyBorder="1" applyAlignment="1">
      <alignment horizontal="left"/>
    </xf>
    <xf numFmtId="165" fontId="49" fillId="7" borderId="19" xfId="0" applyNumberFormat="1" applyFont="1" applyFill="1" applyBorder="1" applyAlignment="1">
      <alignment horizontal="left"/>
    </xf>
    <xf numFmtId="0" fontId="49" fillId="7" borderId="19" xfId="0" applyFont="1" applyFill="1" applyBorder="1" applyAlignment="1">
      <alignment vertical="center"/>
    </xf>
    <xf numFmtId="14" fontId="49" fillId="7" borderId="19" xfId="0" applyNumberFormat="1" applyFont="1" applyFill="1" applyBorder="1" applyAlignment="1">
      <alignment horizontal="left" vertical="top" wrapText="1"/>
    </xf>
    <xf numFmtId="0" fontId="52" fillId="7" borderId="19" xfId="0" applyFont="1" applyFill="1" applyBorder="1" applyAlignment="1">
      <alignment horizontal="left" vertical="top" wrapText="1"/>
    </xf>
    <xf numFmtId="14" fontId="49" fillId="7" borderId="19" xfId="0" applyNumberFormat="1" applyFont="1" applyFill="1" applyBorder="1" applyAlignment="1">
      <alignment horizontal="right" vertical="center"/>
    </xf>
    <xf numFmtId="0" fontId="49" fillId="7" borderId="19" xfId="0" applyFont="1" applyFill="1" applyBorder="1" applyAlignment="1">
      <alignment vertical="center" wrapText="1"/>
    </xf>
    <xf numFmtId="0" fontId="48" fillId="24" borderId="19" xfId="0" applyFont="1" applyFill="1" applyBorder="1" applyAlignment="1">
      <alignment vertical="top"/>
    </xf>
    <xf numFmtId="0" fontId="49" fillId="24" borderId="19" xfId="0" applyFont="1" applyFill="1" applyBorder="1" applyAlignment="1">
      <alignment horizontal="left" vertical="top" wrapText="1"/>
    </xf>
    <xf numFmtId="0" fontId="49" fillId="24" borderId="19" xfId="0" applyFont="1" applyFill="1" applyBorder="1" applyAlignment="1">
      <alignment horizontal="center" vertical="center"/>
    </xf>
    <xf numFmtId="0" fontId="49" fillId="36" borderId="19" xfId="0" applyFont="1" applyFill="1" applyBorder="1" applyAlignment="1">
      <alignment horizontal="left" vertical="top" wrapText="1"/>
    </xf>
    <xf numFmtId="0" fontId="49" fillId="24" borderId="19" xfId="0" applyFont="1" applyFill="1" applyBorder="1"/>
    <xf numFmtId="0" fontId="49" fillId="24" borderId="19" xfId="0" applyFont="1" applyFill="1" applyBorder="1" applyAlignment="1">
      <alignment horizontal="left"/>
    </xf>
    <xf numFmtId="165" fontId="49" fillId="24" borderId="19" xfId="0" applyNumberFormat="1" applyFont="1" applyFill="1" applyBorder="1" applyAlignment="1">
      <alignment horizontal="left"/>
    </xf>
    <xf numFmtId="0" fontId="49" fillId="24" borderId="19" xfId="0" applyFont="1" applyFill="1" applyBorder="1" applyAlignment="1">
      <alignment vertical="center"/>
    </xf>
    <xf numFmtId="14" fontId="49" fillId="24" borderId="19" xfId="0" applyNumberFormat="1" applyFont="1" applyFill="1" applyBorder="1" applyAlignment="1">
      <alignment horizontal="left" vertical="top" wrapText="1"/>
    </xf>
    <xf numFmtId="0" fontId="52" fillId="24" borderId="19" xfId="0" applyFont="1" applyFill="1" applyBorder="1" applyAlignment="1">
      <alignment horizontal="left" vertical="top" wrapText="1"/>
    </xf>
    <xf numFmtId="0" fontId="49" fillId="37" borderId="19" xfId="0" applyFont="1" applyFill="1" applyBorder="1" applyAlignment="1">
      <alignment horizontal="left" vertical="top" wrapText="1"/>
    </xf>
    <xf numFmtId="0" fontId="49" fillId="7" borderId="19" xfId="0" quotePrefix="1" applyFont="1" applyFill="1" applyBorder="1" applyAlignment="1">
      <alignment horizontal="left" vertical="top" wrapText="1"/>
    </xf>
    <xf numFmtId="0" fontId="31" fillId="7" borderId="19" xfId="0" quotePrefix="1" applyFont="1" applyFill="1" applyBorder="1" applyAlignment="1">
      <alignment horizontal="left" vertical="top" wrapText="1"/>
    </xf>
    <xf numFmtId="0" fontId="49" fillId="40" borderId="19" xfId="0" applyFont="1" applyFill="1" applyBorder="1" applyAlignment="1">
      <alignment horizontal="left" vertical="top" wrapText="1"/>
    </xf>
    <xf numFmtId="0" fontId="48" fillId="11" borderId="19" xfId="0" applyFont="1" applyFill="1" applyBorder="1" applyAlignment="1">
      <alignment vertical="top"/>
    </xf>
    <xf numFmtId="0" fontId="49" fillId="11" borderId="19" xfId="0" applyFont="1" applyFill="1" applyBorder="1" applyAlignment="1">
      <alignment horizontal="left" vertical="top" wrapText="1"/>
    </xf>
    <xf numFmtId="0" fontId="49" fillId="11" borderId="19" xfId="0" applyFont="1" applyFill="1" applyBorder="1"/>
    <xf numFmtId="0" fontId="49" fillId="38" borderId="19" xfId="0" applyFont="1" applyFill="1" applyBorder="1" applyAlignment="1">
      <alignment horizontal="left" vertical="top" wrapText="1"/>
    </xf>
    <xf numFmtId="0" fontId="49" fillId="11" borderId="19" xfId="0" applyFont="1" applyFill="1" applyBorder="1" applyAlignment="1">
      <alignment horizontal="left"/>
    </xf>
    <xf numFmtId="165" fontId="49" fillId="11" borderId="19" xfId="0" applyNumberFormat="1" applyFont="1" applyFill="1" applyBorder="1" applyAlignment="1">
      <alignment horizontal="left"/>
    </xf>
    <xf numFmtId="14" fontId="49" fillId="11" borderId="19" xfId="0" applyNumberFormat="1" applyFont="1" applyFill="1" applyBorder="1" applyAlignment="1">
      <alignment horizontal="left" vertical="top" wrapText="1"/>
    </xf>
    <xf numFmtId="0" fontId="52" fillId="11" borderId="19" xfId="0" applyFont="1" applyFill="1" applyBorder="1" applyAlignment="1">
      <alignment horizontal="left" vertical="top" wrapText="1"/>
    </xf>
    <xf numFmtId="0" fontId="49" fillId="11" borderId="19" xfId="0" quotePrefix="1" applyFont="1" applyFill="1" applyBorder="1" applyAlignment="1">
      <alignment horizontal="left" vertical="top" wrapText="1"/>
    </xf>
    <xf numFmtId="0" fontId="0" fillId="11" borderId="1" xfId="0" applyFill="1" applyBorder="1"/>
    <xf numFmtId="0" fontId="34" fillId="24" borderId="19" xfId="0" applyFont="1" applyFill="1" applyBorder="1" applyAlignment="1">
      <alignment horizontal="left" vertical="top" wrapText="1"/>
    </xf>
    <xf numFmtId="0" fontId="53" fillId="24" borderId="0" xfId="0" applyFont="1" applyFill="1" applyAlignment="1">
      <alignment wrapText="1"/>
    </xf>
    <xf numFmtId="0" fontId="49" fillId="24" borderId="19" xfId="0" applyFont="1" applyFill="1" applyBorder="1" applyAlignment="1">
      <alignment wrapText="1"/>
    </xf>
    <xf numFmtId="0" fontId="32" fillId="7" borderId="0" xfId="0" quotePrefix="1" applyFont="1" applyFill="1" applyAlignment="1">
      <alignment horizontal="left" vertical="top" wrapText="1"/>
    </xf>
    <xf numFmtId="0" fontId="34" fillId="11" borderId="19" xfId="0" applyFont="1" applyFill="1" applyBorder="1" applyAlignment="1">
      <alignment horizontal="left" vertical="top" wrapText="1"/>
    </xf>
    <xf numFmtId="14" fontId="0" fillId="11" borderId="1" xfId="0" applyNumberFormat="1" applyFill="1" applyBorder="1"/>
    <xf numFmtId="14" fontId="0" fillId="0" borderId="1" xfId="0" applyNumberFormat="1" applyBorder="1" applyAlignment="1">
      <alignment vertical="center"/>
    </xf>
    <xf numFmtId="167" fontId="24" fillId="12" borderId="1" xfId="6" applyNumberFormat="1" applyFont="1" applyFill="1" applyBorder="1" applyAlignment="1">
      <alignment horizontal="center" vertical="center"/>
    </xf>
    <xf numFmtId="0" fontId="10" fillId="27" borderId="19" xfId="0" applyFont="1" applyFill="1" applyBorder="1" applyAlignment="1">
      <alignment horizontal="center" vertical="center"/>
    </xf>
    <xf numFmtId="0" fontId="29" fillId="7" borderId="19" xfId="0" applyFont="1" applyFill="1" applyBorder="1" applyAlignment="1">
      <alignment horizontal="left" vertical="top" wrapText="1"/>
    </xf>
    <xf numFmtId="0" fontId="48" fillId="7" borderId="24" xfId="0" applyFont="1" applyFill="1" applyBorder="1" applyAlignment="1">
      <alignment vertical="top"/>
    </xf>
    <xf numFmtId="0" fontId="49" fillId="7" borderId="24" xfId="0" applyFont="1" applyFill="1" applyBorder="1" applyAlignment="1">
      <alignment horizontal="left" vertical="top" wrapText="1"/>
    </xf>
    <xf numFmtId="0" fontId="49" fillId="7" borderId="24" xfId="0" applyFont="1" applyFill="1" applyBorder="1"/>
    <xf numFmtId="0" fontId="31" fillId="7" borderId="24" xfId="0" applyFont="1" applyFill="1" applyBorder="1" applyAlignment="1">
      <alignment horizontal="left" vertical="top" wrapText="1"/>
    </xf>
    <xf numFmtId="0" fontId="49" fillId="33" borderId="24" xfId="0" applyFont="1" applyFill="1" applyBorder="1" applyAlignment="1">
      <alignment horizontal="left" vertical="top" wrapText="1"/>
    </xf>
    <xf numFmtId="0" fontId="49" fillId="7" borderId="24" xfId="0" applyFont="1" applyFill="1" applyBorder="1" applyAlignment="1">
      <alignment horizontal="left"/>
    </xf>
    <xf numFmtId="165" fontId="49" fillId="7" borderId="24" xfId="0" applyNumberFormat="1" applyFont="1" applyFill="1" applyBorder="1" applyAlignment="1">
      <alignment horizontal="left"/>
    </xf>
    <xf numFmtId="14" fontId="49" fillId="7" borderId="24" xfId="0" applyNumberFormat="1" applyFont="1" applyFill="1" applyBorder="1" applyAlignment="1">
      <alignment horizontal="left" vertical="top" wrapText="1"/>
    </xf>
    <xf numFmtId="0" fontId="52" fillId="7" borderId="24" xfId="0" applyFont="1" applyFill="1" applyBorder="1" applyAlignment="1">
      <alignment horizontal="left" vertical="top" wrapText="1"/>
    </xf>
    <xf numFmtId="0" fontId="34" fillId="7" borderId="24" xfId="0" applyFont="1" applyFill="1" applyBorder="1" applyAlignment="1">
      <alignment horizontal="left" vertical="top" wrapText="1"/>
    </xf>
    <xf numFmtId="1" fontId="0" fillId="0" borderId="1" xfId="0" applyNumberFormat="1" applyBorder="1" applyAlignment="1">
      <alignment horizontal="center" vertical="center"/>
    </xf>
    <xf numFmtId="1" fontId="0" fillId="0" borderId="1" xfId="0" applyNumberFormat="1" applyFill="1" applyBorder="1" applyAlignment="1">
      <alignment horizontal="center" vertical="center"/>
    </xf>
    <xf numFmtId="0" fontId="0" fillId="41" borderId="0" xfId="0" applyFill="1" applyAlignment="1">
      <alignment vertical="top"/>
    </xf>
    <xf numFmtId="0" fontId="0" fillId="41" borderId="14" xfId="0" applyFill="1" applyBorder="1" applyAlignment="1">
      <alignment vertical="top" wrapText="1"/>
    </xf>
    <xf numFmtId="0" fontId="0" fillId="41" borderId="0" xfId="0" applyFill="1" applyAlignment="1">
      <alignment vertical="top" wrapText="1"/>
    </xf>
    <xf numFmtId="0" fontId="0" fillId="41" borderId="1" xfId="0" applyFill="1" applyBorder="1" applyAlignment="1">
      <alignment vertical="top" wrapText="1"/>
    </xf>
    <xf numFmtId="0" fontId="0" fillId="41" borderId="1" xfId="0" applyFill="1" applyBorder="1" applyAlignment="1">
      <alignment vertical="top"/>
    </xf>
    <xf numFmtId="0" fontId="0" fillId="0" borderId="14" xfId="0" applyFill="1" applyBorder="1" applyAlignment="1">
      <alignment vertical="top"/>
    </xf>
    <xf numFmtId="0" fontId="0" fillId="0" borderId="1" xfId="0" applyNumberFormat="1" applyBorder="1" applyAlignment="1"/>
    <xf numFmtId="0" fontId="0" fillId="6" borderId="18" xfId="0" applyFill="1" applyBorder="1" applyAlignment="1">
      <alignment wrapText="1"/>
    </xf>
    <xf numFmtId="0" fontId="24" fillId="10" borderId="1" xfId="6" applyNumberFormat="1" applyFont="1" applyFill="1" applyBorder="1" applyAlignment="1">
      <alignment horizontal="center" vertical="center"/>
    </xf>
    <xf numFmtId="0" fontId="0" fillId="18" borderId="1" xfId="0" applyFill="1" applyBorder="1" applyAlignment="1">
      <alignment horizontal="left" vertical="top"/>
    </xf>
    <xf numFmtId="0" fontId="0" fillId="0" borderId="1" xfId="0" applyFill="1" applyBorder="1" applyAlignment="1">
      <alignment vertical="top"/>
    </xf>
    <xf numFmtId="0" fontId="54" fillId="0" borderId="1" xfId="0" applyFont="1" applyFill="1" applyBorder="1" applyAlignment="1">
      <alignment vertical="top" wrapText="1"/>
    </xf>
    <xf numFmtId="0" fontId="4" fillId="0" borderId="1" xfId="0" applyFont="1" applyBorder="1" applyAlignment="1">
      <alignment vertical="top" wrapText="1"/>
    </xf>
    <xf numFmtId="0" fontId="34" fillId="17" borderId="1" xfId="0" applyFont="1" applyFill="1" applyBorder="1" applyAlignment="1">
      <alignment vertical="top" wrapText="1"/>
    </xf>
    <xf numFmtId="0" fontId="4" fillId="0" borderId="1" xfId="0" applyFont="1" applyFill="1" applyBorder="1" applyAlignment="1">
      <alignment vertical="top" wrapText="1"/>
    </xf>
    <xf numFmtId="0" fontId="34" fillId="0" borderId="1" xfId="0" applyFont="1" applyFill="1" applyBorder="1" applyAlignment="1">
      <alignment vertical="top" wrapText="1"/>
    </xf>
    <xf numFmtId="14" fontId="0" fillId="0" borderId="1" xfId="0" applyNumberFormat="1" applyFill="1" applyBorder="1" applyAlignment="1">
      <alignment vertical="top" wrapText="1"/>
    </xf>
    <xf numFmtId="0" fontId="4" fillId="6" borderId="1" xfId="0" applyFont="1" applyFill="1" applyBorder="1" applyAlignment="1">
      <alignment vertical="top" wrapText="1"/>
    </xf>
    <xf numFmtId="0" fontId="34" fillId="6" borderId="1" xfId="0" applyFont="1" applyFill="1" applyBorder="1" applyAlignment="1">
      <alignment vertical="top" wrapText="1"/>
    </xf>
    <xf numFmtId="0" fontId="54" fillId="0" borderId="1" xfId="0" applyFont="1" applyFill="1" applyBorder="1" applyAlignment="1">
      <alignment vertical="top"/>
    </xf>
    <xf numFmtId="0" fontId="4" fillId="6" borderId="1" xfId="0" applyFont="1" applyFill="1" applyBorder="1"/>
    <xf numFmtId="0" fontId="4" fillId="6" borderId="1" xfId="0" applyFont="1" applyFill="1" applyBorder="1" applyAlignment="1">
      <alignment wrapText="1"/>
    </xf>
    <xf numFmtId="0" fontId="4" fillId="6" borderId="1" xfId="0" applyFont="1" applyFill="1" applyBorder="1" applyAlignment="1">
      <alignment vertical="top"/>
    </xf>
    <xf numFmtId="0" fontId="4" fillId="0" borderId="1" xfId="0" applyFont="1" applyFill="1" applyBorder="1"/>
    <xf numFmtId="0" fontId="4" fillId="0" borderId="1" xfId="0" applyFont="1" applyFill="1" applyBorder="1" applyAlignment="1">
      <alignment wrapText="1"/>
    </xf>
    <xf numFmtId="0" fontId="4" fillId="0" borderId="1" xfId="0" applyFont="1" applyFill="1" applyBorder="1" applyAlignment="1">
      <alignment vertical="top"/>
    </xf>
    <xf numFmtId="0" fontId="0" fillId="0" borderId="1" xfId="0" quotePrefix="1" applyBorder="1" applyAlignment="1">
      <alignment wrapText="1"/>
    </xf>
    <xf numFmtId="0" fontId="0" fillId="6" borderId="1" xfId="0" quotePrefix="1" applyFill="1" applyBorder="1" applyAlignment="1">
      <alignment wrapText="1"/>
    </xf>
    <xf numFmtId="0" fontId="4" fillId="0" borderId="1" xfId="0" applyFont="1" applyBorder="1" applyAlignment="1">
      <alignment vertical="top"/>
    </xf>
    <xf numFmtId="16" fontId="0" fillId="0" borderId="1" xfId="0" applyNumberFormat="1" applyBorder="1" applyAlignment="1">
      <alignment vertical="top"/>
    </xf>
    <xf numFmtId="16" fontId="0" fillId="0" borderId="1" xfId="0" applyNumberFormat="1" applyBorder="1" applyAlignment="1">
      <alignment horizontal="center" vertical="top"/>
    </xf>
    <xf numFmtId="0" fontId="0" fillId="0" borderId="1" xfId="0" applyBorder="1" applyAlignment="1">
      <alignment horizontal="left" vertical="center"/>
    </xf>
    <xf numFmtId="0" fontId="26" fillId="17" borderId="1" xfId="0" applyFont="1" applyFill="1" applyBorder="1" applyAlignment="1">
      <alignment horizontal="left" vertical="center" wrapText="1"/>
    </xf>
    <xf numFmtId="0" fontId="0" fillId="15" borderId="1" xfId="0" applyFill="1" applyBorder="1" applyAlignment="1">
      <alignment vertical="top" wrapText="1"/>
    </xf>
    <xf numFmtId="0" fontId="29" fillId="0" borderId="1" xfId="0" applyFont="1" applyFill="1" applyBorder="1" applyAlignment="1">
      <alignment vertical="top" wrapText="1"/>
    </xf>
    <xf numFmtId="1" fontId="0" fillId="3" borderId="1" xfId="0" applyNumberFormat="1" applyFill="1" applyBorder="1" applyAlignment="1">
      <alignment horizontal="center" vertical="center"/>
    </xf>
    <xf numFmtId="0" fontId="0" fillId="3" borderId="1" xfId="0" applyFill="1" applyBorder="1" applyAlignment="1"/>
    <xf numFmtId="0" fontId="26" fillId="3" borderId="1" xfId="0" applyFont="1" applyFill="1" applyBorder="1" applyAlignment="1">
      <alignment wrapText="1"/>
    </xf>
    <xf numFmtId="0" fontId="0" fillId="3" borderId="0" xfId="0" applyFill="1"/>
    <xf numFmtId="0" fontId="4" fillId="41" borderId="1" xfId="0" applyFont="1" applyFill="1" applyBorder="1" applyAlignment="1">
      <alignment vertical="top" wrapText="1"/>
    </xf>
    <xf numFmtId="0" fontId="4" fillId="23" borderId="1" xfId="0" applyFont="1" applyFill="1" applyBorder="1" applyAlignment="1">
      <alignment vertical="top" wrapText="1"/>
    </xf>
    <xf numFmtId="0" fontId="4" fillId="43" borderId="1" xfId="0" applyFont="1" applyFill="1" applyBorder="1" applyAlignment="1">
      <alignment vertical="top" wrapText="1"/>
    </xf>
    <xf numFmtId="0" fontId="0" fillId="41" borderId="1" xfId="0" applyFill="1" applyBorder="1"/>
    <xf numFmtId="14" fontId="0" fillId="41" borderId="1" xfId="0" applyNumberFormat="1" applyFill="1" applyBorder="1"/>
    <xf numFmtId="0" fontId="0" fillId="23" borderId="1" xfId="0" applyFill="1" applyBorder="1"/>
    <xf numFmtId="14" fontId="0" fillId="23" borderId="1" xfId="0" applyNumberFormat="1" applyFill="1" applyBorder="1"/>
    <xf numFmtId="0" fontId="0" fillId="23" borderId="1" xfId="0" applyFill="1" applyBorder="1" applyAlignment="1">
      <alignment vertical="top" wrapText="1"/>
    </xf>
    <xf numFmtId="0" fontId="0" fillId="43" borderId="1" xfId="0" applyFill="1" applyBorder="1"/>
    <xf numFmtId="14" fontId="0" fillId="43" borderId="1" xfId="0" applyNumberFormat="1" applyFill="1" applyBorder="1"/>
    <xf numFmtId="0" fontId="0" fillId="41" borderId="1" xfId="0" applyFill="1" applyBorder="1" applyAlignment="1">
      <alignment wrapText="1"/>
    </xf>
    <xf numFmtId="0" fontId="0" fillId="23" borderId="1" xfId="0" applyFill="1" applyBorder="1" applyAlignment="1">
      <alignment wrapText="1"/>
    </xf>
    <xf numFmtId="0" fontId="0" fillId="23" borderId="1" xfId="0" applyFill="1" applyBorder="1" applyAlignment="1">
      <alignment vertical="top"/>
    </xf>
    <xf numFmtId="14" fontId="0" fillId="43" borderId="1" xfId="0" applyNumberFormat="1" applyFill="1" applyBorder="1" applyAlignment="1">
      <alignment vertical="top" wrapText="1"/>
    </xf>
    <xf numFmtId="0" fontId="0" fillId="43" borderId="1" xfId="0" applyFill="1" applyBorder="1" applyAlignment="1">
      <alignment vertical="top" wrapText="1"/>
    </xf>
    <xf numFmtId="0" fontId="0" fillId="43" borderId="1" xfId="0" applyFill="1" applyBorder="1" applyAlignment="1">
      <alignment vertical="top"/>
    </xf>
    <xf numFmtId="0" fontId="0" fillId="43" borderId="1" xfId="0" applyFill="1" applyBorder="1" applyAlignment="1">
      <alignment wrapText="1"/>
    </xf>
    <xf numFmtId="0" fontId="0" fillId="43" borderId="1" xfId="0" quotePrefix="1" applyFill="1" applyBorder="1" applyAlignment="1">
      <alignment wrapText="1"/>
    </xf>
    <xf numFmtId="0" fontId="25" fillId="0" borderId="0" xfId="0" applyFont="1" applyFill="1" applyAlignment="1">
      <alignment vertical="top"/>
    </xf>
    <xf numFmtId="0" fontId="0" fillId="8" borderId="1" xfId="0" applyFill="1" applyBorder="1" applyAlignment="1">
      <alignment horizontal="center"/>
    </xf>
    <xf numFmtId="0" fontId="6" fillId="3" borderId="1" xfId="0" applyFont="1" applyFill="1" applyBorder="1" applyAlignment="1">
      <alignment vertical="center" wrapText="1"/>
    </xf>
    <xf numFmtId="0" fontId="6" fillId="0" borderId="1" xfId="0" applyFont="1" applyBorder="1"/>
    <xf numFmtId="0" fontId="6" fillId="3" borderId="1" xfId="0" applyFont="1" applyFill="1" applyBorder="1" applyAlignment="1">
      <alignment horizontal="center" vertical="center"/>
    </xf>
    <xf numFmtId="0" fontId="0" fillId="42" borderId="1" xfId="0" applyFill="1" applyBorder="1"/>
    <xf numFmtId="0" fontId="6" fillId="42" borderId="1" xfId="0" applyFont="1" applyFill="1" applyBorder="1" applyAlignment="1">
      <alignment horizontal="center"/>
    </xf>
    <xf numFmtId="0" fontId="0" fillId="0" borderId="1" xfId="0" quotePrefix="1" applyFill="1" applyBorder="1" applyAlignment="1">
      <alignment vertical="top" wrapText="1"/>
    </xf>
    <xf numFmtId="14" fontId="0" fillId="0" borderId="1" xfId="0" applyNumberFormat="1" applyBorder="1" applyAlignment="1">
      <alignment vertical="top"/>
    </xf>
    <xf numFmtId="14" fontId="0" fillId="0" borderId="1" xfId="0" applyNumberFormat="1" applyFill="1" applyBorder="1" applyAlignment="1">
      <alignment vertical="top"/>
    </xf>
    <xf numFmtId="14" fontId="0" fillId="0" borderId="1" xfId="0" applyNumberFormat="1" applyFill="1" applyBorder="1" applyAlignment="1">
      <alignment wrapText="1"/>
    </xf>
    <xf numFmtId="0" fontId="0" fillId="0" borderId="0" xfId="0" applyFill="1"/>
    <xf numFmtId="0" fontId="4" fillId="16" borderId="1" xfId="0" applyFont="1" applyFill="1" applyBorder="1" applyAlignment="1">
      <alignment vertical="top" wrapText="1"/>
    </xf>
    <xf numFmtId="0" fontId="4" fillId="42" borderId="1" xfId="0" applyFont="1" applyFill="1" applyBorder="1" applyAlignment="1">
      <alignment vertical="top" wrapText="1"/>
    </xf>
    <xf numFmtId="0" fontId="0" fillId="0" borderId="0" xfId="0" applyFill="1" applyBorder="1" applyAlignment="1">
      <alignment vertical="top" wrapText="1"/>
    </xf>
    <xf numFmtId="0" fontId="0" fillId="0" borderId="14" xfId="0" applyFill="1" applyBorder="1" applyAlignment="1">
      <alignment horizontal="right"/>
    </xf>
    <xf numFmtId="0" fontId="6" fillId="4" borderId="1" xfId="0" applyFont="1" applyFill="1" applyBorder="1" applyAlignment="1">
      <alignment horizontal="center"/>
    </xf>
    <xf numFmtId="0" fontId="0" fillId="23" borderId="1" xfId="0" applyFill="1" applyBorder="1" applyAlignment="1">
      <alignment vertical="center"/>
    </xf>
    <xf numFmtId="0" fontId="0" fillId="3" borderId="1" xfId="0" applyFill="1" applyBorder="1" applyAlignment="1">
      <alignment vertical="center"/>
    </xf>
    <xf numFmtId="0" fontId="0" fillId="23" borderId="1" xfId="0" applyFill="1" applyBorder="1" applyAlignment="1">
      <alignment vertical="center" wrapText="1"/>
    </xf>
    <xf numFmtId="0" fontId="26" fillId="23" borderId="1" xfId="0" applyFont="1" applyFill="1" applyBorder="1" applyAlignment="1">
      <alignment vertical="center" wrapText="1"/>
    </xf>
    <xf numFmtId="0" fontId="26" fillId="3" borderId="1" xfId="0" applyFont="1" applyFill="1" applyBorder="1" applyAlignment="1">
      <alignment vertical="center" wrapText="1"/>
    </xf>
    <xf numFmtId="14" fontId="0" fillId="0" borderId="25" xfId="0" applyNumberFormat="1" applyBorder="1" applyAlignment="1">
      <alignment vertical="top" wrapText="1"/>
    </xf>
    <xf numFmtId="14" fontId="0" fillId="23" borderId="1" xfId="0" applyNumberFormat="1" applyFill="1" applyBorder="1" applyAlignment="1">
      <alignment vertical="center"/>
    </xf>
    <xf numFmtId="0" fontId="0" fillId="23" borderId="1" xfId="0" quotePrefix="1" applyFill="1" applyBorder="1" applyAlignment="1">
      <alignment vertical="center" wrapText="1"/>
    </xf>
    <xf numFmtId="14" fontId="0" fillId="3" borderId="1" xfId="0" applyNumberFormat="1" applyFill="1" applyBorder="1" applyAlignment="1">
      <alignment vertical="center"/>
    </xf>
    <xf numFmtId="0" fontId="4" fillId="3" borderId="1" xfId="0" applyFont="1" applyFill="1" applyBorder="1" applyAlignment="1">
      <alignment vertical="top" wrapText="1"/>
    </xf>
    <xf numFmtId="0" fontId="0" fillId="3" borderId="1" xfId="0" applyFill="1" applyBorder="1" applyAlignment="1">
      <alignment horizontal="left" vertical="top" wrapText="1"/>
    </xf>
    <xf numFmtId="0" fontId="0" fillId="3" borderId="1" xfId="0" applyFill="1" applyBorder="1" applyAlignment="1">
      <alignment vertical="top" wrapText="1"/>
    </xf>
    <xf numFmtId="14" fontId="0" fillId="3" borderId="1" xfId="0" applyNumberFormat="1" applyFill="1" applyBorder="1" applyAlignment="1">
      <alignment vertical="top" wrapText="1"/>
    </xf>
    <xf numFmtId="14" fontId="0" fillId="3" borderId="1" xfId="0" applyNumberFormat="1" applyFill="1" applyBorder="1"/>
    <xf numFmtId="1" fontId="0" fillId="0" borderId="1" xfId="0" applyNumberFormat="1" applyFill="1" applyBorder="1" applyAlignment="1">
      <alignment horizontal="center"/>
    </xf>
    <xf numFmtId="14" fontId="0" fillId="23" borderId="1" xfId="0" applyNumberFormat="1" applyFill="1" applyBorder="1" applyAlignment="1">
      <alignment vertical="top" wrapText="1"/>
    </xf>
    <xf numFmtId="0" fontId="34" fillId="23" borderId="1" xfId="0" applyFont="1" applyFill="1" applyBorder="1" applyAlignment="1">
      <alignment vertical="top" wrapText="1"/>
    </xf>
    <xf numFmtId="0" fontId="4" fillId="23" borderId="1" xfId="0" applyFont="1" applyFill="1" applyBorder="1" applyAlignment="1">
      <alignment horizontal="center" vertical="top" wrapText="1"/>
    </xf>
    <xf numFmtId="0" fontId="34" fillId="44" borderId="1" xfId="0" applyFont="1" applyFill="1" applyBorder="1" applyAlignment="1">
      <alignment vertical="top" wrapText="1"/>
    </xf>
    <xf numFmtId="0" fontId="4" fillId="44" borderId="1" xfId="0" applyFont="1" applyFill="1" applyBorder="1" applyAlignment="1">
      <alignment horizontal="center" vertical="top" wrapText="1"/>
    </xf>
    <xf numFmtId="0" fontId="34" fillId="15" borderId="1" xfId="0" applyFont="1" applyFill="1" applyBorder="1" applyAlignment="1">
      <alignment vertical="top" wrapText="1"/>
    </xf>
    <xf numFmtId="0" fontId="4" fillId="15" borderId="1" xfId="0" applyFont="1" applyFill="1" applyBorder="1" applyAlignment="1">
      <alignment horizontal="center" vertical="top" wrapText="1"/>
    </xf>
    <xf numFmtId="0" fontId="34" fillId="4" borderId="1" xfId="0" applyFont="1" applyFill="1" applyBorder="1" applyAlignment="1">
      <alignment vertical="top" wrapText="1"/>
    </xf>
    <xf numFmtId="0" fontId="26" fillId="4" borderId="1" xfId="0" applyFont="1" applyFill="1" applyBorder="1" applyAlignment="1">
      <alignment vertical="top" wrapText="1"/>
    </xf>
    <xf numFmtId="0" fontId="0" fillId="4" borderId="1" xfId="0" applyFill="1" applyBorder="1" applyAlignment="1">
      <alignment horizontal="center" vertical="top" wrapText="1"/>
    </xf>
    <xf numFmtId="0" fontId="34" fillId="4" borderId="18" xfId="0" applyFont="1" applyFill="1" applyBorder="1" applyAlignment="1">
      <alignment vertical="top" wrapText="1"/>
    </xf>
    <xf numFmtId="0" fontId="26" fillId="4" borderId="18" xfId="0" applyFont="1" applyFill="1" applyBorder="1" applyAlignment="1">
      <alignment vertical="top" wrapText="1"/>
    </xf>
    <xf numFmtId="0" fontId="0" fillId="4" borderId="18" xfId="0" applyFill="1" applyBorder="1" applyAlignment="1">
      <alignment horizontal="center" vertical="top" wrapText="1"/>
    </xf>
    <xf numFmtId="0" fontId="26" fillId="15" borderId="1" xfId="0" applyFont="1" applyFill="1" applyBorder="1" applyAlignment="1">
      <alignment vertical="top" wrapText="1"/>
    </xf>
    <xf numFmtId="0" fontId="0" fillId="15" borderId="1" xfId="0" applyFill="1" applyBorder="1" applyAlignment="1">
      <alignment horizontal="center" vertical="top" wrapText="1"/>
    </xf>
    <xf numFmtId="0" fontId="4" fillId="44" borderId="1" xfId="0" applyFont="1" applyFill="1" applyBorder="1" applyAlignment="1">
      <alignment vertical="top" wrapText="1"/>
    </xf>
    <xf numFmtId="0" fontId="4" fillId="15" borderId="1" xfId="0" applyFont="1" applyFill="1" applyBorder="1" applyAlignment="1">
      <alignment vertical="top" wrapText="1"/>
    </xf>
    <xf numFmtId="0" fontId="4" fillId="4" borderId="1" xfId="0" applyFont="1" applyFill="1" applyBorder="1" applyAlignment="1">
      <alignment vertical="top" wrapText="1"/>
    </xf>
    <xf numFmtId="0" fontId="4" fillId="4" borderId="18" xfId="0" applyFont="1" applyFill="1" applyBorder="1" applyAlignment="1">
      <alignment vertical="top" wrapText="1"/>
    </xf>
    <xf numFmtId="0" fontId="0" fillId="44" borderId="1" xfId="0" applyFill="1" applyBorder="1" applyAlignment="1">
      <alignment vertical="top" wrapText="1"/>
    </xf>
    <xf numFmtId="14" fontId="0" fillId="44" borderId="1" xfId="0" applyNumberFormat="1" applyFill="1" applyBorder="1" applyAlignment="1">
      <alignment vertical="top" wrapText="1"/>
    </xf>
    <xf numFmtId="14" fontId="0" fillId="15" borderId="1" xfId="0" applyNumberFormat="1" applyFill="1" applyBorder="1" applyAlignment="1">
      <alignment vertical="top" wrapText="1"/>
    </xf>
    <xf numFmtId="0" fontId="0" fillId="4" borderId="1" xfId="0" applyFill="1" applyBorder="1" applyAlignment="1">
      <alignment vertical="top" wrapText="1"/>
    </xf>
    <xf numFmtId="14" fontId="0" fillId="4" borderId="1" xfId="0" applyNumberFormat="1" applyFill="1" applyBorder="1" applyAlignment="1">
      <alignment vertical="top" wrapText="1"/>
    </xf>
    <xf numFmtId="0" fontId="0" fillId="4" borderId="18" xfId="0" applyFill="1" applyBorder="1" applyAlignment="1">
      <alignment vertical="top" wrapText="1"/>
    </xf>
    <xf numFmtId="14" fontId="0" fillId="4" borderId="18" xfId="0" applyNumberFormat="1" applyFill="1" applyBorder="1" applyAlignment="1">
      <alignment vertical="top" wrapText="1"/>
    </xf>
    <xf numFmtId="0" fontId="0" fillId="23" borderId="1" xfId="0" applyFill="1" applyBorder="1" applyAlignment="1">
      <alignment horizontal="left" vertical="center" wrapText="1"/>
    </xf>
    <xf numFmtId="14" fontId="0" fillId="23" borderId="1" xfId="0" applyNumberFormat="1" applyFill="1" applyBorder="1" applyAlignment="1">
      <alignment horizontal="left" vertical="center" wrapText="1"/>
    </xf>
    <xf numFmtId="0" fontId="0" fillId="23" borderId="1" xfId="0" applyFill="1" applyBorder="1" applyAlignment="1">
      <alignment horizontal="left" vertical="center"/>
    </xf>
    <xf numFmtId="0" fontId="0" fillId="44" borderId="1" xfId="0" applyFill="1" applyBorder="1" applyAlignment="1">
      <alignment vertical="top"/>
    </xf>
    <xf numFmtId="0" fontId="0" fillId="44" borderId="1" xfId="0" applyFill="1" applyBorder="1" applyAlignment="1">
      <alignment horizontal="left" vertical="center"/>
    </xf>
    <xf numFmtId="14" fontId="0" fillId="44" borderId="1" xfId="0" applyNumberFormat="1" applyFill="1" applyBorder="1" applyAlignment="1">
      <alignment horizontal="left" vertical="center"/>
    </xf>
    <xf numFmtId="0" fontId="0" fillId="44" borderId="1" xfId="0" applyFill="1" applyBorder="1" applyAlignment="1">
      <alignment horizontal="left" vertical="center" wrapText="1"/>
    </xf>
    <xf numFmtId="0" fontId="0" fillId="23" borderId="1" xfId="0" quotePrefix="1" applyFill="1" applyBorder="1" applyAlignment="1">
      <alignment vertical="top" wrapText="1"/>
    </xf>
    <xf numFmtId="0" fontId="0" fillId="15" borderId="1" xfId="0" applyFill="1" applyBorder="1" applyAlignment="1">
      <alignment vertical="top"/>
    </xf>
    <xf numFmtId="0" fontId="0" fillId="15" borderId="1" xfId="0" applyFill="1" applyBorder="1" applyAlignment="1">
      <alignment horizontal="left" vertical="center" wrapText="1"/>
    </xf>
    <xf numFmtId="14" fontId="0" fillId="15" borderId="1" xfId="0" applyNumberFormat="1" applyFill="1" applyBorder="1" applyAlignment="1">
      <alignment horizontal="left" vertical="center" wrapText="1"/>
    </xf>
    <xf numFmtId="0" fontId="0" fillId="4" borderId="1" xfId="0" applyFill="1" applyBorder="1" applyAlignment="1">
      <alignment horizontal="left" vertical="center" wrapText="1"/>
    </xf>
    <xf numFmtId="14" fontId="66" fillId="6" borderId="1" xfId="0" applyNumberFormat="1" applyFont="1" applyFill="1" applyBorder="1" applyAlignment="1">
      <alignment vertical="top" wrapText="1"/>
    </xf>
    <xf numFmtId="14" fontId="66" fillId="0" borderId="1" xfId="0" applyNumberFormat="1" applyFont="1" applyBorder="1" applyAlignment="1">
      <alignment vertical="top" wrapText="1"/>
    </xf>
    <xf numFmtId="14" fontId="67" fillId="45" borderId="1" xfId="0" applyNumberFormat="1" applyFont="1" applyFill="1" applyBorder="1" applyAlignment="1">
      <alignment vertical="top" wrapText="1"/>
    </xf>
    <xf numFmtId="14" fontId="68" fillId="45" borderId="1" xfId="0" applyNumberFormat="1" applyFont="1" applyFill="1" applyBorder="1" applyAlignment="1">
      <alignment vertical="top" wrapText="1"/>
    </xf>
    <xf numFmtId="14" fontId="66" fillId="18" borderId="1" xfId="0" applyNumberFormat="1" applyFont="1" applyFill="1" applyBorder="1" applyAlignment="1">
      <alignment vertical="top" wrapText="1"/>
    </xf>
    <xf numFmtId="14" fontId="66" fillId="4" borderId="1" xfId="0" applyNumberFormat="1" applyFont="1" applyFill="1" applyBorder="1" applyAlignment="1">
      <alignment vertical="top" wrapText="1"/>
    </xf>
    <xf numFmtId="14" fontId="66" fillId="22" borderId="1" xfId="0" applyNumberFormat="1" applyFont="1" applyFill="1" applyBorder="1" applyAlignment="1">
      <alignment vertical="top" wrapText="1"/>
    </xf>
    <xf numFmtId="14" fontId="69" fillId="0" borderId="1" xfId="0" applyNumberFormat="1" applyFont="1" applyFill="1" applyBorder="1" applyAlignment="1">
      <alignment vertical="top" wrapText="1"/>
    </xf>
    <xf numFmtId="14" fontId="69" fillId="0" borderId="1" xfId="0" applyNumberFormat="1" applyFont="1" applyBorder="1" applyAlignment="1">
      <alignment horizontal="center" vertical="center"/>
    </xf>
    <xf numFmtId="14" fontId="69" fillId="0" borderId="1" xfId="0" applyNumberFormat="1" applyFont="1" applyBorder="1"/>
    <xf numFmtId="14" fontId="66" fillId="0" borderId="1" xfId="0" applyNumberFormat="1" applyFont="1" applyBorder="1" applyAlignment="1">
      <alignment vertical="top"/>
    </xf>
    <xf numFmtId="14" fontId="66" fillId="0" borderId="1" xfId="0" applyNumberFormat="1" applyFont="1" applyFill="1" applyBorder="1" applyAlignment="1">
      <alignment vertical="top" wrapText="1"/>
    </xf>
    <xf numFmtId="14" fontId="66" fillId="15" borderId="1" xfId="0" applyNumberFormat="1" applyFont="1" applyFill="1" applyBorder="1" applyAlignment="1">
      <alignment vertical="top" wrapText="1"/>
    </xf>
    <xf numFmtId="14" fontId="66" fillId="6" borderId="1" xfId="0" applyNumberFormat="1" applyFont="1" applyFill="1" applyBorder="1" applyAlignment="1">
      <alignment vertical="top"/>
    </xf>
    <xf numFmtId="14" fontId="66" fillId="24" borderId="1" xfId="0" applyNumberFormat="1" applyFont="1" applyFill="1" applyBorder="1" applyAlignment="1">
      <alignment vertical="top"/>
    </xf>
    <xf numFmtId="14" fontId="0" fillId="6" borderId="1" xfId="0" applyNumberFormat="1" applyFill="1" applyBorder="1" applyAlignment="1">
      <alignment vertical="top"/>
    </xf>
    <xf numFmtId="0" fontId="66" fillId="6" borderId="1" xfId="0" applyFont="1" applyFill="1" applyBorder="1" applyAlignment="1">
      <alignment vertical="top" wrapText="1"/>
    </xf>
    <xf numFmtId="14" fontId="0" fillId="23" borderId="1" xfId="0" applyNumberFormat="1" applyFill="1" applyBorder="1" applyAlignment="1">
      <alignment vertical="top"/>
    </xf>
    <xf numFmtId="0" fontId="66" fillId="18" borderId="1" xfId="0" applyFont="1" applyFill="1" applyBorder="1" applyAlignment="1">
      <alignment vertical="top" wrapText="1"/>
    </xf>
    <xf numFmtId="0" fontId="0" fillId="6" borderId="1" xfId="0" applyFont="1" applyFill="1" applyBorder="1" applyAlignment="1">
      <alignment vertical="top" wrapText="1"/>
    </xf>
    <xf numFmtId="14" fontId="0" fillId="6" borderId="1" xfId="0" applyNumberFormat="1" applyFont="1" applyFill="1" applyBorder="1" applyAlignment="1">
      <alignment vertical="top" wrapText="1"/>
    </xf>
    <xf numFmtId="0" fontId="67" fillId="45" borderId="1" xfId="0" applyFont="1" applyFill="1" applyBorder="1" applyAlignment="1">
      <alignment vertical="top" wrapText="1"/>
    </xf>
    <xf numFmtId="0" fontId="68" fillId="45" borderId="1" xfId="0" applyFont="1" applyFill="1" applyBorder="1" applyAlignment="1">
      <alignment vertical="top" wrapText="1"/>
    </xf>
    <xf numFmtId="0" fontId="66" fillId="4" borderId="1" xfId="0" applyFont="1" applyFill="1" applyBorder="1" applyAlignment="1">
      <alignment vertical="top" wrapText="1"/>
    </xf>
    <xf numFmtId="0" fontId="66" fillId="22" borderId="1" xfId="0" applyFont="1" applyFill="1" applyBorder="1" applyAlignment="1">
      <alignment vertical="top" wrapText="1"/>
    </xf>
    <xf numFmtId="0" fontId="69" fillId="0" borderId="1" xfId="0" applyFont="1" applyFill="1" applyBorder="1" applyAlignment="1">
      <alignment vertical="top" wrapText="1"/>
    </xf>
    <xf numFmtId="0" fontId="66" fillId="0" borderId="1" xfId="0" applyFont="1" applyFill="1" applyBorder="1" applyAlignment="1">
      <alignment vertical="top" wrapText="1"/>
    </xf>
    <xf numFmtId="0" fontId="66" fillId="15" borderId="1" xfId="0" applyFont="1" applyFill="1" applyBorder="1" applyAlignment="1">
      <alignment vertical="top" wrapText="1"/>
    </xf>
    <xf numFmtId="0" fontId="66" fillId="24" borderId="1" xfId="0" applyFont="1" applyFill="1" applyBorder="1" applyAlignment="1">
      <alignment vertical="top" wrapText="1"/>
    </xf>
    <xf numFmtId="0" fontId="66" fillId="23" borderId="1" xfId="0" applyFont="1" applyFill="1" applyBorder="1" applyAlignment="1">
      <alignment vertical="top" wrapText="1"/>
    </xf>
    <xf numFmtId="0" fontId="0" fillId="6" borderId="1" xfId="0" quotePrefix="1" applyFill="1" applyBorder="1" applyAlignment="1">
      <alignment vertical="top" wrapText="1"/>
    </xf>
    <xf numFmtId="0" fontId="66" fillId="0" borderId="1" xfId="0" applyFont="1" applyBorder="1" applyAlignment="1">
      <alignment vertical="top" wrapText="1"/>
    </xf>
    <xf numFmtId="0" fontId="67" fillId="46" borderId="1" xfId="0" applyFont="1" applyFill="1" applyBorder="1" applyAlignment="1">
      <alignment vertical="top" wrapText="1"/>
    </xf>
    <xf numFmtId="0" fontId="67" fillId="0" borderId="1" xfId="0" applyFont="1" applyFill="1" applyBorder="1" applyAlignment="1">
      <alignment vertical="top" wrapText="1"/>
    </xf>
    <xf numFmtId="14" fontId="67" fillId="0" borderId="1" xfId="0" applyNumberFormat="1" applyFont="1" applyFill="1" applyBorder="1" applyAlignment="1">
      <alignment vertical="top" wrapText="1"/>
    </xf>
    <xf numFmtId="0" fontId="26" fillId="45" borderId="1" xfId="0" applyFont="1" applyFill="1" applyBorder="1" applyAlignment="1">
      <alignment vertical="top" wrapText="1"/>
    </xf>
    <xf numFmtId="0" fontId="66" fillId="6" borderId="1" xfId="0" quotePrefix="1" applyFont="1" applyFill="1" applyBorder="1" applyAlignment="1">
      <alignment vertical="top" wrapText="1"/>
    </xf>
    <xf numFmtId="0" fontId="69" fillId="23" borderId="1" xfId="0" applyFont="1" applyFill="1" applyBorder="1" applyAlignment="1">
      <alignment vertical="top" wrapText="1"/>
    </xf>
    <xf numFmtId="0" fontId="69" fillId="6" borderId="1" xfId="0" applyFont="1" applyFill="1" applyBorder="1" applyAlignment="1">
      <alignment vertical="top" wrapText="1"/>
    </xf>
    <xf numFmtId="0" fontId="69" fillId="9" borderId="1" xfId="0" applyFont="1" applyFill="1" applyBorder="1" applyAlignment="1">
      <alignment vertical="top" wrapText="1"/>
    </xf>
    <xf numFmtId="0" fontId="69" fillId="0" borderId="1" xfId="0" applyFont="1" applyBorder="1" applyAlignment="1">
      <alignment vertical="center" wrapText="1"/>
    </xf>
    <xf numFmtId="0" fontId="69" fillId="0" borderId="1" xfId="0" applyFont="1" applyBorder="1"/>
    <xf numFmtId="0" fontId="69" fillId="0" borderId="1" xfId="0" applyFont="1" applyBorder="1" applyAlignment="1">
      <alignment vertical="top" wrapText="1"/>
    </xf>
    <xf numFmtId="14" fontId="69" fillId="0" borderId="1" xfId="0" applyNumberFormat="1" applyFont="1" applyBorder="1" applyAlignment="1">
      <alignment vertical="top" wrapText="1"/>
    </xf>
    <xf numFmtId="0" fontId="69" fillId="0" borderId="1" xfId="0" applyFont="1" applyBorder="1" applyAlignment="1">
      <alignment horizontal="left" vertical="center"/>
    </xf>
    <xf numFmtId="0" fontId="69" fillId="6" borderId="1" xfId="0" applyFont="1" applyFill="1" applyBorder="1"/>
    <xf numFmtId="0" fontId="69" fillId="0" borderId="1" xfId="0" quotePrefix="1" applyFont="1" applyBorder="1" applyAlignment="1">
      <alignment wrapText="1"/>
    </xf>
    <xf numFmtId="0" fontId="66" fillId="0" borderId="1" xfId="0" applyFont="1" applyBorder="1" applyAlignment="1">
      <alignment vertical="top"/>
    </xf>
    <xf numFmtId="0" fontId="66" fillId="6" borderId="1" xfId="0" applyFont="1" applyFill="1" applyBorder="1" applyAlignment="1">
      <alignment vertical="top"/>
    </xf>
    <xf numFmtId="0" fontId="66" fillId="0" borderId="1" xfId="0" quotePrefix="1" applyFont="1" applyBorder="1" applyAlignment="1">
      <alignment vertical="top" wrapText="1"/>
    </xf>
    <xf numFmtId="0" fontId="71" fillId="6" borderId="1" xfId="0" applyFont="1" applyFill="1" applyBorder="1" applyAlignment="1">
      <alignment vertical="top"/>
    </xf>
    <xf numFmtId="0" fontId="66" fillId="4" borderId="1" xfId="0" quotePrefix="1" applyFont="1" applyFill="1" applyBorder="1" applyAlignment="1">
      <alignment vertical="top" wrapText="1"/>
    </xf>
    <xf numFmtId="0" fontId="66" fillId="15" borderId="1" xfId="0" quotePrefix="1" applyFont="1" applyFill="1" applyBorder="1" applyAlignment="1">
      <alignment vertical="top" wrapText="1"/>
    </xf>
    <xf numFmtId="0" fontId="71" fillId="6" borderId="1" xfId="0" applyFont="1" applyFill="1" applyBorder="1" applyAlignment="1">
      <alignment vertical="top" wrapText="1"/>
    </xf>
    <xf numFmtId="0" fontId="66" fillId="22" borderId="1" xfId="0" quotePrefix="1" applyFont="1" applyFill="1" applyBorder="1" applyAlignment="1">
      <alignment vertical="top" wrapText="1"/>
    </xf>
    <xf numFmtId="0" fontId="66" fillId="24" borderId="1" xfId="0" applyFont="1" applyFill="1" applyBorder="1" applyAlignment="1">
      <alignment vertical="top"/>
    </xf>
    <xf numFmtId="0" fontId="0" fillId="15" borderId="1" xfId="0" quotePrefix="1" applyFill="1" applyBorder="1" applyAlignment="1">
      <alignment vertical="top" wrapText="1"/>
    </xf>
    <xf numFmtId="0" fontId="66" fillId="18" borderId="1" xfId="0" quotePrefix="1" applyFont="1" applyFill="1" applyBorder="1" applyAlignment="1">
      <alignment vertical="top" wrapText="1"/>
    </xf>
    <xf numFmtId="0" fontId="0" fillId="47" borderId="1" xfId="0" applyFill="1" applyBorder="1" applyAlignment="1">
      <alignment vertical="top" wrapText="1"/>
    </xf>
    <xf numFmtId="0" fontId="0" fillId="6" borderId="1" xfId="0" quotePrefix="1" applyFont="1" applyFill="1" applyBorder="1" applyAlignment="1">
      <alignment vertical="top" wrapText="1"/>
    </xf>
    <xf numFmtId="14" fontId="0" fillId="41" borderId="1" xfId="0" applyNumberFormat="1" applyFill="1" applyBorder="1" applyAlignment="1">
      <alignment vertical="top" wrapText="1"/>
    </xf>
    <xf numFmtId="0" fontId="0" fillId="41" borderId="1" xfId="0" applyFill="1" applyBorder="1" applyAlignment="1">
      <alignment vertical="center"/>
    </xf>
    <xf numFmtId="0" fontId="0" fillId="3" borderId="1" xfId="0" quotePrefix="1" applyFill="1" applyBorder="1" applyAlignment="1">
      <alignment wrapText="1"/>
    </xf>
    <xf numFmtId="0" fontId="27" fillId="41" borderId="1" xfId="0" applyFont="1" applyFill="1" applyBorder="1" applyAlignment="1">
      <alignment vertical="top" wrapText="1"/>
    </xf>
    <xf numFmtId="0" fontId="28" fillId="15" borderId="1" xfId="0" applyFont="1" applyFill="1" applyBorder="1" applyAlignment="1">
      <alignment horizontal="center" vertical="top" wrapText="1"/>
    </xf>
    <xf numFmtId="0" fontId="29" fillId="15" borderId="1" xfId="0" applyFont="1" applyFill="1" applyBorder="1" applyAlignment="1">
      <alignment vertical="top" wrapText="1"/>
    </xf>
    <xf numFmtId="0" fontId="0" fillId="15" borderId="1" xfId="0" applyFill="1" applyBorder="1" applyAlignment="1">
      <alignment horizontal="left" vertical="top" wrapText="1"/>
    </xf>
    <xf numFmtId="0" fontId="0" fillId="0" borderId="1" xfId="0" applyBorder="1" applyAlignment="1">
      <alignment horizontal="center" wrapText="1"/>
    </xf>
    <xf numFmtId="0" fontId="6" fillId="0" borderId="0" xfId="0" applyFont="1" applyBorder="1"/>
    <xf numFmtId="0" fontId="5" fillId="0" borderId="0" xfId="1" applyFill="1" applyBorder="1" applyAlignment="1">
      <alignment wrapText="1"/>
    </xf>
    <xf numFmtId="0" fontId="0" fillId="0" borderId="0" xfId="0" applyBorder="1" applyAlignment="1">
      <alignment horizontal="center"/>
    </xf>
    <xf numFmtId="0" fontId="0" fillId="0" borderId="0" xfId="0" applyBorder="1" applyAlignment="1">
      <alignment horizontal="center" wrapText="1"/>
    </xf>
    <xf numFmtId="0" fontId="0" fillId="0" borderId="0" xfId="0" applyBorder="1"/>
    <xf numFmtId="0" fontId="6" fillId="9" borderId="1" xfId="0" applyFont="1" applyFill="1" applyBorder="1"/>
    <xf numFmtId="14" fontId="0" fillId="0" borderId="0" xfId="0" applyNumberFormat="1" applyBorder="1"/>
    <xf numFmtId="0" fontId="38" fillId="4" borderId="1" xfId="0" applyFont="1" applyFill="1" applyBorder="1" applyAlignment="1">
      <alignment horizontal="center"/>
    </xf>
    <xf numFmtId="0" fontId="6" fillId="48" borderId="1" xfId="0" applyFont="1" applyFill="1" applyBorder="1" applyAlignment="1">
      <alignment horizontal="center"/>
    </xf>
    <xf numFmtId="0" fontId="0" fillId="48" borderId="1" xfId="0" applyFill="1" applyBorder="1" applyAlignment="1">
      <alignment horizontal="center"/>
    </xf>
    <xf numFmtId="9" fontId="0" fillId="48" borderId="1" xfId="0" applyNumberFormat="1" applyFill="1" applyBorder="1" applyAlignment="1">
      <alignment horizontal="center"/>
    </xf>
    <xf numFmtId="0" fontId="0" fillId="0" borderId="1" xfId="0" applyFont="1" applyBorder="1" applyAlignment="1">
      <alignment horizontal="center"/>
    </xf>
    <xf numFmtId="0" fontId="6" fillId="4" borderId="1" xfId="0" applyFont="1" applyFill="1" applyBorder="1" applyAlignment="1">
      <alignment horizontal="center"/>
    </xf>
    <xf numFmtId="0" fontId="34" fillId="41" borderId="1" xfId="0" applyFont="1" applyFill="1" applyBorder="1" applyAlignment="1">
      <alignment vertical="top" wrapText="1"/>
    </xf>
    <xf numFmtId="0" fontId="34" fillId="3" borderId="1" xfId="0" applyFont="1" applyFill="1" applyBorder="1" applyAlignment="1">
      <alignment vertical="top" wrapText="1"/>
    </xf>
    <xf numFmtId="0" fontId="0" fillId="6" borderId="1" xfId="0" applyFill="1" applyBorder="1" applyAlignment="1">
      <alignment horizontal="left" vertical="top" wrapText="1" indent="2"/>
    </xf>
    <xf numFmtId="0" fontId="0" fillId="15" borderId="1" xfId="0" applyFill="1" applyBorder="1" applyAlignment="1">
      <alignment horizontal="left" vertical="top" wrapText="1" indent="2"/>
    </xf>
    <xf numFmtId="0" fontId="66" fillId="0" borderId="1" xfId="0" applyFont="1" applyBorder="1" applyAlignment="1">
      <alignment horizontal="left" vertical="top" wrapText="1" indent="2"/>
    </xf>
    <xf numFmtId="0" fontId="66" fillId="6" borderId="1" xfId="0" applyFont="1" applyFill="1" applyBorder="1" applyAlignment="1">
      <alignment horizontal="left" vertical="top" wrapText="1" indent="2"/>
    </xf>
    <xf numFmtId="0" fontId="67" fillId="45" borderId="1" xfId="0" applyFont="1" applyFill="1" applyBorder="1" applyAlignment="1">
      <alignment horizontal="left" vertical="top" wrapText="1" indent="2"/>
    </xf>
    <xf numFmtId="0" fontId="67" fillId="0" borderId="1" xfId="0" applyFont="1" applyFill="1" applyBorder="1" applyAlignment="1">
      <alignment horizontal="left" vertical="top" wrapText="1" indent="2"/>
    </xf>
    <xf numFmtId="0" fontId="66" fillId="18" borderId="1" xfId="0" applyFont="1" applyFill="1" applyBorder="1" applyAlignment="1">
      <alignment horizontal="left" vertical="top" wrapText="1" indent="2"/>
    </xf>
    <xf numFmtId="0" fontId="66" fillId="4" borderId="1" xfId="0" applyFont="1" applyFill="1" applyBorder="1" applyAlignment="1">
      <alignment horizontal="left" vertical="top" wrapText="1" indent="2"/>
    </xf>
    <xf numFmtId="0" fontId="66" fillId="22" borderId="1" xfId="0" applyFont="1" applyFill="1" applyBorder="1" applyAlignment="1">
      <alignment horizontal="left" vertical="top" wrapText="1" indent="2"/>
    </xf>
    <xf numFmtId="0" fontId="69" fillId="0" borderId="1" xfId="0" applyFont="1" applyFill="1" applyBorder="1" applyAlignment="1">
      <alignment horizontal="left" vertical="top" wrapText="1" indent="2"/>
    </xf>
    <xf numFmtId="0" fontId="69" fillId="6" borderId="1" xfId="0" applyFont="1" applyFill="1" applyBorder="1" applyAlignment="1">
      <alignment horizontal="left" vertical="top" wrapText="1" indent="2"/>
    </xf>
    <xf numFmtId="0" fontId="66" fillId="0" borderId="1" xfId="0" applyFont="1" applyFill="1" applyBorder="1" applyAlignment="1">
      <alignment horizontal="left" vertical="top" wrapText="1" indent="2"/>
    </xf>
    <xf numFmtId="0" fontId="69" fillId="0" borderId="1" xfId="0" applyFont="1" applyBorder="1" applyAlignment="1">
      <alignment horizontal="left" vertical="top" wrapText="1" indent="2"/>
    </xf>
    <xf numFmtId="0" fontId="66" fillId="6" borderId="1" xfId="0" applyFont="1" applyFill="1" applyBorder="1" applyAlignment="1">
      <alignment horizontal="left" vertical="top" wrapText="1"/>
    </xf>
    <xf numFmtId="0" fontId="66" fillId="4" borderId="1" xfId="0" applyFont="1" applyFill="1" applyBorder="1" applyAlignment="1">
      <alignment horizontal="left" vertical="top" wrapText="1"/>
    </xf>
    <xf numFmtId="0" fontId="66" fillId="15" borderId="1" xfId="0" applyFont="1" applyFill="1" applyBorder="1" applyAlignment="1">
      <alignment horizontal="left" vertical="top" wrapText="1"/>
    </xf>
    <xf numFmtId="0" fontId="66" fillId="0" borderId="1" xfId="0" applyFont="1" applyBorder="1" applyAlignment="1">
      <alignment horizontal="left" vertical="top" wrapText="1"/>
    </xf>
    <xf numFmtId="0" fontId="66" fillId="22" borderId="1" xfId="0" applyFont="1" applyFill="1" applyBorder="1" applyAlignment="1">
      <alignment horizontal="left" vertical="top" wrapText="1"/>
    </xf>
    <xf numFmtId="0" fontId="0" fillId="6" borderId="1" xfId="0" applyFont="1" applyFill="1" applyBorder="1" applyAlignment="1">
      <alignment horizontal="left" vertical="top" wrapText="1"/>
    </xf>
    <xf numFmtId="0" fontId="0" fillId="23" borderId="1" xfId="0" applyFont="1" applyFill="1" applyBorder="1" applyAlignment="1">
      <alignment vertical="top" wrapText="1"/>
    </xf>
    <xf numFmtId="0" fontId="0" fillId="0" borderId="1" xfId="0" applyFont="1" applyBorder="1" applyAlignment="1">
      <alignment vertical="top" wrapText="1"/>
    </xf>
    <xf numFmtId="0" fontId="0" fillId="15" borderId="1" xfId="0" applyFont="1" applyFill="1" applyBorder="1" applyAlignment="1">
      <alignment vertical="top" wrapText="1"/>
    </xf>
    <xf numFmtId="0" fontId="0" fillId="18" borderId="1" xfId="0" applyFont="1" applyFill="1" applyBorder="1" applyAlignment="1">
      <alignment horizontal="left" vertical="top" wrapText="1"/>
    </xf>
    <xf numFmtId="0" fontId="0" fillId="6" borderId="1" xfId="0" applyFont="1" applyFill="1" applyBorder="1" applyAlignment="1">
      <alignment horizontal="left" vertical="top" wrapText="1" indent="2"/>
    </xf>
    <xf numFmtId="0" fontId="0" fillId="0" borderId="1" xfId="0" applyBorder="1" applyAlignment="1">
      <alignment horizontal="left" vertical="top" wrapText="1" indent="2"/>
    </xf>
    <xf numFmtId="0" fontId="0" fillId="23" borderId="1" xfId="0" applyFill="1" applyBorder="1" applyAlignment="1">
      <alignment horizontal="left" vertical="top" wrapText="1" indent="2"/>
    </xf>
    <xf numFmtId="0" fontId="0" fillId="0" borderId="1" xfId="0" applyFont="1" applyBorder="1" applyAlignment="1">
      <alignment vertical="top"/>
    </xf>
    <xf numFmtId="0" fontId="0" fillId="6" borderId="1" xfId="0" applyFont="1" applyFill="1" applyBorder="1" applyAlignment="1">
      <alignment vertical="top"/>
    </xf>
    <xf numFmtId="0" fontId="0" fillId="15" borderId="1" xfId="0" applyFill="1" applyBorder="1" applyAlignment="1">
      <alignment wrapText="1"/>
    </xf>
    <xf numFmtId="0" fontId="27" fillId="0" borderId="1" xfId="0" applyFont="1" applyFill="1" applyBorder="1" applyAlignment="1">
      <alignment vertical="top" wrapText="1"/>
    </xf>
    <xf numFmtId="0" fontId="71" fillId="0" borderId="1" xfId="0" applyFont="1" applyFill="1" applyBorder="1" applyAlignment="1">
      <alignment vertical="top" wrapText="1"/>
    </xf>
    <xf numFmtId="0" fontId="67" fillId="6" borderId="1" xfId="0" applyFont="1" applyFill="1" applyBorder="1" applyAlignment="1">
      <alignment vertical="top" wrapText="1"/>
    </xf>
    <xf numFmtId="0" fontId="67" fillId="17" borderId="1" xfId="0" applyFont="1" applyFill="1" applyBorder="1" applyAlignment="1">
      <alignment vertical="top" wrapText="1"/>
    </xf>
    <xf numFmtId="0" fontId="71" fillId="0" borderId="1" xfId="0" applyFont="1" applyBorder="1" applyAlignment="1">
      <alignment vertical="top" wrapText="1"/>
    </xf>
    <xf numFmtId="0" fontId="28" fillId="0" borderId="1" xfId="0" applyFont="1" applyBorder="1" applyAlignment="1">
      <alignment vertical="top" wrapText="1"/>
    </xf>
    <xf numFmtId="0" fontId="0" fillId="0" borderId="1" xfId="0" applyFill="1" applyBorder="1" applyAlignment="1">
      <alignment horizontal="center" vertical="top" wrapText="1"/>
    </xf>
    <xf numFmtId="0" fontId="77" fillId="6" borderId="1" xfId="0" applyFont="1" applyFill="1" applyBorder="1" applyAlignment="1">
      <alignment vertical="top" wrapText="1"/>
    </xf>
    <xf numFmtId="0" fontId="70" fillId="0" borderId="1" xfId="0" applyFont="1" applyBorder="1" applyAlignment="1">
      <alignment vertical="top" wrapText="1"/>
    </xf>
    <xf numFmtId="0" fontId="28" fillId="15" borderId="1" xfId="0" applyFont="1" applyFill="1" applyBorder="1" applyAlignment="1">
      <alignment vertical="top" wrapText="1"/>
    </xf>
    <xf numFmtId="0" fontId="28" fillId="0" borderId="1" xfId="0" applyFont="1" applyFill="1" applyBorder="1" applyAlignment="1">
      <alignment vertical="top" wrapText="1"/>
    </xf>
    <xf numFmtId="0" fontId="28" fillId="6" borderId="1" xfId="0" applyFont="1" applyFill="1" applyBorder="1" applyAlignment="1">
      <alignment vertical="top" wrapText="1"/>
    </xf>
    <xf numFmtId="0" fontId="27" fillId="6" borderId="1" xfId="0" applyFont="1" applyFill="1" applyBorder="1" applyAlignment="1">
      <alignment vertical="top" wrapText="1"/>
    </xf>
    <xf numFmtId="0" fontId="77" fillId="45" borderId="1" xfId="0" applyFont="1" applyFill="1" applyBorder="1" applyAlignment="1">
      <alignment vertical="top" wrapText="1"/>
    </xf>
    <xf numFmtId="0" fontId="71" fillId="18" borderId="1" xfId="0" applyFont="1" applyFill="1" applyBorder="1" applyAlignment="1">
      <alignment vertical="top" wrapText="1"/>
    </xf>
    <xf numFmtId="0" fontId="71" fillId="4" borderId="1" xfId="0" applyFont="1" applyFill="1" applyBorder="1" applyAlignment="1">
      <alignment vertical="top" wrapText="1"/>
    </xf>
    <xf numFmtId="0" fontId="71" fillId="22" borderId="1" xfId="0" applyFont="1" applyFill="1" applyBorder="1" applyAlignment="1">
      <alignment vertical="top" wrapText="1"/>
    </xf>
    <xf numFmtId="0" fontId="71" fillId="15" borderId="1" xfId="0" applyFont="1" applyFill="1" applyBorder="1" applyAlignment="1">
      <alignment vertical="top" wrapText="1"/>
    </xf>
    <xf numFmtId="0" fontId="67" fillId="24" borderId="1" xfId="0" applyFont="1" applyFill="1" applyBorder="1" applyAlignment="1">
      <alignment vertical="top" wrapText="1"/>
    </xf>
    <xf numFmtId="0" fontId="0" fillId="0" borderId="1" xfId="0" applyFont="1" applyFill="1" applyBorder="1" applyAlignment="1">
      <alignment vertical="top" wrapText="1"/>
    </xf>
    <xf numFmtId="0" fontId="26" fillId="23" borderId="1" xfId="0" applyFont="1" applyFill="1" applyBorder="1" applyAlignment="1">
      <alignment vertical="top" wrapText="1"/>
    </xf>
    <xf numFmtId="0" fontId="34" fillId="43" borderId="1" xfId="0" applyFont="1" applyFill="1" applyBorder="1" applyAlignment="1">
      <alignment vertical="top" wrapText="1"/>
    </xf>
    <xf numFmtId="0" fontId="26" fillId="23" borderId="1" xfId="0" applyFont="1" applyFill="1" applyBorder="1" applyAlignment="1">
      <alignment wrapText="1"/>
    </xf>
    <xf numFmtId="164" fontId="14" fillId="2" borderId="3" xfId="4" applyNumberFormat="1" applyFont="1" applyFill="1" applyBorder="1" applyAlignment="1">
      <alignment horizontal="left" vertical="center"/>
    </xf>
    <xf numFmtId="0" fontId="14" fillId="6" borderId="3" xfId="4" applyFont="1" applyFill="1" applyBorder="1" applyAlignment="1">
      <alignment horizontal="center" vertical="center" wrapText="1"/>
    </xf>
    <xf numFmtId="0" fontId="15" fillId="6" borderId="3" xfId="4" applyFont="1" applyFill="1" applyBorder="1" applyAlignment="1">
      <alignment horizontal="center" vertical="center"/>
    </xf>
    <xf numFmtId="164" fontId="16" fillId="5" borderId="0" xfId="4" applyNumberFormat="1" applyFont="1" applyFill="1" applyAlignment="1">
      <alignment horizontal="center" vertical="center" wrapText="1"/>
    </xf>
    <xf numFmtId="164" fontId="17" fillId="0" borderId="0" xfId="4" applyNumberFormat="1" applyFont="1" applyAlignment="1">
      <alignment horizontal="center" vertical="center"/>
    </xf>
    <xf numFmtId="164" fontId="18" fillId="0" borderId="0" xfId="4" applyNumberFormat="1" applyFont="1" applyAlignment="1">
      <alignment horizontal="center" vertical="center"/>
    </xf>
    <xf numFmtId="164" fontId="19" fillId="0" borderId="0" xfId="4" applyNumberFormat="1" applyFont="1" applyAlignment="1">
      <alignment horizontal="center" vertical="center"/>
    </xf>
    <xf numFmtId="164" fontId="20" fillId="0" borderId="0" xfId="4" applyNumberFormat="1" applyFont="1" applyAlignment="1">
      <alignment horizontal="center" vertical="center"/>
    </xf>
    <xf numFmtId="0" fontId="14" fillId="6" borderId="3" xfId="4" applyFont="1" applyFill="1" applyBorder="1" applyAlignment="1">
      <alignment horizontal="center" vertical="center"/>
    </xf>
    <xf numFmtId="0" fontId="1" fillId="6" borderId="3" xfId="4" applyFont="1" applyFill="1" applyBorder="1" applyAlignment="1">
      <alignment horizontal="left" vertical="center" wrapText="1"/>
    </xf>
    <xf numFmtId="0" fontId="1" fillId="6" borderId="3" xfId="4" applyFont="1" applyFill="1" applyBorder="1" applyAlignment="1">
      <alignment horizontal="left" vertical="center"/>
    </xf>
    <xf numFmtId="0" fontId="0" fillId="22" borderId="23" xfId="0" applyFill="1" applyBorder="1" applyAlignment="1">
      <alignment horizontal="center" vertical="center" wrapText="1"/>
    </xf>
    <xf numFmtId="0" fontId="0" fillId="3" borderId="0" xfId="0" applyFill="1" applyAlignment="1">
      <alignment horizontal="center"/>
    </xf>
    <xf numFmtId="0" fontId="0" fillId="3" borderId="15" xfId="0" applyFill="1" applyBorder="1" applyAlignment="1">
      <alignment horizontal="center"/>
    </xf>
    <xf numFmtId="0" fontId="0" fillId="3" borderId="16" xfId="0" applyFill="1" applyBorder="1" applyAlignment="1">
      <alignment horizontal="center"/>
    </xf>
    <xf numFmtId="0" fontId="0" fillId="3" borderId="17" xfId="0" applyFill="1" applyBorder="1" applyAlignment="1">
      <alignment horizontal="center"/>
    </xf>
    <xf numFmtId="0" fontId="6" fillId="4" borderId="2" xfId="0" applyFont="1" applyFill="1" applyBorder="1" applyAlignment="1">
      <alignment horizontal="center"/>
    </xf>
    <xf numFmtId="0" fontId="6" fillId="4" borderId="3" xfId="0" applyFont="1" applyFill="1" applyBorder="1" applyAlignment="1">
      <alignment horizontal="center"/>
    </xf>
    <xf numFmtId="0" fontId="6" fillId="4" borderId="4" xfId="0" applyFont="1" applyFill="1" applyBorder="1" applyAlignment="1">
      <alignment horizontal="center"/>
    </xf>
    <xf numFmtId="0" fontId="6" fillId="9" borderId="2" xfId="0" applyFont="1" applyFill="1" applyBorder="1" applyAlignment="1">
      <alignment horizontal="center"/>
    </xf>
    <xf numFmtId="0" fontId="6" fillId="9" borderId="3" xfId="0" applyFont="1" applyFill="1" applyBorder="1" applyAlignment="1">
      <alignment horizontal="center"/>
    </xf>
    <xf numFmtId="0" fontId="6" fillId="9" borderId="4" xfId="0" applyFont="1" applyFill="1" applyBorder="1" applyAlignment="1">
      <alignment horizontal="center"/>
    </xf>
    <xf numFmtId="0" fontId="6" fillId="4" borderId="1" xfId="0" applyFont="1" applyFill="1" applyBorder="1" applyAlignment="1">
      <alignment horizontal="center"/>
    </xf>
    <xf numFmtId="0" fontId="6" fillId="9" borderId="1" xfId="0" applyFont="1" applyFill="1" applyBorder="1" applyAlignment="1">
      <alignment horizontal="center"/>
    </xf>
    <xf numFmtId="0" fontId="6" fillId="20" borderId="2" xfId="0" applyFont="1" applyFill="1" applyBorder="1" applyAlignment="1">
      <alignment horizontal="center"/>
    </xf>
    <xf numFmtId="0" fontId="6" fillId="20" borderId="3" xfId="0" applyFont="1" applyFill="1" applyBorder="1" applyAlignment="1">
      <alignment horizontal="center"/>
    </xf>
    <xf numFmtId="0" fontId="6" fillId="20" borderId="4" xfId="0" applyFont="1" applyFill="1" applyBorder="1" applyAlignment="1">
      <alignment horizontal="center"/>
    </xf>
    <xf numFmtId="0" fontId="6" fillId="3" borderId="1" xfId="0" applyFont="1" applyFill="1" applyBorder="1" applyAlignment="1">
      <alignment horizontal="center"/>
    </xf>
    <xf numFmtId="0" fontId="23" fillId="10" borderId="1" xfId="0" applyFont="1" applyFill="1" applyBorder="1" applyAlignment="1">
      <alignment horizontal="center"/>
    </xf>
    <xf numFmtId="0" fontId="40" fillId="25" borderId="20" xfId="0" applyFont="1" applyFill="1" applyBorder="1" applyAlignment="1">
      <alignment horizontal="center" vertical="center"/>
    </xf>
    <xf numFmtId="0" fontId="40" fillId="25" borderId="21" xfId="0" applyFont="1" applyFill="1" applyBorder="1" applyAlignment="1">
      <alignment horizontal="center" vertical="center"/>
    </xf>
    <xf numFmtId="0" fontId="40" fillId="25" borderId="22" xfId="0" applyFont="1" applyFill="1" applyBorder="1" applyAlignment="1">
      <alignment horizontal="center" vertical="center"/>
    </xf>
    <xf numFmtId="0" fontId="42" fillId="0" borderId="21" xfId="0" applyFont="1" applyBorder="1"/>
    <xf numFmtId="0" fontId="42" fillId="0" borderId="22" xfId="0" applyFont="1" applyBorder="1"/>
  </cellXfs>
  <cellStyles count="9">
    <cellStyle name="Hyperlink" xfId="1" builtinId="8"/>
    <cellStyle name="Normal" xfId="0" builtinId="0"/>
    <cellStyle name="Normal 2" xfId="5"/>
    <cellStyle name="Normal 4" xfId="7"/>
    <cellStyle name="Normal 5" xfId="8"/>
    <cellStyle name="Percent" xfId="2" builtinId="5"/>
    <cellStyle name="Percent 2" xfId="3"/>
    <cellStyle name="표준 10" xfId="4"/>
    <cellStyle name="표준 2" xfId="6"/>
  </cellStyles>
  <dxfs count="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dxf>
    <dxf>
      <font>
        <color rgb="FF00B050"/>
      </font>
    </dxf>
    <dxf>
      <font>
        <color rgb="FF00B050"/>
      </font>
    </dxf>
    <dxf>
      <font>
        <color rgb="FF00B050"/>
      </font>
    </dxf>
    <dxf>
      <font>
        <color rgb="FF00B050"/>
      </font>
    </dxf>
    <dxf>
      <font>
        <color rgb="FF00B050"/>
      </font>
    </dxf>
    <dxf>
      <font>
        <color rgb="FF00B05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externalLink" Target="externalLinks/externalLink13.xml"/><Relationship Id="rId39" Type="http://schemas.openxmlformats.org/officeDocument/2006/relationships/externalLink" Target="externalLinks/externalLink26.xml"/><Relationship Id="rId21" Type="http://schemas.openxmlformats.org/officeDocument/2006/relationships/externalLink" Target="externalLinks/externalLink8.xml"/><Relationship Id="rId34" Type="http://schemas.openxmlformats.org/officeDocument/2006/relationships/externalLink" Target="externalLinks/externalLink21.xml"/><Relationship Id="rId42" Type="http://schemas.openxmlformats.org/officeDocument/2006/relationships/externalLink" Target="externalLinks/externalLink29.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3.xml"/><Relationship Id="rId29" Type="http://schemas.openxmlformats.org/officeDocument/2006/relationships/externalLink" Target="externalLinks/externalLink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1.xml"/><Relationship Id="rId32" Type="http://schemas.openxmlformats.org/officeDocument/2006/relationships/externalLink" Target="externalLinks/externalLink19.xml"/><Relationship Id="rId37" Type="http://schemas.openxmlformats.org/officeDocument/2006/relationships/externalLink" Target="externalLinks/externalLink24.xml"/><Relationship Id="rId40" Type="http://schemas.openxmlformats.org/officeDocument/2006/relationships/externalLink" Target="externalLinks/externalLink27.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externalLink" Target="externalLinks/externalLink10.xml"/><Relationship Id="rId28" Type="http://schemas.openxmlformats.org/officeDocument/2006/relationships/externalLink" Target="externalLinks/externalLink15.xml"/><Relationship Id="rId36" Type="http://schemas.openxmlformats.org/officeDocument/2006/relationships/externalLink" Target="externalLinks/externalLink23.xml"/><Relationship Id="rId10" Type="http://schemas.openxmlformats.org/officeDocument/2006/relationships/worksheet" Target="worksheets/sheet10.xml"/><Relationship Id="rId19" Type="http://schemas.openxmlformats.org/officeDocument/2006/relationships/externalLink" Target="externalLinks/externalLink6.xml"/><Relationship Id="rId31" Type="http://schemas.openxmlformats.org/officeDocument/2006/relationships/externalLink" Target="externalLinks/externalLink18.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externalLink" Target="externalLinks/externalLink9.xml"/><Relationship Id="rId27" Type="http://schemas.openxmlformats.org/officeDocument/2006/relationships/externalLink" Target="externalLinks/externalLink14.xml"/><Relationship Id="rId30" Type="http://schemas.openxmlformats.org/officeDocument/2006/relationships/externalLink" Target="externalLinks/externalLink17.xml"/><Relationship Id="rId35" Type="http://schemas.openxmlformats.org/officeDocument/2006/relationships/externalLink" Target="externalLinks/externalLink22.xml"/><Relationship Id="rId43" Type="http://schemas.openxmlformats.org/officeDocument/2006/relationships/externalLink" Target="externalLinks/externalLink30.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externalLink" Target="externalLinks/externalLink12.xml"/><Relationship Id="rId33" Type="http://schemas.openxmlformats.org/officeDocument/2006/relationships/externalLink" Target="externalLinks/externalLink20.xml"/><Relationship Id="rId38" Type="http://schemas.openxmlformats.org/officeDocument/2006/relationships/externalLink" Target="externalLinks/externalLink25.xml"/><Relationship Id="rId46" Type="http://schemas.openxmlformats.org/officeDocument/2006/relationships/sharedStrings" Target="sharedStrings.xml"/><Relationship Id="rId20" Type="http://schemas.openxmlformats.org/officeDocument/2006/relationships/externalLink" Target="externalLinks/externalLink7.xml"/><Relationship Id="rId41" Type="http://schemas.openxmlformats.org/officeDocument/2006/relationships/externalLink" Target="externalLinks/externalLink2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2</xdr:col>
      <xdr:colOff>657225</xdr:colOff>
      <xdr:row>3</xdr:row>
      <xdr:rowOff>19050</xdr:rowOff>
    </xdr:to>
    <xdr:pic>
      <xdr:nvPicPr>
        <xdr:cNvPr id="2071" name="그림 6" descr="백색바탕.p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66675"/>
          <a:ext cx="8763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922020</xdr:colOff>
      <xdr:row>589</xdr:row>
      <xdr:rowOff>914401</xdr:rowOff>
    </xdr:from>
    <xdr:to>
      <xdr:col>9</xdr:col>
      <xdr:colOff>1257300</xdr:colOff>
      <xdr:row>589</xdr:row>
      <xdr:rowOff>1150620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007840" y="133129021"/>
          <a:ext cx="335280" cy="0"/>
        </a:xfrm>
        <a:prstGeom prst="rect">
          <a:avLst/>
        </a:prstGeom>
      </xdr:spPr>
    </xdr:pic>
    <xdr:clientData/>
  </xdr:twoCellAnchor>
  <xdr:twoCellAnchor>
    <xdr:from>
      <xdr:col>9</xdr:col>
      <xdr:colOff>906781</xdr:colOff>
      <xdr:row>590</xdr:row>
      <xdr:rowOff>899161</xdr:rowOff>
    </xdr:from>
    <xdr:to>
      <xdr:col>9</xdr:col>
      <xdr:colOff>1296977</xdr:colOff>
      <xdr:row>590</xdr:row>
      <xdr:rowOff>1104900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992601" y="133372861"/>
          <a:ext cx="390196" cy="0"/>
        </a:xfrm>
        <a:prstGeom prst="rect">
          <a:avLst/>
        </a:prstGeom>
      </xdr:spPr>
    </xdr:pic>
    <xdr:clientData/>
  </xdr:twoCellAnchor>
  <xdr:twoCellAnchor>
    <xdr:from>
      <xdr:col>9</xdr:col>
      <xdr:colOff>891540</xdr:colOff>
      <xdr:row>605</xdr:row>
      <xdr:rowOff>0</xdr:rowOff>
    </xdr:from>
    <xdr:to>
      <xdr:col>9</xdr:col>
      <xdr:colOff>1272540</xdr:colOff>
      <xdr:row>605</xdr:row>
      <xdr:rowOff>0</xdr:rowOff>
    </xdr:to>
    <xdr:pic>
      <xdr:nvPicPr>
        <xdr:cNvPr id="4" name="Picture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977360" y="136786620"/>
          <a:ext cx="381000" cy="0"/>
        </a:xfrm>
        <a:prstGeom prst="rect">
          <a:avLst/>
        </a:prstGeom>
      </xdr:spPr>
    </xdr:pic>
    <xdr:clientData/>
  </xdr:twoCellAnchor>
  <xdr:twoCellAnchor>
    <xdr:from>
      <xdr:col>9</xdr:col>
      <xdr:colOff>868679</xdr:colOff>
      <xdr:row>605</xdr:row>
      <xdr:rowOff>0</xdr:rowOff>
    </xdr:from>
    <xdr:to>
      <xdr:col>9</xdr:col>
      <xdr:colOff>1317542</xdr:colOff>
      <xdr:row>605</xdr:row>
      <xdr:rowOff>0</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954499" y="136786620"/>
          <a:ext cx="448863" cy="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2.%20DOCUMENTS/01.%20PROJECTS/03.%20VW%20ICAS3%20MEB%20SW%20Test/03.%20Test%20Management/01.%20Test%20Case/DCV_VT2_ICAS3_SAFE_Speed.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nhTo/Project/Radio-Pre-Certification/03_Test-Management/Test_case_design/Hyundai_ccIC/DCV_VT2_HD-Radio_HKMC-ccIC-FIT-Test-case_CRS.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RADIO/03_Test-Management/Test_case_design/Hyundai_ccIC/DCV_VT2_HD-Radio_HKMC-ccIC-FIT-Test-case_CRS_Huyen15.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2.%20GM%20VCU%20FIT\06.%20Test%20case\GM%20Info4.0%20VCU%20Entry%20-%20FIT%20Test%20Case.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AnhTo/Project/Radio-Pre-Certification/03_Test-Management/Test_case_design/Renault_A-IVI2/DCV_VT2_HD-Radio_A-IVI2-FIT-Test-case_Base_SyRS.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AnhTo/Project/VW-ICAS-3-SWT/03.%20Test%20Management/01.%20Test%20Case/DCV_VT2_ICAS3_TC_Android-Auto.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AnhTo/Project/Radio-Pre-Certification/03_Test-Management/04_FIT_A-IVI2/01_FIT-HD_Radio/01.Test_case/DCV_VT2_HD-Radio_A-IVI2-FIT-Test-case_Base_SyRS.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PROJECTS/RADIO%20PC/Radio-Pre-Certification/03_Test-Management/04_FIT_A-IVI2/01_FIT-HD_Radio/01.Test_case/DCV_VT2_HD-Radio_A-IVI2-FIT-Test-case_Base_SyRS.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GM-VCU-FIT/06.%20Test%20case/1.%20Test%20case/DCV_VT2_GM_VCU_FIT_TC_Infotainment.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AnhTo/Project/Radio-Pre-Certification/03_Test-Management/04_FIT_A-IVI2/02_FIT-SXM/01.Test_case/DCV_A-IVI2_SXM_UX-TC_Based-on_SMITE_TC_Huyen2.Nguyen.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AnhTo/Project/Radio-Pre-Certification/03_Test-Management/04_FIT_A-IVI2/02_FIT-SXM/01.Test_case/DCV_A-IVI2_SXM_UX-TC_Based-on_SMITE_TC_Mai.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20GM%20VCU%20FIT/06.%20Test%20case/GM%20Info4.0%20VCU%20Entry%20-%20FIT%20Test%20Case.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AnhTo/Project/Radio-Pre-Certification/03_Test-Management/04_FIT_A-IVI2/02_FIT-SXM/01.Test_case/DCV_A-IVI2_SXM_UX-TC_Based-on_SMITE_TC_Anh2.Tran.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AnhTo/Project/Radio-Pre-Certification/03_Test-Management/04_FIT_A-IVI2/02_FIT-SXM/01.Test_case/DCV_A-IVI2_SXM_UX-TC_Based-on_SMITE_TC_06012020_V2.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RADIO/03_Test-Management/04_FIT_A-IVI2/02_FIT-SXM/01.Test_case/DCV_A-IVI2_SXM_UX-TC_Based-on_SMITE_TC_04072020PPPPPPPP.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Users\anh2.tran\Desktop\Review%20SMITE_TC_0407202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AnhTo/Project/Radio-Pre-Certification/03_Test-Management/04_FIT_A-IVI2/02_FIT-SXM/01.Test_case/DCV_A-IVI2_SXM_UX-TC_Based-on_SMITE_TC_0407202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AnhTo/Project/Radio-Pre-Certification/03_Test-Management/04_FIT_A-IVI2/02_FIT-SXM/01.Test_case/Anh.To/DCV_A-IVI2-UX-TC_SMITE_04072020_AnhTo.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DU%20AN_VCU\Create%20TCs\TC%20uploaded\GM%20Info4.0%20VCU%20Entry%20-%20FIT%20Test%20Case-1_Update_27_Sep.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C:\DU%20AN_VCU\Create%20TCs\GM%20Info4.0%20VCU%20Entry%20-%20FIT%20Test%20Case_USB_review%20round%201.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C:\DU%20AN_VCU\TEST%20CASE\Geely%20CMA%20IHU%20-%20&#49324;&#50857;&#49457;%20&#44160;&#51613;%20-%20Test%20Cases%20-%20IPC.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C:\02.%20DOCUMENTS\01.%20PROJECTS\03.%20VW%20ICAS3%20MEB%20SW%20Test\03.%20Test%20Management\01.%20Test%20Case\DCV_VT2_ICAS3_SAFE_Spee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nhTo/Project/Radio-Pre-Certification/03_Test-Management/Test_case_design/CERT-3727/DCV_VT2_HD-RADIO-CERT-3727_Multi-Signal_TestCase.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GM-VCU-FIT/06.%20Test%20case/1.%20Test%20case/DCV_VT2_GM_VCU_FIT_TC_Ipod_Iphone_peer%20review%20round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nhTo/Project/Radio-Pre-Certification/03_Test-Management/Test_case_design/Hyundai_ccIC/DCV_VT2_HD-Radio_HKMC-ccIC-FIT-Test-case_CERT-update_final_v1.0_0110202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nhTo/Project/Radio-Pre-Certification/03_Test-Management/Test_case_design/Hyundai_ccIC/DCV_VT2_HD-Radio_HKMC-ccIC-FIT-Test-case_CERT-update-anh2.tran.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AnhTo/Project/Radio-Pre-Certification/03_Test-Management/Test_case_design/Hyundai_ccIC/HKMC%20ccIC%20-%20FIT%20Test%20Case_All_Checking.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rojects/Local_GM%20VCU%20FIT/Upload%20TC%20Alert%20with%20Nam/%231_kien3.nguyen_Cluster_Info3.5L%20QE%20-%20INFO3.5L%20QE%20Test%20Case_%20IPC.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2.%20GM%20VCU%20FIT/06.%20Test%20case/GM_VCU_TC_Management%20-%20Co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RADIO/03_Test-Management/Test_case_design/Hyundai_ccIC/DCV_VT2_HD-Radio_HKMC-ccIC-FIT-Test-case_CRS111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rgedSteps"/>
      <sheetName val="Categories"/>
      <sheetName val="ChoiceValues"/>
      <sheetName val="Sheet1"/>
      <sheetName val="Category"/>
    </sheetNames>
    <sheetDataSet>
      <sheetData sheetId="0"/>
      <sheetData sheetId="1"/>
      <sheetData sheetId="2"/>
      <sheetData sheetId="3" refreshError="1"/>
      <sheetData sheetId="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IC-HD-Radio-TC"/>
      <sheetName val="Test case"/>
      <sheetName val="Category"/>
    </sheetNames>
    <sheetDataSet>
      <sheetData sheetId="0"/>
      <sheetData sheetId="1"/>
      <sheetData sheetId="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IC-HD-Radio-TC"/>
      <sheetName val="Test case"/>
      <sheetName val="Category"/>
    </sheetNames>
    <sheetDataSet>
      <sheetData sheetId="0"/>
      <sheetData sheetId="1"/>
      <sheetData sheetId="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ort"/>
      <sheetName val="ChoiceValues"/>
      <sheetName val="Categories"/>
    </sheetNames>
    <sheetDataSet>
      <sheetData sheetId="0" refreshError="1"/>
      <sheetData sheetId="1"/>
      <sheetData sheetId="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IC-HD-Radio-TC"/>
      <sheetName val="Test case"/>
      <sheetName val="Sheet2"/>
      <sheetName val="ChoiceValues"/>
      <sheetName val="Category"/>
      <sheetName val="Sheet1"/>
      <sheetName val="Sheet1 (2)"/>
    </sheetNames>
    <sheetDataSet>
      <sheetData sheetId="0"/>
      <sheetData sheetId="1"/>
      <sheetData sheetId="2"/>
      <sheetData sheetId="3"/>
      <sheetData sheetId="4"/>
      <sheetData sheetId="5"/>
      <sheetData sheetId="6"/>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Export"/>
      <sheetName val="Categories"/>
      <sheetName val="Sheet1"/>
      <sheetName val="ChoiceValues"/>
      <sheetName val="Category"/>
      <sheetName val="Summary"/>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IC-HD-Radio-TC"/>
      <sheetName val="Test case"/>
      <sheetName val="Sheet2"/>
      <sheetName val="ChoiceValues"/>
      <sheetName val="Category"/>
      <sheetName val="Sheet1"/>
      <sheetName val="Sheet1 (2)"/>
    </sheetNames>
    <sheetDataSet>
      <sheetData sheetId="0"/>
      <sheetData sheetId="1"/>
      <sheetData sheetId="2"/>
      <sheetData sheetId="3"/>
      <sheetData sheetId="4"/>
      <sheetData sheetId="5"/>
      <sheetData sheetId="6"/>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IC-HD-Radio-TC"/>
      <sheetName val="Test case"/>
      <sheetName val="Sheet2"/>
      <sheetName val="ChoiceValues"/>
      <sheetName val="Category"/>
      <sheetName val="Sheet1"/>
      <sheetName val="Sheet1 (2)"/>
    </sheetNames>
    <sheetDataSet>
      <sheetData sheetId="0"/>
      <sheetData sheetId="1"/>
      <sheetData sheetId="2"/>
      <sheetData sheetId="3"/>
      <sheetData sheetId="4"/>
      <sheetData sheetId="5"/>
      <sheetData sheetId="6"/>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Export"/>
      <sheetName val="Write TCs &amp; Review"/>
      <sheetName val="Check RS Status"/>
      <sheetName val="Categories"/>
      <sheetName val="ChoiceValues"/>
    </sheetNames>
    <sheetDataSet>
      <sheetData sheetId="0"/>
      <sheetData sheetId="1"/>
      <sheetData sheetId="2"/>
      <sheetData sheetId="3"/>
      <sheetData sheetId="4"/>
      <sheetData sheetId="5"/>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ort_1"/>
      <sheetName val="Export"/>
      <sheetName val="Category"/>
      <sheetName val="Question list"/>
      <sheetName val="Sheet1"/>
      <sheetName val="ChoiceValues"/>
      <sheetName val="Sheet2"/>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ort"/>
      <sheetName val="Category"/>
      <sheetName val="QA list"/>
      <sheetName val="ChoiceValues"/>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ort"/>
      <sheetName val="ChoiceValues"/>
      <sheetName val="Categories"/>
    </sheetNames>
    <sheetDataSet>
      <sheetData sheetId="0" refreshError="1"/>
      <sheetData sheetId="1"/>
      <sheetData sheetId="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ort"/>
      <sheetName val="Sheet1"/>
      <sheetName val="QA List"/>
      <sheetName val="Category"/>
      <sheetName val="Export (2)"/>
      <sheetName val="ChoiceValues"/>
    </sheetNames>
    <sheetDataSet>
      <sheetData sheetId="0" refreshError="1"/>
      <sheetData sheetId="1" refreshError="1"/>
      <sheetData sheetId="2" refreshError="1"/>
      <sheetData sheetId="3"/>
      <sheetData sheetId="4" refreshError="1"/>
      <sheetData sheetId="5"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ort"/>
      <sheetName val="Category"/>
      <sheetName val="ChoiceValues"/>
    </sheetNames>
    <sheetDataSet>
      <sheetData sheetId="0" refreshError="1"/>
      <sheetData sheetId="1" refreshError="1"/>
      <sheetData sheetId="2"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ort"/>
      <sheetName val="Sheet1"/>
      <sheetName val="Category"/>
      <sheetName val="ChoiceValues"/>
    </sheetNames>
    <sheetDataSet>
      <sheetData sheetId="0"/>
      <sheetData sheetId="1"/>
      <sheetData sheetId="2"/>
      <sheetData sheetId="3"/>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ort"/>
      <sheetName val="Sheet1"/>
      <sheetName val="Category"/>
      <sheetName val="ChoiceValues"/>
    </sheetNames>
    <sheetDataSet>
      <sheetData sheetId="0"/>
      <sheetData sheetId="1"/>
      <sheetData sheetId="2"/>
      <sheetData sheetId="3"/>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ort"/>
      <sheetName val="Sheet1"/>
      <sheetName val="Category"/>
      <sheetName val="Sheet2"/>
      <sheetName val="ChoiceValues"/>
    </sheetNames>
    <sheetDataSet>
      <sheetData sheetId="0" refreshError="1"/>
      <sheetData sheetId="1" refreshError="1"/>
      <sheetData sheetId="2"/>
      <sheetData sheetId="3" refreshError="1"/>
      <sheetData sheetId="4"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ort"/>
      <sheetName val="ChoiceValues"/>
      <sheetName val="Category"/>
    </sheetNames>
    <sheetDataSet>
      <sheetData sheetId="0" refreshError="1"/>
      <sheetData sheetId="1" refreshError="1"/>
      <sheetData sheetId="2"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oiceValues"/>
    </sheetNames>
    <sheetDataSet>
      <sheetData sheetId="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oiceValues"/>
    </sheetNames>
    <sheetDataSet>
      <sheetData sheetId="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ort"/>
      <sheetName val="Sheet1"/>
      <sheetName val="ChoiceValues"/>
    </sheetNames>
    <sheetDataSet>
      <sheetData sheetId="0"/>
      <sheetData sheetId="1"/>
      <sheetData sheetId="2"/>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rgedSteps"/>
      <sheetName val="Categories"/>
      <sheetName val="ChoiceValues"/>
      <sheetName val="Sheet1"/>
    </sheetNames>
    <sheetDataSet>
      <sheetData sheetId="0"/>
      <sheetData sheetId="1"/>
      <sheetData sheetId="2"/>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ategories"/>
    </sheetNames>
    <sheetDataSet>
      <sheetData sheetId="0" refreshError="1"/>
      <sheetData sheetId="1"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Export"/>
      <sheetName val="Categories"/>
      <sheetName val="ChoiceValues"/>
    </sheetNames>
    <sheetDataSet>
      <sheetData sheetId="0" refreshError="1"/>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IC-HD-Radio-TC"/>
      <sheetName val="Update-FIT-TC"/>
      <sheetName val="Assigned"/>
      <sheetName val="Category"/>
    </sheetNames>
    <sheetDataSet>
      <sheetData sheetId="0" refreshError="1"/>
      <sheetData sheetId="1" refreshError="1"/>
      <sheetData sheetId="2" refreshError="1"/>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IC-HD-Radio-TC"/>
      <sheetName val="Update-FIT-TC"/>
      <sheetName val="Sheet1"/>
      <sheetName val="Assigned"/>
      <sheetName val="Categories"/>
      <sheetName val="Category"/>
    </sheetNames>
    <sheetDataSet>
      <sheetData sheetId="0" refreshError="1"/>
      <sheetData sheetId="1" refreshError="1"/>
      <sheetData sheetId="2" refreshError="1"/>
      <sheetData sheetId="3" refreshError="1"/>
      <sheetData sheetId="4" refreshError="1"/>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ort"/>
      <sheetName val="ccIC-HD-Radio-TC"/>
      <sheetName val="Function list"/>
      <sheetName val="3727-All_testcase"/>
      <sheetName val="ChoiceValues"/>
      <sheetName val="Categories"/>
      <sheetName val="Category"/>
      <sheetName val="Review-category"/>
    </sheetNames>
    <sheetDataSet>
      <sheetData sheetId="0"/>
      <sheetData sheetId="1"/>
      <sheetData sheetId="2"/>
      <sheetData sheetId="3"/>
      <sheetData sheetId="4"/>
      <sheetData sheetId="5" refreshError="1"/>
      <sheetData sheetId="6" refreshError="1"/>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ort"/>
      <sheetName val="Sheet1"/>
      <sheetName val="Export (2)"/>
      <sheetName val="ChoiceValues"/>
    </sheetNames>
    <sheetDataSet>
      <sheetData sheetId="0"/>
      <sheetData sheetId="1"/>
      <sheetData sheetId="2"/>
      <sheetData sheetId="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C_Summary"/>
      <sheetName val="Template"/>
      <sheetName val="Driving_Info"/>
      <sheetName val="Alert_Single"/>
      <sheetName val="Alert_Multi"/>
      <sheetName val="Alert_Unique"/>
      <sheetName val="Infotainment"/>
      <sheetName val="UOI"/>
      <sheetName val="Radio_AM_FM_RDS"/>
      <sheetName val="Radio_SXM"/>
      <sheetName val="Radio_DAB"/>
      <sheetName val="USB"/>
      <sheetName val="Ipod_Iphone"/>
      <sheetName val="BT_Audio"/>
      <sheetName val="BT_Handfree"/>
      <sheetName val="BT_Core"/>
      <sheetName val="BT_SPP"/>
      <sheetName val="BT_Phonebook"/>
      <sheetName val="BT_Dual"/>
      <sheetName val="Wifi"/>
      <sheetName val="MyBrandApp"/>
      <sheetName val="CarPlay"/>
      <sheetName val="Android"/>
      <sheetName val="Onstar"/>
      <sheetName val="ANC"/>
      <sheetName val="Audio"/>
      <sheetName val="Reflash"/>
      <sheetName val="Camera"/>
      <sheetName val="Chime_GlobalA"/>
      <sheetName val="Chime_GlobalB"/>
      <sheetName val="HVAC"/>
      <sheetName val="Setting"/>
      <sheetName val="General"/>
      <sheetName val="FSA"/>
      <sheetName val="LCM"/>
      <sheetName val="Categori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IC-HD-Radio-TC"/>
      <sheetName val="Test case"/>
      <sheetName val="Category"/>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avncb.lge.com:8080/cb/item/14561752" TargetMode="External"/><Relationship Id="rId21" Type="http://schemas.openxmlformats.org/officeDocument/2006/relationships/hyperlink" Target="http://avncb.lge.com:8080/cb/item/15096366" TargetMode="External"/><Relationship Id="rId42" Type="http://schemas.openxmlformats.org/officeDocument/2006/relationships/hyperlink" Target="http://avncb.lge.com:8080/cb/item/14992116" TargetMode="External"/><Relationship Id="rId47" Type="http://schemas.openxmlformats.org/officeDocument/2006/relationships/hyperlink" Target="http://avncb.lge.com:8080/cb/item/15043681" TargetMode="External"/><Relationship Id="rId63" Type="http://schemas.openxmlformats.org/officeDocument/2006/relationships/hyperlink" Target="http://avncb.lge.com:8080/cb/item/14696701" TargetMode="External"/><Relationship Id="rId68" Type="http://schemas.openxmlformats.org/officeDocument/2006/relationships/hyperlink" Target="http://avncb.lge.com:8080/cb/item/14710163" TargetMode="External"/><Relationship Id="rId84" Type="http://schemas.openxmlformats.org/officeDocument/2006/relationships/hyperlink" Target="http://avncb.lge.com:8080/cb/item/14561759" TargetMode="External"/><Relationship Id="rId89" Type="http://schemas.openxmlformats.org/officeDocument/2006/relationships/hyperlink" Target="http://avncb.lge.com:8080/cb/item/14574942" TargetMode="External"/><Relationship Id="rId16" Type="http://schemas.openxmlformats.org/officeDocument/2006/relationships/hyperlink" Target="http://avncb.lge.com:8080/cb/item/14694680" TargetMode="External"/><Relationship Id="rId11" Type="http://schemas.openxmlformats.org/officeDocument/2006/relationships/hyperlink" Target="http://avncb.lge.com:8080/cb/item/14679042" TargetMode="External"/><Relationship Id="rId32" Type="http://schemas.openxmlformats.org/officeDocument/2006/relationships/hyperlink" Target="http://avncb.lge.com:8080/cb/item/14678403" TargetMode="External"/><Relationship Id="rId37" Type="http://schemas.openxmlformats.org/officeDocument/2006/relationships/hyperlink" Target="http://avncb.lge.com:8080/cb/item/14694576" TargetMode="External"/><Relationship Id="rId53" Type="http://schemas.openxmlformats.org/officeDocument/2006/relationships/hyperlink" Target="http://avncb.lge.com:8080/cb/item/14694682" TargetMode="External"/><Relationship Id="rId58" Type="http://schemas.openxmlformats.org/officeDocument/2006/relationships/hyperlink" Target="http://avncb.lge.com:8080/cb/item/14695456" TargetMode="External"/><Relationship Id="rId74" Type="http://schemas.openxmlformats.org/officeDocument/2006/relationships/hyperlink" Target="http://avncb.lge.com:8080/cb/item/14608555" TargetMode="External"/><Relationship Id="rId79" Type="http://schemas.openxmlformats.org/officeDocument/2006/relationships/hyperlink" Target="http://avncb.lge.com:8080/cb/item/14678766" TargetMode="External"/><Relationship Id="rId5" Type="http://schemas.openxmlformats.org/officeDocument/2006/relationships/hyperlink" Target="http://avncb.lge.com:8080/cb/item/14608537" TargetMode="External"/><Relationship Id="rId90" Type="http://schemas.openxmlformats.org/officeDocument/2006/relationships/hyperlink" Target="http://avncb.lge.com:8080/cb/item/14574946" TargetMode="External"/><Relationship Id="rId95" Type="http://schemas.openxmlformats.org/officeDocument/2006/relationships/hyperlink" Target="http://avncb.lge.com:8080/cb/item/14596310" TargetMode="External"/><Relationship Id="rId22" Type="http://schemas.openxmlformats.org/officeDocument/2006/relationships/hyperlink" Target="http://avncb.lge.com:8080/cb/item/14561748" TargetMode="External"/><Relationship Id="rId27" Type="http://schemas.openxmlformats.org/officeDocument/2006/relationships/hyperlink" Target="http://avncb.lge.com:8080/cb/item/14561753" TargetMode="External"/><Relationship Id="rId43" Type="http://schemas.openxmlformats.org/officeDocument/2006/relationships/hyperlink" Target="http://avncb.lge.com:8080/cb/item/14992117" TargetMode="External"/><Relationship Id="rId48" Type="http://schemas.openxmlformats.org/officeDocument/2006/relationships/hyperlink" Target="http://avncb.lge.com:8080/cb/item/15011229" TargetMode="External"/><Relationship Id="rId64" Type="http://schemas.openxmlformats.org/officeDocument/2006/relationships/hyperlink" Target="http://avncb.lge.com:8080/cb/item/14696702" TargetMode="External"/><Relationship Id="rId69" Type="http://schemas.openxmlformats.org/officeDocument/2006/relationships/hyperlink" Target="http://avncb.lge.com:8080/cb/item/14600405" TargetMode="External"/><Relationship Id="rId80" Type="http://schemas.openxmlformats.org/officeDocument/2006/relationships/hyperlink" Target="http://avncb.lge.com:8080/cb/item/14678401" TargetMode="External"/><Relationship Id="rId85" Type="http://schemas.openxmlformats.org/officeDocument/2006/relationships/hyperlink" Target="http://avncb.lge.com:8080/cb/item/14561760" TargetMode="External"/><Relationship Id="rId3" Type="http://schemas.openxmlformats.org/officeDocument/2006/relationships/hyperlink" Target="http://avncb.lge.com:8080/cb/item/14608420" TargetMode="External"/><Relationship Id="rId12" Type="http://schemas.openxmlformats.org/officeDocument/2006/relationships/hyperlink" Target="http://avncb.lge.com:8080/cb/item/14694585" TargetMode="External"/><Relationship Id="rId17" Type="http://schemas.openxmlformats.org/officeDocument/2006/relationships/hyperlink" Target="http://avncb.lge.com:8080/cb/item/14986766" TargetMode="External"/><Relationship Id="rId25" Type="http://schemas.openxmlformats.org/officeDocument/2006/relationships/hyperlink" Target="http://avncb.lge.com:8080/cb/item/14561751" TargetMode="External"/><Relationship Id="rId33" Type="http://schemas.openxmlformats.org/officeDocument/2006/relationships/hyperlink" Target="http://avncb.lge.com:8080/cb/item/14678036" TargetMode="External"/><Relationship Id="rId38" Type="http://schemas.openxmlformats.org/officeDocument/2006/relationships/hyperlink" Target="http://avncb.lge.com:8080/cb/item/14849800" TargetMode="External"/><Relationship Id="rId46" Type="http://schemas.openxmlformats.org/officeDocument/2006/relationships/hyperlink" Target="http://avncb.lge.com:8080/cb/item/15043124" TargetMode="External"/><Relationship Id="rId59" Type="http://schemas.openxmlformats.org/officeDocument/2006/relationships/hyperlink" Target="http://avncb.lge.com:8080/cb/item/14696611" TargetMode="External"/><Relationship Id="rId67" Type="http://schemas.openxmlformats.org/officeDocument/2006/relationships/hyperlink" Target="http://avncb.lge.com:8080/cb/item/14696708" TargetMode="External"/><Relationship Id="rId20" Type="http://schemas.openxmlformats.org/officeDocument/2006/relationships/hyperlink" Target="http://avncb.lge.com:8080/cb/item/15096364" TargetMode="External"/><Relationship Id="rId41" Type="http://schemas.openxmlformats.org/officeDocument/2006/relationships/hyperlink" Target="http://avncb.lge.com:8080/cb/item/14992115" TargetMode="External"/><Relationship Id="rId54" Type="http://schemas.openxmlformats.org/officeDocument/2006/relationships/hyperlink" Target="http://avncb.lge.com:8080/cb/item/14694687" TargetMode="External"/><Relationship Id="rId62" Type="http://schemas.openxmlformats.org/officeDocument/2006/relationships/hyperlink" Target="http://avncb.lge.com:8080/cb/item/14696700" TargetMode="External"/><Relationship Id="rId70" Type="http://schemas.openxmlformats.org/officeDocument/2006/relationships/hyperlink" Target="http://avncb.lge.com:8080/cb/item/14600408" TargetMode="External"/><Relationship Id="rId75" Type="http://schemas.openxmlformats.org/officeDocument/2006/relationships/hyperlink" Target="http://avncb.lge.com:8080/cb/item/14608560" TargetMode="External"/><Relationship Id="rId83" Type="http://schemas.openxmlformats.org/officeDocument/2006/relationships/hyperlink" Target="http://avncb.lge.com:8080/cb/item/14561757" TargetMode="External"/><Relationship Id="rId88" Type="http://schemas.openxmlformats.org/officeDocument/2006/relationships/hyperlink" Target="http://avncb.lge.com:8080/cb/item/14574941" TargetMode="External"/><Relationship Id="rId91" Type="http://schemas.openxmlformats.org/officeDocument/2006/relationships/hyperlink" Target="http://avncb.lge.com:8080/cb/item/14574948" TargetMode="External"/><Relationship Id="rId96" Type="http://schemas.openxmlformats.org/officeDocument/2006/relationships/hyperlink" Target="http://avncb.lge.com:8080/cb/item/14600409" TargetMode="External"/><Relationship Id="rId1" Type="http://schemas.openxmlformats.org/officeDocument/2006/relationships/hyperlink" Target="http://avncb.lge.com:8080/cb/item/14599794" TargetMode="External"/><Relationship Id="rId6" Type="http://schemas.openxmlformats.org/officeDocument/2006/relationships/hyperlink" Target="http://avncb.lge.com:8080/cb/item/14608544" TargetMode="External"/><Relationship Id="rId15" Type="http://schemas.openxmlformats.org/officeDocument/2006/relationships/hyperlink" Target="http://avncb.lge.com:8080/cb/item/14694678" TargetMode="External"/><Relationship Id="rId23" Type="http://schemas.openxmlformats.org/officeDocument/2006/relationships/hyperlink" Target="http://avncb.lge.com:8080/cb/item/14561749" TargetMode="External"/><Relationship Id="rId28" Type="http://schemas.openxmlformats.org/officeDocument/2006/relationships/hyperlink" Target="http://avncb.lge.com:8080/cb/item/14561756" TargetMode="External"/><Relationship Id="rId36" Type="http://schemas.openxmlformats.org/officeDocument/2006/relationships/hyperlink" Target="http://avncb.lge.com:8080/cb/item/14679154" TargetMode="External"/><Relationship Id="rId49" Type="http://schemas.openxmlformats.org/officeDocument/2006/relationships/hyperlink" Target="http://avncb.lge.com:8080/cb/item/15012080" TargetMode="External"/><Relationship Id="rId57" Type="http://schemas.openxmlformats.org/officeDocument/2006/relationships/hyperlink" Target="http://avncb.lge.com:8080/cb/item/14695119" TargetMode="External"/><Relationship Id="rId10" Type="http://schemas.openxmlformats.org/officeDocument/2006/relationships/hyperlink" Target="http://avncb.lge.com:8080/cb/item/14679038" TargetMode="External"/><Relationship Id="rId31" Type="http://schemas.openxmlformats.org/officeDocument/2006/relationships/hyperlink" Target="http://avncb.lge.com:8080/cb/item/14660349" TargetMode="External"/><Relationship Id="rId44" Type="http://schemas.openxmlformats.org/officeDocument/2006/relationships/hyperlink" Target="http://avncb.lge.com:8080/cb/item/14994785" TargetMode="External"/><Relationship Id="rId52" Type="http://schemas.openxmlformats.org/officeDocument/2006/relationships/hyperlink" Target="http://avncb.lge.com:8080/cb/item/14600410" TargetMode="External"/><Relationship Id="rId60" Type="http://schemas.openxmlformats.org/officeDocument/2006/relationships/hyperlink" Target="http://avncb.lge.com:8080/cb/item/14696684" TargetMode="External"/><Relationship Id="rId65" Type="http://schemas.openxmlformats.org/officeDocument/2006/relationships/hyperlink" Target="http://avncb.lge.com:8080/cb/item/14696703" TargetMode="External"/><Relationship Id="rId73" Type="http://schemas.openxmlformats.org/officeDocument/2006/relationships/hyperlink" Target="http://avncb.lge.com:8080/cb/item/14608551" TargetMode="External"/><Relationship Id="rId78" Type="http://schemas.openxmlformats.org/officeDocument/2006/relationships/hyperlink" Target="http://avncb.lge.com:8080/cb/item/14678703" TargetMode="External"/><Relationship Id="rId81" Type="http://schemas.openxmlformats.org/officeDocument/2006/relationships/hyperlink" Target="http://avncb.lge.com:8080/cb/item/14561754" TargetMode="External"/><Relationship Id="rId86" Type="http://schemas.openxmlformats.org/officeDocument/2006/relationships/hyperlink" Target="http://avncb.lge.com:8080/cb/item/14572945" TargetMode="External"/><Relationship Id="rId94" Type="http://schemas.openxmlformats.org/officeDocument/2006/relationships/hyperlink" Target="http://avncb.lge.com:8080/cb/item/14596303" TargetMode="External"/><Relationship Id="rId4" Type="http://schemas.openxmlformats.org/officeDocument/2006/relationships/hyperlink" Target="http://avncb.lge.com:8080/cb/item/14608529" TargetMode="External"/><Relationship Id="rId9" Type="http://schemas.openxmlformats.org/officeDocument/2006/relationships/hyperlink" Target="http://avncb.lge.com:8080/cb/item/14678441" TargetMode="External"/><Relationship Id="rId13" Type="http://schemas.openxmlformats.org/officeDocument/2006/relationships/hyperlink" Target="http://avncb.lge.com:8080/cb/item/14694670" TargetMode="External"/><Relationship Id="rId18" Type="http://schemas.openxmlformats.org/officeDocument/2006/relationships/hyperlink" Target="http://avncb.lge.com:8080/cb/item/14986798" TargetMode="External"/><Relationship Id="rId39" Type="http://schemas.openxmlformats.org/officeDocument/2006/relationships/hyperlink" Target="http://avncb.lge.com:8080/cb/item/14893600" TargetMode="External"/><Relationship Id="rId34" Type="http://schemas.openxmlformats.org/officeDocument/2006/relationships/hyperlink" Target="http://avncb.lge.com:8080/cb/item/14678265" TargetMode="External"/><Relationship Id="rId50" Type="http://schemas.openxmlformats.org/officeDocument/2006/relationships/hyperlink" Target="http://avncb.lge.com:8080/cb/item/15012100" TargetMode="External"/><Relationship Id="rId55" Type="http://schemas.openxmlformats.org/officeDocument/2006/relationships/hyperlink" Target="http://avncb.lge.com:8080/cb/item/14694921" TargetMode="External"/><Relationship Id="rId76" Type="http://schemas.openxmlformats.org/officeDocument/2006/relationships/hyperlink" Target="http://avncb.lge.com:8080/cb/item/14608562" TargetMode="External"/><Relationship Id="rId97" Type="http://schemas.openxmlformats.org/officeDocument/2006/relationships/hyperlink" Target="http://avncb.lge.com:8080/cb/item/15048654" TargetMode="External"/><Relationship Id="rId7" Type="http://schemas.openxmlformats.org/officeDocument/2006/relationships/hyperlink" Target="http://avncb.lge.com:8080/cb/item/14678410" TargetMode="External"/><Relationship Id="rId71" Type="http://schemas.openxmlformats.org/officeDocument/2006/relationships/hyperlink" Target="http://avncb.lge.com:8080/cb/item/14608533" TargetMode="External"/><Relationship Id="rId92" Type="http://schemas.openxmlformats.org/officeDocument/2006/relationships/hyperlink" Target="http://avncb.lge.com:8080/cb/item/14596208" TargetMode="External"/><Relationship Id="rId2" Type="http://schemas.openxmlformats.org/officeDocument/2006/relationships/hyperlink" Target="http://avncb.lge.com:8080/cb/item/14600401" TargetMode="External"/><Relationship Id="rId29" Type="http://schemas.openxmlformats.org/officeDocument/2006/relationships/hyperlink" Target="http://avncb.lge.com:8080/cb/item/14884094" TargetMode="External"/><Relationship Id="rId24" Type="http://schemas.openxmlformats.org/officeDocument/2006/relationships/hyperlink" Target="http://avncb.lge.com:8080/cb/item/14561750" TargetMode="External"/><Relationship Id="rId40" Type="http://schemas.openxmlformats.org/officeDocument/2006/relationships/hyperlink" Target="http://avncb.lge.com:8080/cb/item/14893601" TargetMode="External"/><Relationship Id="rId45" Type="http://schemas.openxmlformats.org/officeDocument/2006/relationships/hyperlink" Target="http://avncb.lge.com:8080/cb/item/14994830" TargetMode="External"/><Relationship Id="rId66" Type="http://schemas.openxmlformats.org/officeDocument/2006/relationships/hyperlink" Target="http://avncb.lge.com:8080/cb/item/14696706" TargetMode="External"/><Relationship Id="rId87" Type="http://schemas.openxmlformats.org/officeDocument/2006/relationships/hyperlink" Target="http://avncb.lge.com:8080/cb/item/14561758" TargetMode="External"/><Relationship Id="rId61" Type="http://schemas.openxmlformats.org/officeDocument/2006/relationships/hyperlink" Target="http://avncb.lge.com:8080/cb/item/14696685" TargetMode="External"/><Relationship Id="rId82" Type="http://schemas.openxmlformats.org/officeDocument/2006/relationships/hyperlink" Target="http://avncb.lge.com:8080/cb/item/14561755" TargetMode="External"/><Relationship Id="rId19" Type="http://schemas.openxmlformats.org/officeDocument/2006/relationships/hyperlink" Target="http://avncb.lge.com:8080/cb/item/14986800" TargetMode="External"/><Relationship Id="rId14" Type="http://schemas.openxmlformats.org/officeDocument/2006/relationships/hyperlink" Target="http://avncb.lge.com:8080/cb/item/14694671" TargetMode="External"/><Relationship Id="rId30" Type="http://schemas.openxmlformats.org/officeDocument/2006/relationships/hyperlink" Target="http://avncb.lge.com:8080/cb/item/14884097" TargetMode="External"/><Relationship Id="rId35" Type="http://schemas.openxmlformats.org/officeDocument/2006/relationships/hyperlink" Target="http://avncb.lge.com:8080/cb/item/14678837" TargetMode="External"/><Relationship Id="rId56" Type="http://schemas.openxmlformats.org/officeDocument/2006/relationships/hyperlink" Target="http://avncb.lge.com:8080/cb/item/14694926" TargetMode="External"/><Relationship Id="rId77" Type="http://schemas.openxmlformats.org/officeDocument/2006/relationships/hyperlink" Target="http://avncb.lge.com:8080/cb/item/14678356" TargetMode="External"/><Relationship Id="rId8" Type="http://schemas.openxmlformats.org/officeDocument/2006/relationships/hyperlink" Target="http://avncb.lge.com:8080/cb/item/14678438" TargetMode="External"/><Relationship Id="rId51" Type="http://schemas.openxmlformats.org/officeDocument/2006/relationships/hyperlink" Target="http://avncb.lge.com:8080/cb/item/15048636" TargetMode="External"/><Relationship Id="rId72" Type="http://schemas.openxmlformats.org/officeDocument/2006/relationships/hyperlink" Target="http://avncb.lge.com:8080/cb/item/14608547" TargetMode="External"/><Relationship Id="rId93" Type="http://schemas.openxmlformats.org/officeDocument/2006/relationships/hyperlink" Target="http://avncb.lge.com:8080/cb/item/14596219" TargetMode="External"/><Relationship Id="rId98"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4:G47"/>
  <sheetViews>
    <sheetView showGridLines="0" zoomScaleNormal="100" workbookViewId="0">
      <selection activeCell="C4" sqref="C4:G6"/>
    </sheetView>
  </sheetViews>
  <sheetFormatPr defaultColWidth="9" defaultRowHeight="13.8"/>
  <cols>
    <col min="1" max="1" width="1.88671875" style="2" customWidth="1"/>
    <col min="2" max="2" width="2.88671875" style="2" customWidth="1"/>
    <col min="3" max="3" width="11.33203125" style="29" customWidth="1"/>
    <col min="4" max="4" width="11.33203125" style="4" customWidth="1"/>
    <col min="5" max="5" width="59.88671875" style="2" customWidth="1"/>
    <col min="6" max="6" width="18.88671875" style="2" customWidth="1"/>
    <col min="7" max="7" width="19.109375" style="2" customWidth="1"/>
    <col min="8" max="16384" width="9" style="2"/>
  </cols>
  <sheetData>
    <row r="4" spans="2:7">
      <c r="C4" s="573" t="s">
        <v>5</v>
      </c>
      <c r="D4" s="574"/>
      <c r="E4" s="574"/>
      <c r="F4" s="574"/>
      <c r="G4" s="574"/>
    </row>
    <row r="5" spans="2:7">
      <c r="C5" s="574"/>
      <c r="D5" s="574"/>
      <c r="E5" s="574"/>
      <c r="F5" s="574"/>
      <c r="G5" s="574"/>
    </row>
    <row r="6" spans="2:7">
      <c r="C6" s="574"/>
      <c r="D6" s="574"/>
      <c r="E6" s="574"/>
      <c r="F6" s="574"/>
      <c r="G6" s="574"/>
    </row>
    <row r="7" spans="2:7" ht="27.9" customHeight="1">
      <c r="C7" s="575" t="s">
        <v>24</v>
      </c>
      <c r="D7" s="576"/>
      <c r="E7" s="576"/>
      <c r="F7" s="576"/>
      <c r="G7" s="576"/>
    </row>
    <row r="8" spans="2:7" ht="23.25" customHeight="1">
      <c r="B8" s="3" t="s">
        <v>6</v>
      </c>
      <c r="C8" s="3" t="s">
        <v>7</v>
      </c>
    </row>
    <row r="9" spans="2:7">
      <c r="C9" s="569" t="s">
        <v>8</v>
      </c>
      <c r="D9" s="569"/>
      <c r="E9" s="577" t="s">
        <v>9</v>
      </c>
      <c r="F9" s="577"/>
      <c r="G9" s="577"/>
    </row>
    <row r="10" spans="2:7" ht="43.5" customHeight="1">
      <c r="C10" s="569" t="s">
        <v>10</v>
      </c>
      <c r="D10" s="569"/>
      <c r="E10" s="578" t="s">
        <v>25</v>
      </c>
      <c r="F10" s="579"/>
      <c r="G10" s="579"/>
    </row>
    <row r="11" spans="2:7">
      <c r="C11" s="569" t="s">
        <v>11</v>
      </c>
      <c r="D11" s="569"/>
      <c r="E11" s="570" t="s">
        <v>12</v>
      </c>
      <c r="F11" s="571"/>
      <c r="G11" s="571"/>
    </row>
    <row r="13" spans="2:7" ht="23.25" customHeight="1">
      <c r="B13" s="3" t="s">
        <v>13</v>
      </c>
      <c r="C13" s="3" t="s">
        <v>14</v>
      </c>
    </row>
    <row r="14" spans="2:7">
      <c r="C14" s="5" t="s">
        <v>15</v>
      </c>
      <c r="D14" s="6" t="s">
        <v>16</v>
      </c>
      <c r="E14" s="7" t="s">
        <v>17</v>
      </c>
      <c r="F14" s="8" t="s">
        <v>11</v>
      </c>
      <c r="G14" s="8" t="s">
        <v>1</v>
      </c>
    </row>
    <row r="15" spans="2:7">
      <c r="C15" s="9" t="s">
        <v>18</v>
      </c>
      <c r="D15" s="10">
        <v>43253</v>
      </c>
      <c r="E15" s="11" t="s">
        <v>19</v>
      </c>
      <c r="F15" s="12" t="s">
        <v>20</v>
      </c>
      <c r="G15" s="12"/>
    </row>
    <row r="16" spans="2:7">
      <c r="C16" s="9" t="s">
        <v>21</v>
      </c>
      <c r="D16" s="10">
        <v>43287</v>
      </c>
      <c r="E16" s="11" t="s">
        <v>22</v>
      </c>
      <c r="F16" s="12" t="s">
        <v>20</v>
      </c>
      <c r="G16" s="12"/>
    </row>
    <row r="17" spans="3:7">
      <c r="C17" s="9"/>
      <c r="D17" s="10"/>
      <c r="E17" s="11"/>
      <c r="F17" s="12"/>
      <c r="G17" s="12"/>
    </row>
    <row r="18" spans="3:7">
      <c r="C18" s="13"/>
      <c r="D18" s="14"/>
      <c r="E18" s="15"/>
      <c r="F18" s="16"/>
      <c r="G18" s="16"/>
    </row>
    <row r="19" spans="3:7">
      <c r="C19" s="13"/>
      <c r="D19" s="14"/>
      <c r="E19" s="15"/>
      <c r="F19" s="16"/>
      <c r="G19" s="16"/>
    </row>
    <row r="20" spans="3:7">
      <c r="C20" s="13"/>
      <c r="D20" s="14"/>
      <c r="E20" s="15"/>
      <c r="F20" s="16"/>
      <c r="G20" s="16"/>
    </row>
    <row r="21" spans="3:7">
      <c r="C21" s="13"/>
      <c r="D21" s="14"/>
      <c r="E21" s="15"/>
      <c r="F21" s="16"/>
      <c r="G21" s="16"/>
    </row>
    <row r="22" spans="3:7">
      <c r="C22" s="13"/>
      <c r="D22" s="14"/>
      <c r="E22" s="15"/>
      <c r="F22" s="16"/>
      <c r="G22" s="16"/>
    </row>
    <row r="23" spans="3:7">
      <c r="C23" s="13"/>
      <c r="D23" s="14"/>
      <c r="E23" s="15"/>
      <c r="F23" s="16"/>
      <c r="G23" s="16"/>
    </row>
    <row r="24" spans="3:7">
      <c r="C24" s="13"/>
      <c r="D24" s="17"/>
      <c r="E24" s="18"/>
      <c r="F24" s="19"/>
      <c r="G24" s="16"/>
    </row>
    <row r="25" spans="3:7">
      <c r="C25" s="13"/>
      <c r="D25" s="17"/>
      <c r="E25" s="18"/>
      <c r="F25" s="19"/>
      <c r="G25" s="16"/>
    </row>
    <row r="26" spans="3:7">
      <c r="C26" s="13"/>
      <c r="D26" s="17"/>
      <c r="E26" s="18"/>
      <c r="F26" s="19"/>
      <c r="G26" s="16"/>
    </row>
    <row r="27" spans="3:7">
      <c r="C27" s="13"/>
      <c r="D27" s="17"/>
      <c r="E27" s="18"/>
      <c r="F27" s="19"/>
      <c r="G27" s="16"/>
    </row>
    <row r="28" spans="3:7">
      <c r="C28" s="13"/>
      <c r="D28" s="17"/>
      <c r="E28" s="18"/>
      <c r="F28" s="19"/>
      <c r="G28" s="16"/>
    </row>
    <row r="29" spans="3:7">
      <c r="C29" s="13"/>
      <c r="D29" s="17"/>
      <c r="E29" s="18"/>
      <c r="F29" s="19"/>
      <c r="G29" s="16"/>
    </row>
    <row r="30" spans="3:7">
      <c r="C30" s="13"/>
      <c r="D30" s="17"/>
      <c r="E30" s="18"/>
      <c r="F30" s="19"/>
      <c r="G30" s="16"/>
    </row>
    <row r="31" spans="3:7">
      <c r="C31" s="13"/>
      <c r="D31" s="17"/>
      <c r="E31" s="18"/>
      <c r="F31" s="19"/>
      <c r="G31" s="16"/>
    </row>
    <row r="32" spans="3:7">
      <c r="C32" s="13"/>
      <c r="D32" s="17"/>
      <c r="E32" s="18"/>
      <c r="F32" s="19"/>
      <c r="G32" s="16"/>
    </row>
    <row r="33" spans="2:7">
      <c r="C33" s="13"/>
      <c r="D33" s="17"/>
      <c r="E33" s="18"/>
      <c r="F33" s="19"/>
      <c r="G33" s="16"/>
    </row>
    <row r="34" spans="2:7">
      <c r="C34" s="13"/>
      <c r="D34" s="17"/>
      <c r="E34" s="18"/>
      <c r="F34" s="19"/>
      <c r="G34" s="16"/>
    </row>
    <row r="35" spans="2:7">
      <c r="C35" s="13"/>
      <c r="D35" s="17"/>
      <c r="E35" s="18"/>
      <c r="F35" s="19"/>
      <c r="G35" s="16"/>
    </row>
    <row r="36" spans="2:7">
      <c r="C36" s="13"/>
      <c r="D36" s="17"/>
      <c r="E36" s="18"/>
      <c r="F36" s="19"/>
      <c r="G36" s="16"/>
    </row>
    <row r="37" spans="2:7">
      <c r="C37" s="13"/>
      <c r="D37" s="17"/>
      <c r="E37" s="18"/>
      <c r="F37" s="19"/>
      <c r="G37" s="16"/>
    </row>
    <row r="38" spans="2:7">
      <c r="C38" s="13"/>
      <c r="D38" s="17"/>
      <c r="E38" s="18"/>
      <c r="F38" s="19"/>
      <c r="G38" s="16"/>
    </row>
    <row r="39" spans="2:7">
      <c r="C39" s="13"/>
      <c r="D39" s="17"/>
      <c r="E39" s="18"/>
      <c r="F39" s="19"/>
      <c r="G39" s="16"/>
    </row>
    <row r="40" spans="2:7">
      <c r="C40" s="13"/>
      <c r="D40" s="17"/>
      <c r="E40" s="18"/>
      <c r="F40" s="19"/>
      <c r="G40" s="16"/>
    </row>
    <row r="41" spans="2:7">
      <c r="C41" s="20"/>
      <c r="D41" s="21"/>
      <c r="E41" s="22"/>
      <c r="F41" s="23"/>
      <c r="G41" s="24"/>
    </row>
    <row r="42" spans="2:7">
      <c r="C42" s="5"/>
      <c r="D42" s="6"/>
      <c r="E42" s="7"/>
      <c r="F42" s="8"/>
      <c r="G42" s="8"/>
    </row>
    <row r="43" spans="2:7">
      <c r="C43" s="25"/>
      <c r="D43" s="26"/>
      <c r="E43" s="27"/>
      <c r="F43" s="27"/>
      <c r="G43" s="28"/>
    </row>
    <row r="44" spans="2:7">
      <c r="C44" s="25"/>
      <c r="D44" s="26"/>
      <c r="E44" s="27"/>
      <c r="F44" s="27"/>
      <c r="G44" s="28"/>
    </row>
    <row r="45" spans="2:7">
      <c r="C45" s="25"/>
      <c r="D45" s="26"/>
      <c r="E45" s="27"/>
      <c r="F45" s="27"/>
      <c r="G45" s="28"/>
    </row>
    <row r="46" spans="2:7" ht="14.25" customHeight="1"/>
    <row r="47" spans="2:7" ht="86.25" customHeight="1">
      <c r="B47" s="572" t="s">
        <v>23</v>
      </c>
      <c r="C47" s="572"/>
      <c r="D47" s="572"/>
      <c r="E47" s="572"/>
      <c r="F47" s="572"/>
      <c r="G47" s="572"/>
    </row>
  </sheetData>
  <mergeCells count="9">
    <mergeCell ref="C11:D11"/>
    <mergeCell ref="E11:G11"/>
    <mergeCell ref="B47:G47"/>
    <mergeCell ref="C4:G6"/>
    <mergeCell ref="C7:G7"/>
    <mergeCell ref="C9:D9"/>
    <mergeCell ref="E9:G9"/>
    <mergeCell ref="C10:D10"/>
    <mergeCell ref="E10:G10"/>
  </mergeCells>
  <printOptions horizontalCentered="1"/>
  <pageMargins left="0.51181102362204722" right="0.51181102362204722" top="0.74803149606299213" bottom="0.74803149606299213" header="0.31496062992125984" footer="0.31496062992125984"/>
  <pageSetup paperSize="9" scale="75"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84"/>
  <sheetViews>
    <sheetView topLeftCell="A37" workbookViewId="0">
      <selection activeCell="E16" sqref="E16"/>
    </sheetView>
  </sheetViews>
  <sheetFormatPr defaultRowHeight="14.4"/>
  <cols>
    <col min="1" max="4" width="2.33203125" customWidth="1"/>
    <col min="5" max="5" width="11.6640625" customWidth="1"/>
    <col min="6" max="6" width="41.88671875" customWidth="1"/>
    <col min="7" max="7" width="13.33203125" customWidth="1"/>
    <col min="8" max="8" width="16.109375" customWidth="1"/>
    <col min="9" max="9" width="21.5546875" customWidth="1"/>
    <col min="10" max="10" width="18.44140625" customWidth="1"/>
    <col min="11" max="11" width="15.88671875" customWidth="1"/>
    <col min="12" max="12" width="32" bestFit="1" customWidth="1"/>
    <col min="13" max="13" width="23.44140625" customWidth="1"/>
    <col min="14" max="14" width="23.6640625" customWidth="1"/>
    <col min="15" max="15" width="21" customWidth="1"/>
    <col min="16" max="16" width="21.33203125" customWidth="1"/>
    <col min="17" max="17" width="17.109375" customWidth="1"/>
    <col min="18" max="18" width="19.6640625" customWidth="1"/>
    <col min="19" max="19" width="21.88671875" customWidth="1"/>
    <col min="20" max="20" width="22.6640625" customWidth="1"/>
    <col min="21" max="21" width="14.88671875" customWidth="1"/>
    <col min="22" max="22" width="13.88671875" customWidth="1"/>
    <col min="23" max="23" width="9.6640625" customWidth="1"/>
    <col min="24" max="24" width="9.44140625" customWidth="1"/>
    <col min="25" max="25" width="15.88671875" bestFit="1" customWidth="1"/>
    <col min="26" max="26" width="9.88671875" customWidth="1"/>
    <col min="27" max="27" width="10.5546875" customWidth="1"/>
    <col min="28" max="28" width="11.5546875" customWidth="1"/>
    <col min="29" max="29" width="14" customWidth="1"/>
    <col min="30" max="32" width="19.33203125" customWidth="1"/>
    <col min="33" max="33" width="14.109375" customWidth="1"/>
    <col min="34" max="34" width="16.44140625" customWidth="1"/>
    <col min="35" max="35" width="16" customWidth="1"/>
    <col min="36" max="36" width="21" customWidth="1"/>
    <col min="37" max="38" width="18.44140625" customWidth="1"/>
    <col min="39" max="39" width="17.44140625" customWidth="1"/>
    <col min="40" max="40" width="23.109375" customWidth="1"/>
    <col min="41" max="41" width="20.109375" customWidth="1"/>
    <col min="42" max="42" width="15.33203125" customWidth="1"/>
    <col min="43" max="43" width="17.109375" customWidth="1"/>
    <col min="44" max="44" width="13.5546875" customWidth="1"/>
    <col min="45" max="45" width="16.44140625" customWidth="1"/>
    <col min="46" max="46" width="20" customWidth="1"/>
    <col min="47" max="47" width="14.44140625" customWidth="1"/>
    <col min="48" max="48" width="14" customWidth="1"/>
    <col min="49" max="49" width="6.33203125" customWidth="1"/>
  </cols>
  <sheetData>
    <row r="1" spans="1:52" ht="20.25" customHeight="1">
      <c r="A1" s="39" t="s">
        <v>64</v>
      </c>
      <c r="F1" s="43" t="s">
        <v>69</v>
      </c>
      <c r="G1" s="43" t="s">
        <v>65</v>
      </c>
      <c r="I1" s="43" t="s">
        <v>68</v>
      </c>
      <c r="J1" s="43" t="s">
        <v>65</v>
      </c>
      <c r="L1" s="50" t="s">
        <v>74</v>
      </c>
      <c r="M1" s="50" t="s">
        <v>65</v>
      </c>
      <c r="O1" s="50" t="s">
        <v>75</v>
      </c>
      <c r="P1" s="50" t="s">
        <v>65</v>
      </c>
      <c r="R1" s="165" t="s">
        <v>82</v>
      </c>
      <c r="S1" s="165" t="s">
        <v>65</v>
      </c>
      <c r="U1" s="165" t="s">
        <v>168</v>
      </c>
      <c r="V1" s="32">
        <f>COUNTIFS($AX:$AX,"Updated")</f>
        <v>0</v>
      </c>
      <c r="X1" s="166" t="s">
        <v>170</v>
      </c>
      <c r="Y1" s="167">
        <f>COUNTIFS($AZ:$AZ,"="&amp;1)</f>
        <v>0</v>
      </c>
    </row>
    <row r="2" spans="1:52">
      <c r="F2" s="32" t="s">
        <v>56</v>
      </c>
      <c r="G2" s="32">
        <f>COUNTIF($AO:$AO,$F2)</f>
        <v>66</v>
      </c>
      <c r="I2" s="44" t="s">
        <v>56</v>
      </c>
      <c r="J2" s="32">
        <f>COUNTIF($AP:$AP,$I2)</f>
        <v>0</v>
      </c>
      <c r="L2" s="32" t="s">
        <v>56</v>
      </c>
      <c r="M2" s="32">
        <f>COUNTIF($AT:$AT,$L2)</f>
        <v>0</v>
      </c>
      <c r="O2" s="44" t="s">
        <v>56</v>
      </c>
      <c r="P2" s="32">
        <f>COUNTIF($AU:$AU,$O2)</f>
        <v>0</v>
      </c>
      <c r="R2" s="44" t="s">
        <v>29</v>
      </c>
      <c r="S2" s="32">
        <f>COUNTIF($W:$W,$R2)</f>
        <v>66</v>
      </c>
      <c r="X2" s="166" t="s">
        <v>171</v>
      </c>
      <c r="Y2" s="167">
        <f>COUNTIFS($AZ:$AZ,"="&amp;2)</f>
        <v>0</v>
      </c>
    </row>
    <row r="3" spans="1:52">
      <c r="F3" s="32" t="s">
        <v>61</v>
      </c>
      <c r="G3" s="32">
        <f t="shared" ref="G3:G8" si="0">COUNTIF($AO:$AO,$F3)</f>
        <v>0</v>
      </c>
      <c r="I3" s="44" t="s">
        <v>59</v>
      </c>
      <c r="J3" s="32">
        <f t="shared" ref="J3:J7" si="1">COUNTIF($AP:$AP,$I3)</f>
        <v>0</v>
      </c>
      <c r="L3" s="32" t="s">
        <v>61</v>
      </c>
      <c r="M3" s="32">
        <f t="shared" ref="M3:M8" si="2">COUNTIF($AT:$AT,$L3)</f>
        <v>0</v>
      </c>
      <c r="O3" s="44" t="s">
        <v>59</v>
      </c>
      <c r="P3" s="32">
        <f t="shared" ref="P3:P7" si="3">COUNTIF($AU:$AU,$O3)</f>
        <v>0</v>
      </c>
      <c r="R3" s="44" t="s">
        <v>97</v>
      </c>
      <c r="S3" s="32">
        <f t="shared" ref="S3:S8" si="4">COUNTIF($W:$W,$R3)</f>
        <v>0</v>
      </c>
      <c r="X3" s="166" t="s">
        <v>172</v>
      </c>
      <c r="Y3" s="167">
        <f>COUNTIFS($AZ:$AZ,"="&amp;3)</f>
        <v>0</v>
      </c>
    </row>
    <row r="4" spans="1:52">
      <c r="F4" s="32" t="s">
        <v>58</v>
      </c>
      <c r="G4" s="32">
        <f t="shared" si="0"/>
        <v>0</v>
      </c>
      <c r="I4" s="44" t="s">
        <v>66</v>
      </c>
      <c r="J4" s="32">
        <f t="shared" si="1"/>
        <v>0</v>
      </c>
      <c r="L4" s="32" t="s">
        <v>58</v>
      </c>
      <c r="M4" s="32">
        <f t="shared" si="2"/>
        <v>0</v>
      </c>
      <c r="O4" s="44" t="s">
        <v>66</v>
      </c>
      <c r="P4" s="32">
        <f t="shared" si="3"/>
        <v>0</v>
      </c>
      <c r="R4" s="44" t="s">
        <v>98</v>
      </c>
      <c r="S4" s="32">
        <f t="shared" si="4"/>
        <v>0</v>
      </c>
      <c r="X4" s="166" t="s">
        <v>173</v>
      </c>
      <c r="Y4" s="167">
        <f>COUNTIFS($AZ:$AZ,"="&amp;4)</f>
        <v>0</v>
      </c>
    </row>
    <row r="5" spans="1:52">
      <c r="F5" s="32" t="s">
        <v>63</v>
      </c>
      <c r="G5" s="32">
        <f t="shared" si="0"/>
        <v>0</v>
      </c>
      <c r="I5" s="32" t="s">
        <v>34</v>
      </c>
      <c r="J5" s="32">
        <f t="shared" si="1"/>
        <v>0</v>
      </c>
      <c r="L5" s="32" t="s">
        <v>63</v>
      </c>
      <c r="M5" s="32">
        <f t="shared" si="2"/>
        <v>0</v>
      </c>
      <c r="O5" s="32" t="s">
        <v>34</v>
      </c>
      <c r="P5" s="32">
        <f t="shared" si="3"/>
        <v>0</v>
      </c>
      <c r="R5" s="44" t="s">
        <v>35</v>
      </c>
      <c r="S5" s="32">
        <f t="shared" si="4"/>
        <v>0</v>
      </c>
      <c r="X5" s="166" t="s">
        <v>174</v>
      </c>
      <c r="Y5" s="167">
        <f>COUNTIFS($AZ:$AZ,"="&amp;5)</f>
        <v>0</v>
      </c>
    </row>
    <row r="6" spans="1:52">
      <c r="F6" s="32" t="s">
        <v>55</v>
      </c>
      <c r="G6" s="32">
        <f t="shared" si="0"/>
        <v>0</v>
      </c>
      <c r="I6" s="32" t="s">
        <v>60</v>
      </c>
      <c r="J6" s="32">
        <f t="shared" si="1"/>
        <v>0</v>
      </c>
      <c r="L6" s="32" t="s">
        <v>55</v>
      </c>
      <c r="M6" s="32">
        <f t="shared" si="2"/>
        <v>0</v>
      </c>
      <c r="O6" s="32" t="s">
        <v>60</v>
      </c>
      <c r="P6" s="32">
        <f t="shared" si="3"/>
        <v>0</v>
      </c>
      <c r="R6" s="32" t="s">
        <v>99</v>
      </c>
      <c r="S6" s="32">
        <f t="shared" si="4"/>
        <v>0</v>
      </c>
      <c r="X6" s="166" t="s">
        <v>175</v>
      </c>
      <c r="Y6" s="167">
        <f>COUNTIFS($AZ:$AZ,"="&amp;6)</f>
        <v>0</v>
      </c>
    </row>
    <row r="7" spans="1:52">
      <c r="F7" s="32" t="s">
        <v>57</v>
      </c>
      <c r="G7" s="32">
        <f t="shared" si="0"/>
        <v>0</v>
      </c>
      <c r="I7" s="32" t="s">
        <v>62</v>
      </c>
      <c r="J7" s="32">
        <f t="shared" si="1"/>
        <v>0</v>
      </c>
      <c r="L7" s="32" t="s">
        <v>57</v>
      </c>
      <c r="M7" s="32">
        <f t="shared" si="2"/>
        <v>0</v>
      </c>
      <c r="O7" s="32" t="s">
        <v>62</v>
      </c>
      <c r="P7" s="32">
        <f t="shared" si="3"/>
        <v>0</v>
      </c>
      <c r="R7" s="32" t="s">
        <v>56</v>
      </c>
      <c r="S7" s="32">
        <f t="shared" si="4"/>
        <v>0</v>
      </c>
      <c r="X7" s="166" t="s">
        <v>176</v>
      </c>
      <c r="Y7" s="167">
        <f>COUNTIFS($AZ:$AZ,"="&amp;7)</f>
        <v>0</v>
      </c>
    </row>
    <row r="8" spans="1:52">
      <c r="F8" s="32" t="s">
        <v>59</v>
      </c>
      <c r="G8" s="32">
        <f t="shared" si="0"/>
        <v>0</v>
      </c>
      <c r="I8" s="32"/>
      <c r="J8" s="32"/>
      <c r="L8" s="32" t="s">
        <v>59</v>
      </c>
      <c r="M8" s="32">
        <f t="shared" si="2"/>
        <v>0</v>
      </c>
      <c r="O8" s="32"/>
      <c r="P8" s="32"/>
      <c r="R8" s="32" t="s">
        <v>81</v>
      </c>
      <c r="S8" s="32">
        <f t="shared" si="4"/>
        <v>0</v>
      </c>
      <c r="X8" s="166" t="s">
        <v>177</v>
      </c>
      <c r="Y8" s="167">
        <f>COUNTIFS($AZ:$AZ,"="&amp;8)</f>
        <v>66</v>
      </c>
    </row>
    <row r="9" spans="1:52">
      <c r="F9" s="45" t="s">
        <v>67</v>
      </c>
      <c r="G9" s="46">
        <f>COUNTIFS($AC:$AC,"New_TC")</f>
        <v>66</v>
      </c>
      <c r="I9" s="45" t="s">
        <v>100</v>
      </c>
      <c r="J9" s="46">
        <f>COUNTIFS($AC:$AC,"Reuse_Org")</f>
        <v>0</v>
      </c>
      <c r="L9" s="45"/>
      <c r="M9" s="46">
        <f>COUNTA($E:$E)-1</f>
        <v>66</v>
      </c>
      <c r="O9" s="45" t="s">
        <v>101</v>
      </c>
      <c r="P9" s="46">
        <f>COUNTIFS($AC:$AC,"Reuse_Modify")</f>
        <v>0</v>
      </c>
      <c r="R9" s="32"/>
      <c r="S9" s="32"/>
      <c r="X9" s="166" t="s">
        <v>178</v>
      </c>
      <c r="Y9" s="167">
        <f>COUNTIFS($AZ:$AZ,"="&amp;9)</f>
        <v>0</v>
      </c>
    </row>
    <row r="10" spans="1:52">
      <c r="F10" s="45" t="s">
        <v>32</v>
      </c>
      <c r="G10" s="46">
        <f>SUM(G2:G8)</f>
        <v>66</v>
      </c>
      <c r="I10" s="45" t="s">
        <v>70</v>
      </c>
      <c r="J10" s="46">
        <f>SUM(J2:J7)</f>
        <v>0</v>
      </c>
      <c r="L10" s="45" t="s">
        <v>32</v>
      </c>
      <c r="M10" s="46">
        <f>SUM(M2:M8)</f>
        <v>0</v>
      </c>
      <c r="O10" s="45" t="s">
        <v>70</v>
      </c>
      <c r="P10" s="46">
        <f>SUM(P2:P7)</f>
        <v>0</v>
      </c>
      <c r="R10" s="45" t="s">
        <v>70</v>
      </c>
      <c r="S10" s="46">
        <f>SUM(S2:S9)</f>
        <v>66</v>
      </c>
      <c r="X10" s="166" t="s">
        <v>179</v>
      </c>
      <c r="Y10" s="167">
        <f>COUNTIFS($AZ:$AZ,"="&amp;10)</f>
        <v>0</v>
      </c>
    </row>
    <row r="11" spans="1:52">
      <c r="X11" s="166" t="s">
        <v>180</v>
      </c>
      <c r="Y11" s="167">
        <f>COUNTIFS($AZ:$AZ,"="&amp;11)</f>
        <v>0</v>
      </c>
    </row>
    <row r="12" spans="1:52">
      <c r="X12" s="166" t="s">
        <v>181</v>
      </c>
      <c r="Y12" s="167">
        <f>COUNTIFS($AZ:$AZ,"="&amp;12)</f>
        <v>0</v>
      </c>
    </row>
    <row r="13" spans="1:52">
      <c r="D13" s="41"/>
    </row>
    <row r="14" spans="1:52">
      <c r="E14" s="56" t="s">
        <v>38</v>
      </c>
      <c r="F14" s="56" t="s">
        <v>39</v>
      </c>
      <c r="G14" s="55" t="s">
        <v>4</v>
      </c>
      <c r="H14" s="55" t="s">
        <v>41</v>
      </c>
      <c r="I14" s="55" t="s">
        <v>77</v>
      </c>
      <c r="J14" s="55" t="s">
        <v>78</v>
      </c>
      <c r="K14" s="55" t="s">
        <v>79</v>
      </c>
      <c r="L14" s="55" t="s">
        <v>80</v>
      </c>
      <c r="M14" s="55" t="s">
        <v>42</v>
      </c>
      <c r="N14" s="55" t="s">
        <v>43</v>
      </c>
      <c r="O14" s="55" t="s">
        <v>31</v>
      </c>
      <c r="P14" s="55" t="s">
        <v>40</v>
      </c>
      <c r="Q14" s="55" t="s">
        <v>84</v>
      </c>
      <c r="R14" s="55" t="s">
        <v>85</v>
      </c>
      <c r="S14" s="55" t="s">
        <v>45</v>
      </c>
      <c r="T14" s="55" t="s">
        <v>86</v>
      </c>
      <c r="U14" s="55" t="s">
        <v>46</v>
      </c>
      <c r="V14" s="55" t="s">
        <v>44</v>
      </c>
      <c r="W14" s="55" t="s">
        <v>2</v>
      </c>
      <c r="X14" s="55" t="s">
        <v>3</v>
      </c>
      <c r="Y14" s="55" t="s">
        <v>87</v>
      </c>
      <c r="Z14" s="55" t="s">
        <v>88</v>
      </c>
      <c r="AA14" s="55" t="s">
        <v>89</v>
      </c>
      <c r="AB14" s="55" t="s">
        <v>90</v>
      </c>
      <c r="AC14" s="55" t="s">
        <v>91</v>
      </c>
      <c r="AD14" s="57" t="s">
        <v>92</v>
      </c>
      <c r="AE14" s="57" t="s">
        <v>134</v>
      </c>
      <c r="AF14" s="57" t="s">
        <v>135</v>
      </c>
      <c r="AG14" s="58" t="s">
        <v>47</v>
      </c>
      <c r="AH14" s="58" t="s">
        <v>93</v>
      </c>
      <c r="AI14" s="58" t="s">
        <v>84</v>
      </c>
      <c r="AJ14" s="58" t="s">
        <v>94</v>
      </c>
      <c r="AK14" s="58" t="s">
        <v>95</v>
      </c>
      <c r="AL14" s="57" t="s">
        <v>50</v>
      </c>
      <c r="AM14" s="597" t="s">
        <v>48</v>
      </c>
      <c r="AN14" s="597"/>
      <c r="AO14" s="597"/>
      <c r="AP14" s="597"/>
      <c r="AQ14" s="597"/>
      <c r="AR14" s="597" t="s">
        <v>49</v>
      </c>
      <c r="AS14" s="597"/>
      <c r="AT14" s="597"/>
      <c r="AU14" s="597"/>
      <c r="AV14" s="597"/>
      <c r="AW14" s="157"/>
      <c r="AX14" s="157"/>
      <c r="AY14" s="157"/>
      <c r="AZ14" s="157"/>
    </row>
    <row r="15" spans="1:52" ht="24.75" customHeight="1">
      <c r="E15" s="59"/>
      <c r="F15" s="60"/>
      <c r="G15" s="61"/>
      <c r="H15" s="46"/>
      <c r="I15" s="46"/>
      <c r="J15" s="46"/>
      <c r="K15" s="46"/>
      <c r="L15" s="46"/>
      <c r="M15" s="46" t="s">
        <v>0</v>
      </c>
      <c r="N15" s="46" t="s">
        <v>0</v>
      </c>
      <c r="O15" s="46" t="s">
        <v>0</v>
      </c>
      <c r="P15" s="46" t="s">
        <v>0</v>
      </c>
      <c r="Q15" s="46" t="s">
        <v>0</v>
      </c>
      <c r="R15" s="46" t="s">
        <v>0</v>
      </c>
      <c r="S15" s="46"/>
      <c r="T15" s="46" t="s">
        <v>0</v>
      </c>
      <c r="U15" s="46" t="s">
        <v>0</v>
      </c>
      <c r="V15" s="46" t="s">
        <v>0</v>
      </c>
      <c r="W15" s="46"/>
      <c r="X15" s="46"/>
      <c r="Y15" s="46"/>
      <c r="Z15" s="46"/>
      <c r="AA15" s="46" t="s">
        <v>0</v>
      </c>
      <c r="AB15" s="46" t="s">
        <v>0</v>
      </c>
      <c r="AC15" s="46" t="s">
        <v>0</v>
      </c>
      <c r="AD15" s="46"/>
      <c r="AE15" s="46"/>
      <c r="AF15" s="46"/>
      <c r="AG15" s="62"/>
      <c r="AH15" s="62"/>
      <c r="AI15" s="62"/>
      <c r="AJ15" s="62"/>
      <c r="AK15" s="62"/>
      <c r="AL15" s="62"/>
      <c r="AM15" s="63" t="s">
        <v>36</v>
      </c>
      <c r="AN15" s="64" t="s">
        <v>96</v>
      </c>
      <c r="AO15" s="63" t="s">
        <v>52</v>
      </c>
      <c r="AP15" s="64" t="s">
        <v>53</v>
      </c>
      <c r="AQ15" s="63" t="s">
        <v>51</v>
      </c>
      <c r="AR15" s="65" t="s">
        <v>36</v>
      </c>
      <c r="AS15" s="65" t="s">
        <v>96</v>
      </c>
      <c r="AT15" s="66" t="s">
        <v>54</v>
      </c>
      <c r="AU15" s="66" t="s">
        <v>53</v>
      </c>
      <c r="AV15" s="65" t="s">
        <v>51</v>
      </c>
      <c r="AW15" s="158" t="s">
        <v>153</v>
      </c>
      <c r="AX15" s="158" t="s">
        <v>168</v>
      </c>
      <c r="AY15" s="158" t="s">
        <v>169</v>
      </c>
      <c r="AZ15" s="315" t="s">
        <v>166</v>
      </c>
    </row>
    <row r="16" spans="1:52" ht="21" customHeight="1">
      <c r="E16" s="44" t="s">
        <v>856</v>
      </c>
      <c r="F16" s="102" t="s">
        <v>857</v>
      </c>
      <c r="G16" s="32"/>
      <c r="H16" s="123" t="s">
        <v>858</v>
      </c>
      <c r="I16" s="102" t="s">
        <v>859</v>
      </c>
      <c r="J16" s="102" t="s">
        <v>860</v>
      </c>
      <c r="K16" s="32"/>
      <c r="L16" s="32"/>
      <c r="M16" s="32"/>
      <c r="N16" s="32"/>
      <c r="O16" s="32"/>
      <c r="P16" s="32"/>
      <c r="Q16" s="32"/>
      <c r="R16" s="102" t="s">
        <v>861</v>
      </c>
      <c r="S16" s="32"/>
      <c r="T16" s="32"/>
      <c r="U16" s="32"/>
      <c r="V16" s="32"/>
      <c r="W16" s="44" t="s">
        <v>29</v>
      </c>
      <c r="X16" s="32"/>
      <c r="Y16" s="167"/>
      <c r="Z16" s="32"/>
      <c r="AA16" s="32"/>
      <c r="AB16" s="32"/>
      <c r="AC16" s="76" t="s">
        <v>142</v>
      </c>
      <c r="AD16" s="32"/>
      <c r="AE16" s="44" t="s">
        <v>206</v>
      </c>
      <c r="AF16" s="291">
        <v>43703</v>
      </c>
      <c r="AG16" s="32"/>
      <c r="AH16" s="32"/>
      <c r="AI16" s="112"/>
      <c r="AJ16" s="32"/>
      <c r="AK16" s="32"/>
      <c r="AL16" s="32"/>
      <c r="AM16" s="291" t="s">
        <v>206</v>
      </c>
      <c r="AN16" s="291">
        <v>43712</v>
      </c>
      <c r="AO16" s="32" t="s">
        <v>56</v>
      </c>
      <c r="AP16" s="32"/>
      <c r="AQ16" s="32"/>
      <c r="AR16" s="32"/>
      <c r="AS16" s="32"/>
      <c r="AT16" s="32"/>
      <c r="AU16" s="32"/>
      <c r="AV16" s="32"/>
      <c r="AW16" s="159"/>
      <c r="AX16" s="159"/>
      <c r="AY16" s="159"/>
      <c r="AZ16" s="313">
        <f>MONTH(AF16)</f>
        <v>8</v>
      </c>
    </row>
    <row r="17" spans="5:52" ht="21" customHeight="1">
      <c r="E17" s="338" t="s">
        <v>856</v>
      </c>
      <c r="F17" s="101" t="s">
        <v>857</v>
      </c>
      <c r="G17" s="32"/>
      <c r="H17" s="86" t="s">
        <v>862</v>
      </c>
      <c r="I17" s="101" t="s">
        <v>863</v>
      </c>
      <c r="J17" s="101" t="s">
        <v>864</v>
      </c>
      <c r="K17" s="32"/>
      <c r="L17" s="32"/>
      <c r="M17" s="32"/>
      <c r="N17" s="32"/>
      <c r="O17" s="32"/>
      <c r="P17" s="32"/>
      <c r="Q17" s="32"/>
      <c r="R17" s="339" t="str">
        <f xml:space="preserve"> "1. TC " &amp; P16 &amp; " execution"</f>
        <v>1. TC  execution</v>
      </c>
      <c r="S17" s="32"/>
      <c r="T17" s="32"/>
      <c r="U17" s="32"/>
      <c r="V17" s="32"/>
      <c r="W17" s="338" t="s">
        <v>29</v>
      </c>
      <c r="X17" s="32"/>
      <c r="Y17" s="167"/>
      <c r="Z17" s="32"/>
      <c r="AA17" s="32"/>
      <c r="AB17" s="32"/>
      <c r="AC17" s="76" t="s">
        <v>142</v>
      </c>
      <c r="AD17" s="32"/>
      <c r="AE17" s="44" t="s">
        <v>206</v>
      </c>
      <c r="AF17" s="291">
        <v>43703</v>
      </c>
      <c r="AG17" s="32"/>
      <c r="AH17" s="32"/>
      <c r="AI17" s="112"/>
      <c r="AJ17" s="32"/>
      <c r="AK17" s="32"/>
      <c r="AL17" s="32"/>
      <c r="AM17" s="291" t="s">
        <v>206</v>
      </c>
      <c r="AN17" s="291">
        <v>43712</v>
      </c>
      <c r="AO17" s="32" t="s">
        <v>56</v>
      </c>
      <c r="AP17" s="32"/>
      <c r="AQ17" s="32"/>
      <c r="AR17" s="32"/>
      <c r="AS17" s="32"/>
      <c r="AT17" s="32"/>
      <c r="AU17" s="32"/>
      <c r="AV17" s="32"/>
      <c r="AW17" s="159"/>
      <c r="AX17" s="159"/>
      <c r="AY17" s="159"/>
      <c r="AZ17" s="313">
        <f t="shared" ref="AZ17:AZ80" si="5">MONTH(AF17)</f>
        <v>8</v>
      </c>
    </row>
    <row r="18" spans="5:52" ht="21" customHeight="1">
      <c r="E18" s="338" t="s">
        <v>856</v>
      </c>
      <c r="F18" s="101" t="s">
        <v>857</v>
      </c>
      <c r="G18" s="32"/>
      <c r="H18" s="86" t="s">
        <v>865</v>
      </c>
      <c r="I18" s="101" t="s">
        <v>866</v>
      </c>
      <c r="J18" s="101" t="s">
        <v>867</v>
      </c>
      <c r="K18" s="32"/>
      <c r="L18" s="32"/>
      <c r="M18" s="32"/>
      <c r="N18" s="32"/>
      <c r="O18" s="32"/>
      <c r="P18" s="32"/>
      <c r="Q18" s="32"/>
      <c r="R18" s="339" t="str">
        <f xml:space="preserve"> "1. TC " &amp; P17 &amp; " execution"</f>
        <v>1. TC  execution</v>
      </c>
      <c r="S18" s="32"/>
      <c r="T18" s="32"/>
      <c r="U18" s="32"/>
      <c r="V18" s="32"/>
      <c r="W18" s="338" t="s">
        <v>29</v>
      </c>
      <c r="X18" s="32"/>
      <c r="Y18" s="167"/>
      <c r="Z18" s="32"/>
      <c r="AA18" s="32"/>
      <c r="AB18" s="32"/>
      <c r="AC18" s="76" t="s">
        <v>142</v>
      </c>
      <c r="AD18" s="32"/>
      <c r="AE18" s="44" t="s">
        <v>206</v>
      </c>
      <c r="AF18" s="291">
        <v>43703</v>
      </c>
      <c r="AG18" s="32"/>
      <c r="AH18" s="32"/>
      <c r="AI18" s="112"/>
      <c r="AJ18" s="32"/>
      <c r="AK18" s="32"/>
      <c r="AL18" s="32"/>
      <c r="AM18" s="291" t="s">
        <v>206</v>
      </c>
      <c r="AN18" s="291">
        <v>43712</v>
      </c>
      <c r="AO18" s="32" t="s">
        <v>56</v>
      </c>
      <c r="AP18" s="32"/>
      <c r="AQ18" s="32"/>
      <c r="AR18" s="32"/>
      <c r="AS18" s="32"/>
      <c r="AT18" s="32"/>
      <c r="AU18" s="32"/>
      <c r="AV18" s="32"/>
      <c r="AW18" s="32"/>
      <c r="AX18" s="32"/>
      <c r="AY18" s="32"/>
      <c r="AZ18" s="313">
        <f t="shared" si="5"/>
        <v>8</v>
      </c>
    </row>
    <row r="19" spans="5:52" ht="21" customHeight="1">
      <c r="E19" s="338" t="s">
        <v>856</v>
      </c>
      <c r="F19" s="101" t="s">
        <v>857</v>
      </c>
      <c r="G19" s="32"/>
      <c r="H19" s="86" t="s">
        <v>868</v>
      </c>
      <c r="I19" s="101" t="s">
        <v>863</v>
      </c>
      <c r="J19" s="101" t="s">
        <v>869</v>
      </c>
      <c r="K19" s="32"/>
      <c r="L19" s="32"/>
      <c r="M19" s="32"/>
      <c r="N19" s="32"/>
      <c r="O19" s="32"/>
      <c r="P19" s="32"/>
      <c r="Q19" s="32"/>
      <c r="R19" s="339" t="str">
        <f xml:space="preserve"> "1. TC " &amp; P18 &amp; " execution"</f>
        <v>1. TC  execution</v>
      </c>
      <c r="S19" s="32"/>
      <c r="T19" s="32"/>
      <c r="U19" s="32"/>
      <c r="V19" s="32"/>
      <c r="W19" s="338" t="s">
        <v>29</v>
      </c>
      <c r="X19" s="32"/>
      <c r="Y19" s="167"/>
      <c r="Z19" s="32"/>
      <c r="AA19" s="32"/>
      <c r="AB19" s="32"/>
      <c r="AC19" s="76" t="s">
        <v>142</v>
      </c>
      <c r="AD19" s="32"/>
      <c r="AE19" s="44" t="s">
        <v>206</v>
      </c>
      <c r="AF19" s="291">
        <v>43703</v>
      </c>
      <c r="AG19" s="32"/>
      <c r="AH19" s="32"/>
      <c r="AI19" s="112"/>
      <c r="AJ19" s="32"/>
      <c r="AK19" s="32"/>
      <c r="AL19" s="32"/>
      <c r="AM19" s="291" t="s">
        <v>206</v>
      </c>
      <c r="AN19" s="291">
        <v>43712</v>
      </c>
      <c r="AO19" s="32" t="s">
        <v>56</v>
      </c>
      <c r="AP19" s="32"/>
      <c r="AQ19" s="32"/>
      <c r="AR19" s="32"/>
      <c r="AS19" s="32"/>
      <c r="AT19" s="32"/>
      <c r="AU19" s="32"/>
      <c r="AV19" s="32"/>
      <c r="AW19" s="32"/>
      <c r="AX19" s="32"/>
      <c r="AY19" s="32"/>
      <c r="AZ19" s="313">
        <f t="shared" si="5"/>
        <v>8</v>
      </c>
    </row>
    <row r="20" spans="5:52" ht="21" customHeight="1">
      <c r="E20" s="338" t="s">
        <v>856</v>
      </c>
      <c r="F20" s="101" t="s">
        <v>857</v>
      </c>
      <c r="G20" s="32"/>
      <c r="H20" s="86" t="s">
        <v>868</v>
      </c>
      <c r="I20" s="101" t="s">
        <v>870</v>
      </c>
      <c r="J20" s="102" t="s">
        <v>871</v>
      </c>
      <c r="K20" s="32"/>
      <c r="L20" s="32"/>
      <c r="M20" s="32"/>
      <c r="N20" s="32"/>
      <c r="O20" s="32"/>
      <c r="P20" s="32"/>
      <c r="Q20" s="32"/>
      <c r="R20" s="339" t="str">
        <f xml:space="preserve"> "1. TC " &amp; P19 &amp; " execution"</f>
        <v>1. TC  execution</v>
      </c>
      <c r="S20" s="32"/>
      <c r="T20" s="32"/>
      <c r="U20" s="32"/>
      <c r="V20" s="32"/>
      <c r="W20" s="338" t="s">
        <v>29</v>
      </c>
      <c r="X20" s="32"/>
      <c r="Y20" s="167"/>
      <c r="Z20" s="32"/>
      <c r="AA20" s="32"/>
      <c r="AB20" s="32"/>
      <c r="AC20" s="76" t="s">
        <v>142</v>
      </c>
      <c r="AD20" s="32"/>
      <c r="AE20" s="44" t="s">
        <v>206</v>
      </c>
      <c r="AF20" s="291">
        <v>43703</v>
      </c>
      <c r="AG20" s="32"/>
      <c r="AH20" s="32"/>
      <c r="AI20" s="112"/>
      <c r="AJ20" s="32"/>
      <c r="AK20" s="32"/>
      <c r="AL20" s="32"/>
      <c r="AM20" s="291" t="s">
        <v>206</v>
      </c>
      <c r="AN20" s="291">
        <v>43712</v>
      </c>
      <c r="AO20" s="32" t="s">
        <v>56</v>
      </c>
      <c r="AP20" s="32"/>
      <c r="AQ20" s="32"/>
      <c r="AR20" s="32"/>
      <c r="AS20" s="32"/>
      <c r="AT20" s="32"/>
      <c r="AU20" s="32"/>
      <c r="AV20" s="32"/>
      <c r="AW20" s="32"/>
      <c r="AX20" s="32"/>
      <c r="AY20" s="32"/>
      <c r="AZ20" s="313">
        <f t="shared" si="5"/>
        <v>8</v>
      </c>
    </row>
    <row r="21" spans="5:52" ht="21" customHeight="1">
      <c r="E21" s="338" t="s">
        <v>856</v>
      </c>
      <c r="F21" s="101" t="s">
        <v>857</v>
      </c>
      <c r="G21" s="32"/>
      <c r="H21" s="86" t="s">
        <v>872</v>
      </c>
      <c r="I21" s="101" t="s">
        <v>866</v>
      </c>
      <c r="J21" s="101" t="s">
        <v>867</v>
      </c>
      <c r="K21" s="32"/>
      <c r="L21" s="32"/>
      <c r="M21" s="32"/>
      <c r="N21" s="32"/>
      <c r="O21" s="32"/>
      <c r="P21" s="32"/>
      <c r="Q21" s="32"/>
      <c r="R21" s="339" t="str">
        <f xml:space="preserve"> "1. TC " &amp; P20 &amp; " execution"</f>
        <v>1. TC  execution</v>
      </c>
      <c r="S21" s="32"/>
      <c r="T21" s="32"/>
      <c r="U21" s="32"/>
      <c r="V21" s="32"/>
      <c r="W21" s="338" t="s">
        <v>29</v>
      </c>
      <c r="X21" s="32"/>
      <c r="Y21" s="167"/>
      <c r="Z21" s="32"/>
      <c r="AA21" s="32"/>
      <c r="AB21" s="32"/>
      <c r="AC21" s="76" t="s">
        <v>142</v>
      </c>
      <c r="AD21" s="32"/>
      <c r="AE21" s="44" t="s">
        <v>206</v>
      </c>
      <c r="AF21" s="291">
        <v>43703</v>
      </c>
      <c r="AG21" s="32"/>
      <c r="AH21" s="32"/>
      <c r="AI21" s="112"/>
      <c r="AJ21" s="32"/>
      <c r="AK21" s="32"/>
      <c r="AL21" s="32"/>
      <c r="AM21" s="291" t="s">
        <v>206</v>
      </c>
      <c r="AN21" s="291">
        <v>43712</v>
      </c>
      <c r="AO21" s="32" t="s">
        <v>56</v>
      </c>
      <c r="AP21" s="32"/>
      <c r="AQ21" s="32"/>
      <c r="AR21" s="32"/>
      <c r="AS21" s="32"/>
      <c r="AT21" s="32"/>
      <c r="AU21" s="32"/>
      <c r="AV21" s="32"/>
      <c r="AW21" s="32"/>
      <c r="AX21" s="32"/>
      <c r="AY21" s="32"/>
      <c r="AZ21" s="313">
        <f t="shared" si="5"/>
        <v>8</v>
      </c>
    </row>
    <row r="22" spans="5:52" ht="21" customHeight="1">
      <c r="E22" s="44" t="s">
        <v>873</v>
      </c>
      <c r="F22" s="102" t="s">
        <v>874</v>
      </c>
      <c r="G22" s="32"/>
      <c r="H22" s="123" t="s">
        <v>875</v>
      </c>
      <c r="I22" s="102" t="s">
        <v>876</v>
      </c>
      <c r="J22" s="102" t="s">
        <v>877</v>
      </c>
      <c r="K22" s="32"/>
      <c r="L22" s="32"/>
      <c r="M22" s="32"/>
      <c r="N22" s="32"/>
      <c r="O22" s="32"/>
      <c r="P22" s="32"/>
      <c r="Q22" s="32"/>
      <c r="R22" s="102" t="s">
        <v>861</v>
      </c>
      <c r="S22" s="32"/>
      <c r="T22" s="32"/>
      <c r="U22" s="32"/>
      <c r="V22" s="32"/>
      <c r="W22" s="44" t="s">
        <v>29</v>
      </c>
      <c r="X22" s="32"/>
      <c r="Y22" s="167"/>
      <c r="Z22" s="32"/>
      <c r="AA22" s="32"/>
      <c r="AB22" s="32"/>
      <c r="AC22" s="76" t="s">
        <v>142</v>
      </c>
      <c r="AD22" s="32"/>
      <c r="AE22" s="44" t="s">
        <v>206</v>
      </c>
      <c r="AF22" s="291">
        <v>43703</v>
      </c>
      <c r="AG22" s="32"/>
      <c r="AH22" s="32"/>
      <c r="AI22" s="112"/>
      <c r="AJ22" s="32"/>
      <c r="AK22" s="32"/>
      <c r="AL22" s="32"/>
      <c r="AM22" s="291" t="s">
        <v>206</v>
      </c>
      <c r="AN22" s="291">
        <v>43712</v>
      </c>
      <c r="AO22" s="32" t="s">
        <v>56</v>
      </c>
      <c r="AP22" s="32"/>
      <c r="AQ22" s="32"/>
      <c r="AR22" s="32"/>
      <c r="AS22" s="32"/>
      <c r="AT22" s="32"/>
      <c r="AU22" s="32"/>
      <c r="AV22" s="32"/>
      <c r="AW22" s="32"/>
      <c r="AX22" s="32"/>
      <c r="AY22" s="32"/>
      <c r="AZ22" s="313">
        <f t="shared" si="5"/>
        <v>8</v>
      </c>
    </row>
    <row r="23" spans="5:52" ht="21" customHeight="1">
      <c r="E23" s="44" t="s">
        <v>873</v>
      </c>
      <c r="F23" s="102" t="s">
        <v>874</v>
      </c>
      <c r="G23" s="32"/>
      <c r="H23" s="123" t="s">
        <v>878</v>
      </c>
      <c r="I23" s="102" t="s">
        <v>879</v>
      </c>
      <c r="J23" s="102" t="s">
        <v>880</v>
      </c>
      <c r="K23" s="32"/>
      <c r="L23" s="32"/>
      <c r="M23" s="32"/>
      <c r="N23" s="32"/>
      <c r="O23" s="32"/>
      <c r="P23" s="32"/>
      <c r="Q23" s="32"/>
      <c r="R23" s="339" t="str">
        <f xml:space="preserve"> "1. TC " &amp; P22 &amp; " execution"</f>
        <v>1. TC  execution</v>
      </c>
      <c r="S23" s="32"/>
      <c r="T23" s="32"/>
      <c r="U23" s="32"/>
      <c r="V23" s="32"/>
      <c r="W23" s="44" t="s">
        <v>29</v>
      </c>
      <c r="X23" s="32"/>
      <c r="Y23" s="167"/>
      <c r="Z23" s="32"/>
      <c r="AA23" s="32"/>
      <c r="AB23" s="32"/>
      <c r="AC23" s="76" t="s">
        <v>142</v>
      </c>
      <c r="AD23" s="32"/>
      <c r="AE23" s="44" t="s">
        <v>206</v>
      </c>
      <c r="AF23" s="291">
        <v>43703</v>
      </c>
      <c r="AG23" s="32"/>
      <c r="AH23" s="32"/>
      <c r="AI23" s="112"/>
      <c r="AJ23" s="32"/>
      <c r="AK23" s="32"/>
      <c r="AL23" s="32"/>
      <c r="AM23" s="291" t="s">
        <v>206</v>
      </c>
      <c r="AN23" s="291">
        <v>43712</v>
      </c>
      <c r="AO23" s="32" t="s">
        <v>56</v>
      </c>
      <c r="AP23" s="32"/>
      <c r="AQ23" s="32"/>
      <c r="AR23" s="32"/>
      <c r="AS23" s="32"/>
      <c r="AT23" s="32"/>
      <c r="AU23" s="32"/>
      <c r="AV23" s="32"/>
      <c r="AW23" s="32"/>
      <c r="AX23" s="32"/>
      <c r="AY23" s="32"/>
      <c r="AZ23" s="313">
        <f t="shared" si="5"/>
        <v>8</v>
      </c>
    </row>
    <row r="24" spans="5:52" ht="21" customHeight="1">
      <c r="E24" s="44" t="s">
        <v>873</v>
      </c>
      <c r="F24" s="102" t="s">
        <v>874</v>
      </c>
      <c r="G24" s="32"/>
      <c r="H24" s="123" t="s">
        <v>881</v>
      </c>
      <c r="I24" s="102" t="s">
        <v>882</v>
      </c>
      <c r="J24" s="102" t="s">
        <v>883</v>
      </c>
      <c r="K24" s="32"/>
      <c r="L24" s="32"/>
      <c r="M24" s="32"/>
      <c r="N24" s="32"/>
      <c r="O24" s="32"/>
      <c r="P24" s="32"/>
      <c r="Q24" s="32"/>
      <c r="R24" s="339" t="str">
        <f xml:space="preserve"> "1. TC " &amp; P23 &amp; " execution"</f>
        <v>1. TC  execution</v>
      </c>
      <c r="S24" s="32"/>
      <c r="T24" s="32"/>
      <c r="U24" s="32"/>
      <c r="V24" s="32"/>
      <c r="W24" s="44" t="s">
        <v>29</v>
      </c>
      <c r="X24" s="32"/>
      <c r="Y24" s="167"/>
      <c r="Z24" s="32"/>
      <c r="AA24" s="32"/>
      <c r="AB24" s="32"/>
      <c r="AC24" s="76" t="s">
        <v>142</v>
      </c>
      <c r="AD24" s="32"/>
      <c r="AE24" s="44" t="s">
        <v>206</v>
      </c>
      <c r="AF24" s="291">
        <v>43703</v>
      </c>
      <c r="AG24" s="32"/>
      <c r="AH24" s="32"/>
      <c r="AI24" s="112"/>
      <c r="AJ24" s="32"/>
      <c r="AK24" s="32"/>
      <c r="AL24" s="32"/>
      <c r="AM24" s="291" t="s">
        <v>206</v>
      </c>
      <c r="AN24" s="291">
        <v>43712</v>
      </c>
      <c r="AO24" s="32" t="s">
        <v>56</v>
      </c>
      <c r="AP24" s="32"/>
      <c r="AQ24" s="32"/>
      <c r="AR24" s="32"/>
      <c r="AS24" s="32"/>
      <c r="AT24" s="32"/>
      <c r="AU24" s="32"/>
      <c r="AV24" s="32"/>
      <c r="AW24" s="32"/>
      <c r="AX24" s="32"/>
      <c r="AY24" s="32"/>
      <c r="AZ24" s="313">
        <f t="shared" si="5"/>
        <v>8</v>
      </c>
    </row>
    <row r="25" spans="5:52" ht="21" customHeight="1">
      <c r="E25" s="44" t="s">
        <v>884</v>
      </c>
      <c r="F25" s="102" t="s">
        <v>885</v>
      </c>
      <c r="G25" s="32"/>
      <c r="H25" s="123" t="s">
        <v>886</v>
      </c>
      <c r="I25" s="102" t="s">
        <v>887</v>
      </c>
      <c r="J25" s="102" t="s">
        <v>888</v>
      </c>
      <c r="K25" s="32"/>
      <c r="L25" s="32"/>
      <c r="M25" s="32"/>
      <c r="N25" s="32"/>
      <c r="O25" s="32"/>
      <c r="P25" s="32"/>
      <c r="Q25" s="32"/>
      <c r="R25" s="102" t="s">
        <v>861</v>
      </c>
      <c r="S25" s="32"/>
      <c r="T25" s="32"/>
      <c r="U25" s="32"/>
      <c r="V25" s="32"/>
      <c r="W25" s="44" t="s">
        <v>29</v>
      </c>
      <c r="X25" s="32"/>
      <c r="Y25" s="167"/>
      <c r="Z25" s="32"/>
      <c r="AA25" s="32"/>
      <c r="AB25" s="32"/>
      <c r="AC25" s="76" t="s">
        <v>142</v>
      </c>
      <c r="AD25" s="32"/>
      <c r="AE25" s="44" t="s">
        <v>206</v>
      </c>
      <c r="AF25" s="291">
        <v>43703</v>
      </c>
      <c r="AG25" s="32"/>
      <c r="AH25" s="32"/>
      <c r="AI25" s="112"/>
      <c r="AJ25" s="32"/>
      <c r="AK25" s="32"/>
      <c r="AL25" s="32"/>
      <c r="AM25" s="291" t="s">
        <v>207</v>
      </c>
      <c r="AN25" s="291">
        <v>43713</v>
      </c>
      <c r="AO25" s="32" t="s">
        <v>56</v>
      </c>
      <c r="AP25" s="32"/>
      <c r="AQ25" s="32"/>
      <c r="AR25" s="32"/>
      <c r="AS25" s="32"/>
      <c r="AT25" s="32"/>
      <c r="AU25" s="32"/>
      <c r="AV25" s="32"/>
      <c r="AW25" s="32"/>
      <c r="AX25" s="32"/>
      <c r="AY25" s="32"/>
      <c r="AZ25" s="313">
        <f t="shared" si="5"/>
        <v>8</v>
      </c>
    </row>
    <row r="26" spans="5:52" ht="21" customHeight="1">
      <c r="E26" s="44" t="s">
        <v>884</v>
      </c>
      <c r="F26" s="102" t="s">
        <v>885</v>
      </c>
      <c r="G26" s="32"/>
      <c r="H26" s="123" t="s">
        <v>889</v>
      </c>
      <c r="I26" s="102" t="s">
        <v>879</v>
      </c>
      <c r="J26" s="102" t="s">
        <v>880</v>
      </c>
      <c r="K26" s="32"/>
      <c r="L26" s="32"/>
      <c r="M26" s="32"/>
      <c r="N26" s="32"/>
      <c r="O26" s="32"/>
      <c r="P26" s="32"/>
      <c r="Q26" s="32"/>
      <c r="R26" s="339" t="str">
        <f xml:space="preserve"> "1. TC " &amp; P25 &amp; " execution"</f>
        <v>1. TC  execution</v>
      </c>
      <c r="S26" s="32"/>
      <c r="T26" s="32"/>
      <c r="U26" s="32"/>
      <c r="V26" s="32"/>
      <c r="W26" s="44" t="s">
        <v>29</v>
      </c>
      <c r="X26" s="32"/>
      <c r="Y26" s="167"/>
      <c r="Z26" s="32"/>
      <c r="AA26" s="32"/>
      <c r="AB26" s="32"/>
      <c r="AC26" s="76" t="s">
        <v>142</v>
      </c>
      <c r="AD26" s="32"/>
      <c r="AE26" s="44" t="s">
        <v>206</v>
      </c>
      <c r="AF26" s="291">
        <v>43703</v>
      </c>
      <c r="AG26" s="32"/>
      <c r="AH26" s="32"/>
      <c r="AI26" s="112"/>
      <c r="AJ26" s="32"/>
      <c r="AK26" s="32"/>
      <c r="AL26" s="32"/>
      <c r="AM26" s="291" t="s">
        <v>207</v>
      </c>
      <c r="AN26" s="291">
        <v>43713</v>
      </c>
      <c r="AO26" s="32" t="s">
        <v>56</v>
      </c>
      <c r="AP26" s="32"/>
      <c r="AQ26" s="32"/>
      <c r="AR26" s="32"/>
      <c r="AS26" s="32"/>
      <c r="AT26" s="32"/>
      <c r="AU26" s="32"/>
      <c r="AV26" s="32"/>
      <c r="AW26" s="32"/>
      <c r="AX26" s="32"/>
      <c r="AY26" s="32"/>
      <c r="AZ26" s="313">
        <f t="shared" si="5"/>
        <v>8</v>
      </c>
    </row>
    <row r="27" spans="5:52" ht="21" customHeight="1">
      <c r="E27" s="44" t="s">
        <v>884</v>
      </c>
      <c r="F27" s="102" t="s">
        <v>885</v>
      </c>
      <c r="G27" s="32"/>
      <c r="H27" s="123" t="s">
        <v>890</v>
      </c>
      <c r="I27" s="102" t="s">
        <v>882</v>
      </c>
      <c r="J27" s="102" t="s">
        <v>888</v>
      </c>
      <c r="K27" s="32"/>
      <c r="L27" s="32"/>
      <c r="M27" s="32"/>
      <c r="N27" s="32"/>
      <c r="O27" s="32"/>
      <c r="P27" s="32"/>
      <c r="Q27" s="32"/>
      <c r="R27" s="339" t="str">
        <f xml:space="preserve"> "1. TC " &amp; P26 &amp; " execution"</f>
        <v>1. TC  execution</v>
      </c>
      <c r="S27" s="32"/>
      <c r="T27" s="32"/>
      <c r="U27" s="32"/>
      <c r="V27" s="32"/>
      <c r="W27" s="44" t="s">
        <v>29</v>
      </c>
      <c r="X27" s="32"/>
      <c r="Y27" s="167"/>
      <c r="Z27" s="32"/>
      <c r="AA27" s="32"/>
      <c r="AB27" s="32"/>
      <c r="AC27" s="76" t="s">
        <v>142</v>
      </c>
      <c r="AD27" s="32"/>
      <c r="AE27" s="44" t="s">
        <v>206</v>
      </c>
      <c r="AF27" s="291">
        <v>43703</v>
      </c>
      <c r="AG27" s="32"/>
      <c r="AH27" s="32"/>
      <c r="AI27" s="112"/>
      <c r="AJ27" s="32"/>
      <c r="AK27" s="32"/>
      <c r="AL27" s="32"/>
      <c r="AM27" s="291" t="s">
        <v>207</v>
      </c>
      <c r="AN27" s="291">
        <v>43713</v>
      </c>
      <c r="AO27" s="32" t="s">
        <v>56</v>
      </c>
      <c r="AP27" s="32"/>
      <c r="AQ27" s="32"/>
      <c r="AR27" s="32"/>
      <c r="AS27" s="32"/>
      <c r="AT27" s="32"/>
      <c r="AU27" s="32"/>
      <c r="AV27" s="32"/>
      <c r="AW27" s="32"/>
      <c r="AX27" s="32"/>
      <c r="AY27" s="32"/>
      <c r="AZ27" s="313">
        <f t="shared" si="5"/>
        <v>8</v>
      </c>
    </row>
    <row r="28" spans="5:52" ht="21" customHeight="1">
      <c r="E28" s="44" t="s">
        <v>891</v>
      </c>
      <c r="F28" s="102" t="s">
        <v>892</v>
      </c>
      <c r="G28" s="32"/>
      <c r="H28" s="123" t="s">
        <v>893</v>
      </c>
      <c r="I28" s="102" t="s">
        <v>894</v>
      </c>
      <c r="J28" s="102" t="s">
        <v>895</v>
      </c>
      <c r="K28" s="32"/>
      <c r="L28" s="32"/>
      <c r="M28" s="32"/>
      <c r="N28" s="32"/>
      <c r="O28" s="32"/>
      <c r="P28" s="32"/>
      <c r="Q28" s="32"/>
      <c r="R28" s="102" t="s">
        <v>861</v>
      </c>
      <c r="S28" s="32"/>
      <c r="T28" s="32"/>
      <c r="U28" s="32"/>
      <c r="V28" s="32"/>
      <c r="W28" s="44" t="s">
        <v>29</v>
      </c>
      <c r="X28" s="32"/>
      <c r="Y28" s="167"/>
      <c r="Z28" s="32"/>
      <c r="AA28" s="32"/>
      <c r="AB28" s="32"/>
      <c r="AC28" s="76" t="s">
        <v>142</v>
      </c>
      <c r="AD28" s="32"/>
      <c r="AE28" s="44" t="s">
        <v>206</v>
      </c>
      <c r="AF28" s="291">
        <v>43703</v>
      </c>
      <c r="AG28" s="32"/>
      <c r="AH28" s="32"/>
      <c r="AI28" s="112"/>
      <c r="AJ28" s="32"/>
      <c r="AK28" s="32"/>
      <c r="AL28" s="32"/>
      <c r="AM28" s="291" t="s">
        <v>207</v>
      </c>
      <c r="AN28" s="291">
        <v>43712</v>
      </c>
      <c r="AO28" s="32" t="s">
        <v>56</v>
      </c>
      <c r="AP28" s="32"/>
      <c r="AQ28" s="32"/>
      <c r="AR28" s="32"/>
      <c r="AS28" s="32"/>
      <c r="AT28" s="32"/>
      <c r="AU28" s="32"/>
      <c r="AV28" s="32"/>
      <c r="AW28" s="32"/>
      <c r="AX28" s="32"/>
      <c r="AY28" s="32"/>
      <c r="AZ28" s="313">
        <f t="shared" si="5"/>
        <v>8</v>
      </c>
    </row>
    <row r="29" spans="5:52" ht="21" customHeight="1">
      <c r="E29" s="44" t="s">
        <v>891</v>
      </c>
      <c r="F29" s="102" t="s">
        <v>892</v>
      </c>
      <c r="G29" s="32"/>
      <c r="H29" s="123" t="s">
        <v>896</v>
      </c>
      <c r="I29" s="102" t="s">
        <v>879</v>
      </c>
      <c r="J29" s="102" t="s">
        <v>897</v>
      </c>
      <c r="K29" s="32"/>
      <c r="L29" s="32"/>
      <c r="M29" s="32"/>
      <c r="N29" s="32"/>
      <c r="O29" s="32"/>
      <c r="P29" s="32"/>
      <c r="Q29" s="32"/>
      <c r="R29" s="339" t="s">
        <v>898</v>
      </c>
      <c r="S29" s="32"/>
      <c r="T29" s="32"/>
      <c r="U29" s="32"/>
      <c r="V29" s="32"/>
      <c r="W29" s="44" t="s">
        <v>29</v>
      </c>
      <c r="X29" s="32"/>
      <c r="Y29" s="167"/>
      <c r="Z29" s="32"/>
      <c r="AA29" s="32"/>
      <c r="AB29" s="32"/>
      <c r="AC29" s="76" t="s">
        <v>142</v>
      </c>
      <c r="AD29" s="32"/>
      <c r="AE29" s="44" t="s">
        <v>206</v>
      </c>
      <c r="AF29" s="291">
        <v>43703</v>
      </c>
      <c r="AG29" s="32"/>
      <c r="AH29" s="32"/>
      <c r="AI29" s="112"/>
      <c r="AJ29" s="32"/>
      <c r="AK29" s="32"/>
      <c r="AL29" s="32"/>
      <c r="AM29" s="291" t="s">
        <v>207</v>
      </c>
      <c r="AN29" s="291">
        <v>43712</v>
      </c>
      <c r="AO29" s="32" t="s">
        <v>56</v>
      </c>
      <c r="AP29" s="32"/>
      <c r="AQ29" s="32"/>
      <c r="AR29" s="32"/>
      <c r="AS29" s="32"/>
      <c r="AT29" s="32"/>
      <c r="AU29" s="32"/>
      <c r="AV29" s="32"/>
      <c r="AW29" s="32"/>
      <c r="AX29" s="32"/>
      <c r="AY29" s="32"/>
      <c r="AZ29" s="313">
        <f t="shared" si="5"/>
        <v>8</v>
      </c>
    </row>
    <row r="30" spans="5:52" ht="21" customHeight="1">
      <c r="E30" s="44" t="s">
        <v>891</v>
      </c>
      <c r="F30" s="102" t="s">
        <v>892</v>
      </c>
      <c r="G30" s="32"/>
      <c r="H30" s="123" t="s">
        <v>899</v>
      </c>
      <c r="I30" s="102" t="s">
        <v>882</v>
      </c>
      <c r="J30" s="102" t="s">
        <v>895</v>
      </c>
      <c r="K30" s="32"/>
      <c r="L30" s="32"/>
      <c r="M30" s="32"/>
      <c r="N30" s="32"/>
      <c r="O30" s="32"/>
      <c r="P30" s="32"/>
      <c r="Q30" s="32"/>
      <c r="R30" s="339" t="s">
        <v>900</v>
      </c>
      <c r="S30" s="32"/>
      <c r="T30" s="32"/>
      <c r="U30" s="32"/>
      <c r="V30" s="32"/>
      <c r="W30" s="44" t="s">
        <v>29</v>
      </c>
      <c r="X30" s="32"/>
      <c r="Y30" s="167"/>
      <c r="Z30" s="32"/>
      <c r="AA30" s="32"/>
      <c r="AB30" s="32"/>
      <c r="AC30" s="76" t="s">
        <v>142</v>
      </c>
      <c r="AD30" s="32"/>
      <c r="AE30" s="44" t="s">
        <v>206</v>
      </c>
      <c r="AF30" s="291">
        <v>43703</v>
      </c>
      <c r="AG30" s="32"/>
      <c r="AH30" s="32"/>
      <c r="AI30" s="112"/>
      <c r="AJ30" s="32"/>
      <c r="AK30" s="32"/>
      <c r="AL30" s="32"/>
      <c r="AM30" s="291" t="s">
        <v>207</v>
      </c>
      <c r="AN30" s="291">
        <v>43712</v>
      </c>
      <c r="AO30" s="32" t="s">
        <v>56</v>
      </c>
      <c r="AP30" s="32"/>
      <c r="AQ30" s="32"/>
      <c r="AR30" s="32"/>
      <c r="AS30" s="32"/>
      <c r="AT30" s="32"/>
      <c r="AU30" s="32"/>
      <c r="AV30" s="32"/>
      <c r="AW30" s="32"/>
      <c r="AX30" s="32"/>
      <c r="AY30" s="32"/>
      <c r="AZ30" s="313">
        <f t="shared" si="5"/>
        <v>8</v>
      </c>
    </row>
    <row r="31" spans="5:52" ht="21" customHeight="1">
      <c r="E31" s="44" t="s">
        <v>901</v>
      </c>
      <c r="F31" s="102" t="s">
        <v>902</v>
      </c>
      <c r="G31" s="32"/>
      <c r="H31" s="123" t="s">
        <v>903</v>
      </c>
      <c r="I31" s="102" t="s">
        <v>904</v>
      </c>
      <c r="J31" s="102" t="s">
        <v>905</v>
      </c>
      <c r="K31" s="32"/>
      <c r="L31" s="32"/>
      <c r="M31" s="32"/>
      <c r="N31" s="32"/>
      <c r="O31" s="32"/>
      <c r="P31" s="32"/>
      <c r="Q31" s="32"/>
      <c r="R31" s="102" t="s">
        <v>861</v>
      </c>
      <c r="S31" s="32"/>
      <c r="T31" s="32"/>
      <c r="U31" s="32"/>
      <c r="V31" s="32"/>
      <c r="W31" s="44" t="s">
        <v>29</v>
      </c>
      <c r="X31" s="32"/>
      <c r="Y31" s="167"/>
      <c r="Z31" s="32"/>
      <c r="AA31" s="32"/>
      <c r="AB31" s="32"/>
      <c r="AC31" s="76" t="s">
        <v>142</v>
      </c>
      <c r="AD31" s="32"/>
      <c r="AE31" s="44" t="s">
        <v>206</v>
      </c>
      <c r="AF31" s="291">
        <v>43703</v>
      </c>
      <c r="AG31" s="32"/>
      <c r="AH31" s="32"/>
      <c r="AI31" s="112"/>
      <c r="AJ31" s="32"/>
      <c r="AK31" s="32"/>
      <c r="AL31" s="32"/>
      <c r="AM31" s="291" t="s">
        <v>207</v>
      </c>
      <c r="AN31" s="291">
        <v>43713</v>
      </c>
      <c r="AO31" s="32" t="s">
        <v>56</v>
      </c>
      <c r="AP31" s="32"/>
      <c r="AQ31" s="32"/>
      <c r="AR31" s="32"/>
      <c r="AS31" s="32"/>
      <c r="AT31" s="32"/>
      <c r="AU31" s="32"/>
      <c r="AV31" s="32"/>
      <c r="AW31" s="32"/>
      <c r="AX31" s="32"/>
      <c r="AY31" s="32"/>
      <c r="AZ31" s="313">
        <f t="shared" si="5"/>
        <v>8</v>
      </c>
    </row>
    <row r="32" spans="5:52" ht="21" customHeight="1">
      <c r="E32" s="44" t="s">
        <v>901</v>
      </c>
      <c r="F32" s="102" t="s">
        <v>902</v>
      </c>
      <c r="G32" s="32"/>
      <c r="H32" s="123" t="s">
        <v>906</v>
      </c>
      <c r="I32" s="102" t="s">
        <v>879</v>
      </c>
      <c r="J32" s="102" t="s">
        <v>897</v>
      </c>
      <c r="K32" s="32"/>
      <c r="L32" s="32"/>
      <c r="M32" s="32"/>
      <c r="N32" s="32"/>
      <c r="O32" s="32"/>
      <c r="P32" s="32"/>
      <c r="Q32" s="32"/>
      <c r="R32" s="339" t="str">
        <f xml:space="preserve"> "1. TC " &amp; P31 &amp; " execution"</f>
        <v>1. TC  execution</v>
      </c>
      <c r="S32" s="32"/>
      <c r="T32" s="32"/>
      <c r="U32" s="32"/>
      <c r="V32" s="32"/>
      <c r="W32" s="44" t="s">
        <v>29</v>
      </c>
      <c r="X32" s="32"/>
      <c r="Y32" s="167"/>
      <c r="Z32" s="32"/>
      <c r="AA32" s="32"/>
      <c r="AB32" s="32"/>
      <c r="AC32" s="76" t="s">
        <v>142</v>
      </c>
      <c r="AD32" s="32"/>
      <c r="AE32" s="44" t="s">
        <v>206</v>
      </c>
      <c r="AF32" s="291">
        <v>43703</v>
      </c>
      <c r="AG32" s="32"/>
      <c r="AH32" s="32"/>
      <c r="AI32" s="112"/>
      <c r="AJ32" s="32"/>
      <c r="AK32" s="32"/>
      <c r="AL32" s="32"/>
      <c r="AM32" s="291" t="s">
        <v>207</v>
      </c>
      <c r="AN32" s="291">
        <v>43713</v>
      </c>
      <c r="AO32" s="32" t="s">
        <v>56</v>
      </c>
      <c r="AP32" s="32"/>
      <c r="AQ32" s="32"/>
      <c r="AR32" s="32"/>
      <c r="AS32" s="32"/>
      <c r="AT32" s="32"/>
      <c r="AU32" s="32"/>
      <c r="AV32" s="32"/>
      <c r="AW32" s="32"/>
      <c r="AX32" s="32"/>
      <c r="AY32" s="32"/>
      <c r="AZ32" s="313">
        <f t="shared" si="5"/>
        <v>8</v>
      </c>
    </row>
    <row r="33" spans="5:52" ht="21" customHeight="1">
      <c r="E33" s="44" t="s">
        <v>901</v>
      </c>
      <c r="F33" s="102" t="s">
        <v>902</v>
      </c>
      <c r="G33" s="32"/>
      <c r="H33" s="123" t="s">
        <v>907</v>
      </c>
      <c r="I33" s="102" t="s">
        <v>882</v>
      </c>
      <c r="J33" s="102" t="s">
        <v>905</v>
      </c>
      <c r="K33" s="32"/>
      <c r="L33" s="32"/>
      <c r="M33" s="32"/>
      <c r="N33" s="32"/>
      <c r="O33" s="32"/>
      <c r="P33" s="32"/>
      <c r="Q33" s="32"/>
      <c r="R33" s="339" t="str">
        <f xml:space="preserve"> "1. TC " &amp; P32 &amp; " execution"</f>
        <v>1. TC  execution</v>
      </c>
      <c r="S33" s="32"/>
      <c r="T33" s="32"/>
      <c r="U33" s="32"/>
      <c r="V33" s="32"/>
      <c r="W33" s="44" t="s">
        <v>29</v>
      </c>
      <c r="X33" s="32"/>
      <c r="Y33" s="167"/>
      <c r="Z33" s="32"/>
      <c r="AA33" s="32"/>
      <c r="AB33" s="32"/>
      <c r="AC33" s="76" t="s">
        <v>142</v>
      </c>
      <c r="AD33" s="32"/>
      <c r="AE33" s="44" t="s">
        <v>206</v>
      </c>
      <c r="AF33" s="291">
        <v>43703</v>
      </c>
      <c r="AG33" s="32"/>
      <c r="AH33" s="32"/>
      <c r="AI33" s="112"/>
      <c r="AJ33" s="32"/>
      <c r="AK33" s="32"/>
      <c r="AL33" s="32"/>
      <c r="AM33" s="291" t="s">
        <v>207</v>
      </c>
      <c r="AN33" s="291">
        <v>43713</v>
      </c>
      <c r="AO33" s="32" t="s">
        <v>56</v>
      </c>
      <c r="AP33" s="32"/>
      <c r="AQ33" s="32"/>
      <c r="AR33" s="32"/>
      <c r="AS33" s="32"/>
      <c r="AT33" s="32"/>
      <c r="AU33" s="32"/>
      <c r="AV33" s="32"/>
      <c r="AW33" s="32"/>
      <c r="AX33" s="32"/>
      <c r="AY33" s="32"/>
      <c r="AZ33" s="313">
        <f t="shared" si="5"/>
        <v>8</v>
      </c>
    </row>
    <row r="34" spans="5:52" ht="21" customHeight="1">
      <c r="E34" s="44" t="s">
        <v>908</v>
      </c>
      <c r="F34" s="102" t="s">
        <v>909</v>
      </c>
      <c r="G34" s="32"/>
      <c r="H34" s="123" t="s">
        <v>910</v>
      </c>
      <c r="I34" s="102" t="s">
        <v>911</v>
      </c>
      <c r="J34" s="102" t="s">
        <v>912</v>
      </c>
      <c r="K34" s="32"/>
      <c r="L34" s="32"/>
      <c r="M34" s="32"/>
      <c r="N34" s="32"/>
      <c r="O34" s="32"/>
      <c r="P34" s="32"/>
      <c r="Q34" s="32"/>
      <c r="R34" s="102" t="s">
        <v>861</v>
      </c>
      <c r="S34" s="32"/>
      <c r="T34" s="32"/>
      <c r="U34" s="32"/>
      <c r="V34" s="32"/>
      <c r="W34" s="44" t="s">
        <v>29</v>
      </c>
      <c r="X34" s="32"/>
      <c r="Y34" s="167"/>
      <c r="Z34" s="32"/>
      <c r="AA34" s="32"/>
      <c r="AB34" s="32"/>
      <c r="AC34" s="76" t="s">
        <v>142</v>
      </c>
      <c r="AD34" s="32"/>
      <c r="AE34" s="44" t="s">
        <v>206</v>
      </c>
      <c r="AF34" s="291">
        <v>43703</v>
      </c>
      <c r="AG34" s="32"/>
      <c r="AH34" s="32"/>
      <c r="AI34" s="112"/>
      <c r="AJ34" s="32"/>
      <c r="AK34" s="32"/>
      <c r="AL34" s="32"/>
      <c r="AM34" s="291" t="s">
        <v>207</v>
      </c>
      <c r="AN34" s="291">
        <v>43713</v>
      </c>
      <c r="AO34" s="32" t="s">
        <v>56</v>
      </c>
      <c r="AP34" s="32"/>
      <c r="AQ34" s="32"/>
      <c r="AR34" s="32"/>
      <c r="AS34" s="32"/>
      <c r="AT34" s="32"/>
      <c r="AU34" s="32"/>
      <c r="AV34" s="32"/>
      <c r="AW34" s="32"/>
      <c r="AX34" s="32"/>
      <c r="AY34" s="32"/>
      <c r="AZ34" s="313">
        <f t="shared" si="5"/>
        <v>8</v>
      </c>
    </row>
    <row r="35" spans="5:52" ht="21" customHeight="1">
      <c r="E35" s="44" t="s">
        <v>908</v>
      </c>
      <c r="F35" s="102" t="s">
        <v>909</v>
      </c>
      <c r="G35" s="32"/>
      <c r="H35" s="123" t="s">
        <v>913</v>
      </c>
      <c r="I35" s="102" t="s">
        <v>879</v>
      </c>
      <c r="J35" s="102" t="s">
        <v>897</v>
      </c>
      <c r="K35" s="32"/>
      <c r="L35" s="32"/>
      <c r="M35" s="32"/>
      <c r="N35" s="32"/>
      <c r="O35" s="32"/>
      <c r="P35" s="32"/>
      <c r="Q35" s="32"/>
      <c r="R35" s="339" t="str">
        <f xml:space="preserve"> "1. TC " &amp; P34 &amp; " execution"</f>
        <v>1. TC  execution</v>
      </c>
      <c r="S35" s="32"/>
      <c r="T35" s="32"/>
      <c r="U35" s="32"/>
      <c r="V35" s="32"/>
      <c r="W35" s="44" t="s">
        <v>29</v>
      </c>
      <c r="X35" s="32"/>
      <c r="Y35" s="167"/>
      <c r="Z35" s="32"/>
      <c r="AA35" s="32"/>
      <c r="AB35" s="32"/>
      <c r="AC35" s="76" t="s">
        <v>142</v>
      </c>
      <c r="AD35" s="32"/>
      <c r="AE35" s="44" t="s">
        <v>206</v>
      </c>
      <c r="AF35" s="291">
        <v>43703</v>
      </c>
      <c r="AG35" s="32"/>
      <c r="AH35" s="32"/>
      <c r="AI35" s="112"/>
      <c r="AJ35" s="32"/>
      <c r="AK35" s="32"/>
      <c r="AL35" s="32"/>
      <c r="AM35" s="291" t="s">
        <v>207</v>
      </c>
      <c r="AN35" s="291">
        <v>43713</v>
      </c>
      <c r="AO35" s="32" t="s">
        <v>56</v>
      </c>
      <c r="AP35" s="32"/>
      <c r="AQ35" s="32"/>
      <c r="AR35" s="32"/>
      <c r="AS35" s="32"/>
      <c r="AT35" s="32"/>
      <c r="AU35" s="32"/>
      <c r="AV35" s="32"/>
      <c r="AW35" s="32"/>
      <c r="AX35" s="32"/>
      <c r="AY35" s="32"/>
      <c r="AZ35" s="313">
        <f t="shared" si="5"/>
        <v>8</v>
      </c>
    </row>
    <row r="36" spans="5:52" ht="21" customHeight="1">
      <c r="E36" s="44" t="s">
        <v>908</v>
      </c>
      <c r="F36" s="102" t="s">
        <v>909</v>
      </c>
      <c r="G36" s="32"/>
      <c r="H36" s="123" t="s">
        <v>914</v>
      </c>
      <c r="I36" s="102" t="s">
        <v>882</v>
      </c>
      <c r="J36" s="102" t="s">
        <v>912</v>
      </c>
      <c r="K36" s="32"/>
      <c r="L36" s="32"/>
      <c r="M36" s="32"/>
      <c r="N36" s="32"/>
      <c r="O36" s="32"/>
      <c r="P36" s="32"/>
      <c r="Q36" s="32"/>
      <c r="R36" s="339" t="str">
        <f xml:space="preserve"> "1. TC " &amp; P35 &amp; " execution"</f>
        <v>1. TC  execution</v>
      </c>
      <c r="S36" s="32"/>
      <c r="T36" s="32"/>
      <c r="U36" s="32"/>
      <c r="V36" s="32"/>
      <c r="W36" s="44" t="s">
        <v>29</v>
      </c>
      <c r="X36" s="32"/>
      <c r="Y36" s="167"/>
      <c r="Z36" s="32"/>
      <c r="AA36" s="32"/>
      <c r="AB36" s="32"/>
      <c r="AC36" s="76" t="s">
        <v>142</v>
      </c>
      <c r="AD36" s="32"/>
      <c r="AE36" s="44" t="s">
        <v>206</v>
      </c>
      <c r="AF36" s="291">
        <v>43703</v>
      </c>
      <c r="AG36" s="32"/>
      <c r="AH36" s="32"/>
      <c r="AI36" s="112"/>
      <c r="AJ36" s="32"/>
      <c r="AK36" s="32"/>
      <c r="AL36" s="32"/>
      <c r="AM36" s="291" t="s">
        <v>207</v>
      </c>
      <c r="AN36" s="291">
        <v>43713</v>
      </c>
      <c r="AO36" s="32" t="s">
        <v>56</v>
      </c>
      <c r="AP36" s="32"/>
      <c r="AQ36" s="32"/>
      <c r="AR36" s="32"/>
      <c r="AS36" s="32"/>
      <c r="AT36" s="32"/>
      <c r="AU36" s="32"/>
      <c r="AV36" s="32"/>
      <c r="AW36" s="32"/>
      <c r="AX36" s="32"/>
      <c r="AY36" s="32"/>
      <c r="AZ36" s="313">
        <f t="shared" si="5"/>
        <v>8</v>
      </c>
    </row>
    <row r="37" spans="5:52" ht="21" customHeight="1">
      <c r="E37" s="44" t="s">
        <v>915</v>
      </c>
      <c r="F37" s="102" t="s">
        <v>916</v>
      </c>
      <c r="G37" s="32"/>
      <c r="H37" s="123" t="s">
        <v>917</v>
      </c>
      <c r="I37" s="102" t="s">
        <v>918</v>
      </c>
      <c r="J37" s="102" t="s">
        <v>919</v>
      </c>
      <c r="K37" s="32"/>
      <c r="L37" s="32"/>
      <c r="M37" s="32"/>
      <c r="N37" s="32"/>
      <c r="O37" s="32"/>
      <c r="P37" s="32"/>
      <c r="Q37" s="32"/>
      <c r="R37" s="102" t="s">
        <v>861</v>
      </c>
      <c r="S37" s="32"/>
      <c r="T37" s="32"/>
      <c r="U37" s="32"/>
      <c r="V37" s="32"/>
      <c r="W37" s="44" t="s">
        <v>29</v>
      </c>
      <c r="X37" s="32"/>
      <c r="Y37" s="167"/>
      <c r="Z37" s="32"/>
      <c r="AA37" s="32"/>
      <c r="AB37" s="32"/>
      <c r="AC37" s="76" t="s">
        <v>142</v>
      </c>
      <c r="AD37" s="32"/>
      <c r="AE37" s="44" t="s">
        <v>206</v>
      </c>
      <c r="AF37" s="291">
        <v>43703</v>
      </c>
      <c r="AG37" s="32"/>
      <c r="AH37" s="32"/>
      <c r="AI37" s="112"/>
      <c r="AJ37" s="32"/>
      <c r="AK37" s="32"/>
      <c r="AL37" s="32"/>
      <c r="AM37" s="291" t="s">
        <v>206</v>
      </c>
      <c r="AN37" s="291">
        <v>43712</v>
      </c>
      <c r="AO37" s="32" t="s">
        <v>56</v>
      </c>
      <c r="AP37" s="32"/>
      <c r="AQ37" s="32"/>
      <c r="AR37" s="32"/>
      <c r="AS37" s="32"/>
      <c r="AT37" s="32"/>
      <c r="AU37" s="32"/>
      <c r="AV37" s="32"/>
      <c r="AW37" s="32"/>
      <c r="AX37" s="32"/>
      <c r="AY37" s="32"/>
      <c r="AZ37" s="313">
        <f t="shared" si="5"/>
        <v>8</v>
      </c>
    </row>
    <row r="38" spans="5:52" ht="21" customHeight="1">
      <c r="E38" s="44" t="s">
        <v>915</v>
      </c>
      <c r="F38" s="102" t="s">
        <v>916</v>
      </c>
      <c r="G38" s="32"/>
      <c r="H38" s="123" t="s">
        <v>920</v>
      </c>
      <c r="I38" s="102" t="s">
        <v>879</v>
      </c>
      <c r="J38" s="102" t="s">
        <v>880</v>
      </c>
      <c r="K38" s="32"/>
      <c r="L38" s="32"/>
      <c r="M38" s="32"/>
      <c r="N38" s="32"/>
      <c r="O38" s="32"/>
      <c r="P38" s="32"/>
      <c r="Q38" s="32"/>
      <c r="R38" s="339" t="str">
        <f xml:space="preserve"> "1. TC " &amp; P37 &amp; " execution"</f>
        <v>1. TC  execution</v>
      </c>
      <c r="S38" s="32"/>
      <c r="T38" s="32"/>
      <c r="U38" s="32"/>
      <c r="V38" s="32"/>
      <c r="W38" s="44" t="s">
        <v>29</v>
      </c>
      <c r="X38" s="32"/>
      <c r="Y38" s="167"/>
      <c r="Z38" s="32"/>
      <c r="AA38" s="32"/>
      <c r="AB38" s="32"/>
      <c r="AC38" s="76" t="s">
        <v>142</v>
      </c>
      <c r="AD38" s="32"/>
      <c r="AE38" s="44" t="s">
        <v>206</v>
      </c>
      <c r="AF38" s="291">
        <v>43703</v>
      </c>
      <c r="AG38" s="32"/>
      <c r="AH38" s="32"/>
      <c r="AI38" s="112"/>
      <c r="AJ38" s="32"/>
      <c r="AK38" s="32"/>
      <c r="AL38" s="32"/>
      <c r="AM38" s="291" t="s">
        <v>206</v>
      </c>
      <c r="AN38" s="291">
        <v>43712</v>
      </c>
      <c r="AO38" s="32" t="s">
        <v>56</v>
      </c>
      <c r="AP38" s="32"/>
      <c r="AQ38" s="32"/>
      <c r="AR38" s="32"/>
      <c r="AS38" s="32"/>
      <c r="AT38" s="32"/>
      <c r="AU38" s="32"/>
      <c r="AV38" s="32"/>
      <c r="AW38" s="32"/>
      <c r="AX38" s="32"/>
      <c r="AY38" s="32"/>
      <c r="AZ38" s="313">
        <f t="shared" si="5"/>
        <v>8</v>
      </c>
    </row>
    <row r="39" spans="5:52" ht="21" customHeight="1">
      <c r="E39" s="44" t="s">
        <v>915</v>
      </c>
      <c r="F39" s="102" t="s">
        <v>916</v>
      </c>
      <c r="G39" s="32"/>
      <c r="H39" s="123" t="s">
        <v>921</v>
      </c>
      <c r="I39" s="102" t="s">
        <v>882</v>
      </c>
      <c r="J39" s="102" t="s">
        <v>919</v>
      </c>
      <c r="K39" s="32"/>
      <c r="L39" s="32"/>
      <c r="M39" s="32"/>
      <c r="N39" s="32"/>
      <c r="O39" s="32"/>
      <c r="P39" s="32"/>
      <c r="Q39" s="32"/>
      <c r="R39" s="339" t="str">
        <f xml:space="preserve"> "1. TC " &amp; P38 &amp; " execution"</f>
        <v>1. TC  execution</v>
      </c>
      <c r="S39" s="32"/>
      <c r="T39" s="32"/>
      <c r="U39" s="32"/>
      <c r="V39" s="32"/>
      <c r="W39" s="44" t="s">
        <v>29</v>
      </c>
      <c r="X39" s="32"/>
      <c r="Y39" s="167"/>
      <c r="Z39" s="32"/>
      <c r="AA39" s="32"/>
      <c r="AB39" s="32"/>
      <c r="AC39" s="76" t="s">
        <v>142</v>
      </c>
      <c r="AD39" s="32"/>
      <c r="AE39" s="44" t="s">
        <v>206</v>
      </c>
      <c r="AF39" s="291">
        <v>43703</v>
      </c>
      <c r="AG39" s="32"/>
      <c r="AH39" s="32"/>
      <c r="AI39" s="112"/>
      <c r="AJ39" s="32"/>
      <c r="AK39" s="32"/>
      <c r="AL39" s="32"/>
      <c r="AM39" s="291" t="s">
        <v>206</v>
      </c>
      <c r="AN39" s="291">
        <v>43712</v>
      </c>
      <c r="AO39" s="32" t="s">
        <v>56</v>
      </c>
      <c r="AP39" s="32"/>
      <c r="AQ39" s="32"/>
      <c r="AR39" s="32"/>
      <c r="AS39" s="32"/>
      <c r="AT39" s="32"/>
      <c r="AU39" s="32"/>
      <c r="AV39" s="32"/>
      <c r="AW39" s="32"/>
      <c r="AX39" s="32"/>
      <c r="AY39" s="32"/>
      <c r="AZ39" s="313">
        <f t="shared" si="5"/>
        <v>8</v>
      </c>
    </row>
    <row r="40" spans="5:52" ht="21" customHeight="1">
      <c r="E40" s="44" t="s">
        <v>922</v>
      </c>
      <c r="F40" s="102" t="s">
        <v>923</v>
      </c>
      <c r="G40" s="32"/>
      <c r="H40" s="123" t="s">
        <v>924</v>
      </c>
      <c r="I40" s="102" t="s">
        <v>925</v>
      </c>
      <c r="J40" s="102" t="s">
        <v>926</v>
      </c>
      <c r="K40" s="32"/>
      <c r="L40" s="32"/>
      <c r="M40" s="32"/>
      <c r="N40" s="32"/>
      <c r="O40" s="32"/>
      <c r="P40" s="32"/>
      <c r="Q40" s="32"/>
      <c r="R40" s="102" t="s">
        <v>861</v>
      </c>
      <c r="S40" s="32"/>
      <c r="T40" s="32"/>
      <c r="U40" s="32"/>
      <c r="V40" s="32"/>
      <c r="W40" s="44" t="s">
        <v>29</v>
      </c>
      <c r="X40" s="32"/>
      <c r="Y40" s="167"/>
      <c r="Z40" s="32"/>
      <c r="AA40" s="32"/>
      <c r="AB40" s="32"/>
      <c r="AC40" s="76" t="s">
        <v>142</v>
      </c>
      <c r="AD40" s="32"/>
      <c r="AE40" s="44" t="s">
        <v>206</v>
      </c>
      <c r="AF40" s="291">
        <v>43703</v>
      </c>
      <c r="AG40" s="32"/>
      <c r="AH40" s="32"/>
      <c r="AI40" s="112"/>
      <c r="AJ40" s="32"/>
      <c r="AK40" s="32"/>
      <c r="AL40" s="32"/>
      <c r="AM40" s="291" t="s">
        <v>206</v>
      </c>
      <c r="AN40" s="291">
        <v>43712</v>
      </c>
      <c r="AO40" s="32" t="s">
        <v>56</v>
      </c>
      <c r="AP40" s="32"/>
      <c r="AQ40" s="32"/>
      <c r="AR40" s="32"/>
      <c r="AS40" s="32"/>
      <c r="AT40" s="32"/>
      <c r="AU40" s="32"/>
      <c r="AV40" s="32"/>
      <c r="AW40" s="32"/>
      <c r="AX40" s="32"/>
      <c r="AY40" s="32"/>
      <c r="AZ40" s="313">
        <f t="shared" si="5"/>
        <v>8</v>
      </c>
    </row>
    <row r="41" spans="5:52" ht="21" customHeight="1">
      <c r="E41" s="44" t="s">
        <v>922</v>
      </c>
      <c r="F41" s="102" t="s">
        <v>923</v>
      </c>
      <c r="G41" s="32"/>
      <c r="H41" s="123" t="s">
        <v>927</v>
      </c>
      <c r="I41" s="102" t="s">
        <v>879</v>
      </c>
      <c r="J41" s="102" t="s">
        <v>880</v>
      </c>
      <c r="K41" s="32"/>
      <c r="L41" s="32"/>
      <c r="M41" s="32"/>
      <c r="N41" s="32"/>
      <c r="O41" s="32"/>
      <c r="P41" s="32"/>
      <c r="Q41" s="32"/>
      <c r="R41" s="339" t="str">
        <f xml:space="preserve"> "1. TC " &amp; P40 &amp; " execution"</f>
        <v>1. TC  execution</v>
      </c>
      <c r="S41" s="32"/>
      <c r="T41" s="32"/>
      <c r="U41" s="32"/>
      <c r="V41" s="32"/>
      <c r="W41" s="44" t="s">
        <v>29</v>
      </c>
      <c r="X41" s="32"/>
      <c r="Y41" s="167"/>
      <c r="Z41" s="32"/>
      <c r="AA41" s="32"/>
      <c r="AB41" s="32"/>
      <c r="AC41" s="76" t="s">
        <v>142</v>
      </c>
      <c r="AD41" s="32"/>
      <c r="AE41" s="44" t="s">
        <v>206</v>
      </c>
      <c r="AF41" s="291">
        <v>43703</v>
      </c>
      <c r="AG41" s="32"/>
      <c r="AH41" s="32"/>
      <c r="AI41" s="112"/>
      <c r="AJ41" s="32"/>
      <c r="AK41" s="32"/>
      <c r="AL41" s="32"/>
      <c r="AM41" s="291" t="s">
        <v>206</v>
      </c>
      <c r="AN41" s="291">
        <v>43712</v>
      </c>
      <c r="AO41" s="32" t="s">
        <v>56</v>
      </c>
      <c r="AP41" s="32"/>
      <c r="AQ41" s="32"/>
      <c r="AR41" s="32"/>
      <c r="AS41" s="32"/>
      <c r="AT41" s="32"/>
      <c r="AU41" s="32"/>
      <c r="AV41" s="32"/>
      <c r="AW41" s="32"/>
      <c r="AX41" s="32"/>
      <c r="AY41" s="32"/>
      <c r="AZ41" s="313">
        <f t="shared" si="5"/>
        <v>8</v>
      </c>
    </row>
    <row r="42" spans="5:52" ht="21" customHeight="1">
      <c r="E42" s="44" t="s">
        <v>922</v>
      </c>
      <c r="F42" s="102" t="s">
        <v>923</v>
      </c>
      <c r="G42" s="32"/>
      <c r="H42" s="123" t="s">
        <v>928</v>
      </c>
      <c r="I42" s="102" t="s">
        <v>882</v>
      </c>
      <c r="J42" s="102" t="s">
        <v>926</v>
      </c>
      <c r="K42" s="32"/>
      <c r="L42" s="32"/>
      <c r="M42" s="32"/>
      <c r="N42" s="32"/>
      <c r="O42" s="32"/>
      <c r="P42" s="32"/>
      <c r="Q42" s="32"/>
      <c r="R42" s="339" t="str">
        <f xml:space="preserve"> "1. TC " &amp; P41 &amp; " execution"</f>
        <v>1. TC  execution</v>
      </c>
      <c r="S42" s="32"/>
      <c r="T42" s="32"/>
      <c r="U42" s="32"/>
      <c r="V42" s="32"/>
      <c r="W42" s="44" t="s">
        <v>29</v>
      </c>
      <c r="X42" s="32"/>
      <c r="Y42" s="167"/>
      <c r="Z42" s="32"/>
      <c r="AA42" s="32"/>
      <c r="AB42" s="32"/>
      <c r="AC42" s="76" t="s">
        <v>142</v>
      </c>
      <c r="AD42" s="32"/>
      <c r="AE42" s="44" t="s">
        <v>206</v>
      </c>
      <c r="AF42" s="291">
        <v>43703</v>
      </c>
      <c r="AG42" s="32"/>
      <c r="AH42" s="32"/>
      <c r="AI42" s="112"/>
      <c r="AJ42" s="32"/>
      <c r="AK42" s="32"/>
      <c r="AL42" s="32"/>
      <c r="AM42" s="291" t="s">
        <v>206</v>
      </c>
      <c r="AN42" s="291">
        <v>43712</v>
      </c>
      <c r="AO42" s="32" t="s">
        <v>56</v>
      </c>
      <c r="AP42" s="32"/>
      <c r="AQ42" s="32"/>
      <c r="AR42" s="32"/>
      <c r="AS42" s="32"/>
      <c r="AT42" s="32"/>
      <c r="AU42" s="32"/>
      <c r="AV42" s="32"/>
      <c r="AW42" s="32"/>
      <c r="AX42" s="32"/>
      <c r="AY42" s="32"/>
      <c r="AZ42" s="313">
        <f t="shared" si="5"/>
        <v>8</v>
      </c>
    </row>
    <row r="43" spans="5:52" ht="21" customHeight="1">
      <c r="E43" s="44" t="s">
        <v>922</v>
      </c>
      <c r="F43" s="102" t="s">
        <v>923</v>
      </c>
      <c r="G43" s="32"/>
      <c r="H43" s="123" t="s">
        <v>929</v>
      </c>
      <c r="I43" s="102" t="s">
        <v>930</v>
      </c>
      <c r="J43" s="102" t="s">
        <v>926</v>
      </c>
      <c r="K43" s="32"/>
      <c r="L43" s="32"/>
      <c r="M43" s="32"/>
      <c r="N43" s="32"/>
      <c r="O43" s="32"/>
      <c r="P43" s="32"/>
      <c r="Q43" s="32"/>
      <c r="R43" s="339" t="str">
        <f xml:space="preserve"> "1. TC " &amp; P42 &amp; " execution"</f>
        <v>1. TC  execution</v>
      </c>
      <c r="S43" s="32"/>
      <c r="T43" s="32"/>
      <c r="U43" s="32"/>
      <c r="V43" s="32"/>
      <c r="W43" s="44" t="s">
        <v>29</v>
      </c>
      <c r="X43" s="32"/>
      <c r="Y43" s="167"/>
      <c r="Z43" s="32"/>
      <c r="AA43" s="32"/>
      <c r="AB43" s="32"/>
      <c r="AC43" s="76" t="s">
        <v>142</v>
      </c>
      <c r="AD43" s="32"/>
      <c r="AE43" s="44" t="s">
        <v>206</v>
      </c>
      <c r="AF43" s="291">
        <v>43703</v>
      </c>
      <c r="AG43" s="32"/>
      <c r="AH43" s="32"/>
      <c r="AI43" s="112"/>
      <c r="AJ43" s="32"/>
      <c r="AK43" s="32"/>
      <c r="AL43" s="32"/>
      <c r="AM43" s="291" t="s">
        <v>206</v>
      </c>
      <c r="AN43" s="291">
        <v>43712</v>
      </c>
      <c r="AO43" s="32" t="s">
        <v>56</v>
      </c>
      <c r="AP43" s="32"/>
      <c r="AQ43" s="32"/>
      <c r="AR43" s="32"/>
      <c r="AS43" s="32"/>
      <c r="AT43" s="32"/>
      <c r="AU43" s="32"/>
      <c r="AV43" s="32"/>
      <c r="AW43" s="32"/>
      <c r="AX43" s="32"/>
      <c r="AY43" s="32"/>
      <c r="AZ43" s="313">
        <f t="shared" si="5"/>
        <v>8</v>
      </c>
    </row>
    <row r="44" spans="5:52" ht="21" customHeight="1">
      <c r="E44" s="44" t="s">
        <v>922</v>
      </c>
      <c r="F44" s="102" t="s">
        <v>923</v>
      </c>
      <c r="G44" s="32"/>
      <c r="H44" s="123" t="s">
        <v>931</v>
      </c>
      <c r="I44" s="102" t="s">
        <v>879</v>
      </c>
      <c r="J44" s="102" t="s">
        <v>880</v>
      </c>
      <c r="K44" s="32"/>
      <c r="L44" s="32"/>
      <c r="M44" s="32"/>
      <c r="N44" s="32"/>
      <c r="O44" s="32"/>
      <c r="P44" s="32"/>
      <c r="Q44" s="32"/>
      <c r="R44" s="339" t="str">
        <f xml:space="preserve"> "1. TC " &amp; P43 &amp; " execution"</f>
        <v>1. TC  execution</v>
      </c>
      <c r="S44" s="32"/>
      <c r="T44" s="32"/>
      <c r="U44" s="32"/>
      <c r="V44" s="32"/>
      <c r="W44" s="44" t="s">
        <v>29</v>
      </c>
      <c r="X44" s="32"/>
      <c r="Y44" s="167"/>
      <c r="Z44" s="32"/>
      <c r="AA44" s="32"/>
      <c r="AB44" s="32"/>
      <c r="AC44" s="76" t="s">
        <v>142</v>
      </c>
      <c r="AD44" s="32"/>
      <c r="AE44" s="44" t="s">
        <v>206</v>
      </c>
      <c r="AF44" s="291">
        <v>43703</v>
      </c>
      <c r="AG44" s="32"/>
      <c r="AH44" s="32"/>
      <c r="AI44" s="112"/>
      <c r="AJ44" s="32"/>
      <c r="AK44" s="32"/>
      <c r="AL44" s="32"/>
      <c r="AM44" s="291" t="s">
        <v>206</v>
      </c>
      <c r="AN44" s="291">
        <v>43712</v>
      </c>
      <c r="AO44" s="32" t="s">
        <v>56</v>
      </c>
      <c r="AP44" s="32"/>
      <c r="AQ44" s="32"/>
      <c r="AR44" s="32"/>
      <c r="AS44" s="32"/>
      <c r="AT44" s="32"/>
      <c r="AU44" s="32"/>
      <c r="AV44" s="32"/>
      <c r="AW44" s="32"/>
      <c r="AX44" s="32"/>
      <c r="AY44" s="32"/>
      <c r="AZ44" s="313">
        <f t="shared" si="5"/>
        <v>8</v>
      </c>
    </row>
    <row r="45" spans="5:52" ht="21" customHeight="1">
      <c r="E45" s="44" t="s">
        <v>922</v>
      </c>
      <c r="F45" s="102" t="s">
        <v>923</v>
      </c>
      <c r="G45" s="32"/>
      <c r="H45" s="123" t="s">
        <v>932</v>
      </c>
      <c r="I45" s="102" t="s">
        <v>882</v>
      </c>
      <c r="J45" s="102" t="s">
        <v>926</v>
      </c>
      <c r="K45" s="32"/>
      <c r="L45" s="32"/>
      <c r="M45" s="32"/>
      <c r="N45" s="32"/>
      <c r="O45" s="32"/>
      <c r="P45" s="32"/>
      <c r="Q45" s="32"/>
      <c r="R45" s="339" t="str">
        <f xml:space="preserve"> "1. TC " &amp; P44 &amp; " execution"</f>
        <v>1. TC  execution</v>
      </c>
      <c r="S45" s="32"/>
      <c r="T45" s="32"/>
      <c r="U45" s="32"/>
      <c r="V45" s="32"/>
      <c r="W45" s="44" t="s">
        <v>29</v>
      </c>
      <c r="X45" s="32"/>
      <c r="Y45" s="167"/>
      <c r="Z45" s="32"/>
      <c r="AA45" s="32"/>
      <c r="AB45" s="32"/>
      <c r="AC45" s="76" t="s">
        <v>142</v>
      </c>
      <c r="AD45" s="32"/>
      <c r="AE45" s="44" t="s">
        <v>206</v>
      </c>
      <c r="AF45" s="291">
        <v>43703</v>
      </c>
      <c r="AG45" s="32"/>
      <c r="AH45" s="32"/>
      <c r="AI45" s="112"/>
      <c r="AJ45" s="32"/>
      <c r="AK45" s="32"/>
      <c r="AL45" s="32"/>
      <c r="AM45" s="291" t="s">
        <v>206</v>
      </c>
      <c r="AN45" s="291">
        <v>43712</v>
      </c>
      <c r="AO45" s="32" t="s">
        <v>56</v>
      </c>
      <c r="AP45" s="32"/>
      <c r="AQ45" s="32"/>
      <c r="AR45" s="32"/>
      <c r="AS45" s="32"/>
      <c r="AT45" s="32"/>
      <c r="AU45" s="32"/>
      <c r="AV45" s="32"/>
      <c r="AW45" s="32"/>
      <c r="AX45" s="32"/>
      <c r="AY45" s="32"/>
      <c r="AZ45" s="313">
        <f t="shared" si="5"/>
        <v>8</v>
      </c>
    </row>
    <row r="46" spans="5:52" ht="21" customHeight="1">
      <c r="E46" s="44" t="s">
        <v>933</v>
      </c>
      <c r="F46" s="102" t="s">
        <v>934</v>
      </c>
      <c r="G46" s="32"/>
      <c r="H46" s="123" t="s">
        <v>935</v>
      </c>
      <c r="I46" s="102" t="s">
        <v>936</v>
      </c>
      <c r="J46" s="102" t="s">
        <v>937</v>
      </c>
      <c r="K46" s="32"/>
      <c r="L46" s="32"/>
      <c r="M46" s="32"/>
      <c r="N46" s="32"/>
      <c r="O46" s="32"/>
      <c r="P46" s="32"/>
      <c r="Q46" s="32"/>
      <c r="R46" s="102" t="s">
        <v>861</v>
      </c>
      <c r="S46" s="32"/>
      <c r="T46" s="32"/>
      <c r="U46" s="32"/>
      <c r="V46" s="32"/>
      <c r="W46" s="44" t="s">
        <v>29</v>
      </c>
      <c r="X46" s="32"/>
      <c r="Y46" s="167"/>
      <c r="Z46" s="32"/>
      <c r="AA46" s="32"/>
      <c r="AB46" s="32"/>
      <c r="AC46" s="76" t="s">
        <v>142</v>
      </c>
      <c r="AD46" s="32"/>
      <c r="AE46" s="44" t="s">
        <v>206</v>
      </c>
      <c r="AF46" s="291">
        <v>43703</v>
      </c>
      <c r="AG46" s="32"/>
      <c r="AH46" s="32"/>
      <c r="AI46" s="112"/>
      <c r="AJ46" s="32"/>
      <c r="AK46" s="32"/>
      <c r="AL46" s="32"/>
      <c r="AM46" s="291" t="s">
        <v>206</v>
      </c>
      <c r="AN46" s="291">
        <v>43712</v>
      </c>
      <c r="AO46" s="32" t="s">
        <v>56</v>
      </c>
      <c r="AP46" s="32"/>
      <c r="AQ46" s="32"/>
      <c r="AR46" s="32"/>
      <c r="AS46" s="32"/>
      <c r="AT46" s="32"/>
      <c r="AU46" s="32"/>
      <c r="AV46" s="32"/>
      <c r="AW46" s="32"/>
      <c r="AX46" s="32"/>
      <c r="AY46" s="32"/>
      <c r="AZ46" s="313">
        <f t="shared" si="5"/>
        <v>8</v>
      </c>
    </row>
    <row r="47" spans="5:52" ht="21" customHeight="1">
      <c r="E47" s="44" t="s">
        <v>933</v>
      </c>
      <c r="F47" s="102" t="s">
        <v>934</v>
      </c>
      <c r="G47" s="32"/>
      <c r="H47" s="123" t="s">
        <v>938</v>
      </c>
      <c r="I47" s="102" t="s">
        <v>879</v>
      </c>
      <c r="J47" s="102" t="s">
        <v>939</v>
      </c>
      <c r="K47" s="32"/>
      <c r="L47" s="32"/>
      <c r="M47" s="32"/>
      <c r="N47" s="32"/>
      <c r="O47" s="32"/>
      <c r="P47" s="32"/>
      <c r="Q47" s="32"/>
      <c r="R47" s="339" t="str">
        <f xml:space="preserve"> "1. TC " &amp; P46 &amp; " execution"</f>
        <v>1. TC  execution</v>
      </c>
      <c r="S47" s="32"/>
      <c r="T47" s="32"/>
      <c r="U47" s="32"/>
      <c r="V47" s="32"/>
      <c r="W47" s="44" t="s">
        <v>29</v>
      </c>
      <c r="X47" s="32"/>
      <c r="Y47" s="167"/>
      <c r="Z47" s="32"/>
      <c r="AA47" s="32"/>
      <c r="AB47" s="32"/>
      <c r="AC47" s="76" t="s">
        <v>142</v>
      </c>
      <c r="AD47" s="32"/>
      <c r="AE47" s="44" t="s">
        <v>206</v>
      </c>
      <c r="AF47" s="291">
        <v>43703</v>
      </c>
      <c r="AG47" s="32"/>
      <c r="AH47" s="32"/>
      <c r="AI47" s="112"/>
      <c r="AJ47" s="32"/>
      <c r="AK47" s="32"/>
      <c r="AL47" s="32"/>
      <c r="AM47" s="291" t="s">
        <v>206</v>
      </c>
      <c r="AN47" s="291">
        <v>43712</v>
      </c>
      <c r="AO47" s="32" t="s">
        <v>56</v>
      </c>
      <c r="AP47" s="32"/>
      <c r="AQ47" s="32"/>
      <c r="AR47" s="32"/>
      <c r="AS47" s="32"/>
      <c r="AT47" s="32"/>
      <c r="AU47" s="32"/>
      <c r="AV47" s="32"/>
      <c r="AW47" s="32"/>
      <c r="AX47" s="32"/>
      <c r="AY47" s="32"/>
      <c r="AZ47" s="313">
        <f t="shared" si="5"/>
        <v>8</v>
      </c>
    </row>
    <row r="48" spans="5:52" ht="21" customHeight="1">
      <c r="E48" s="44" t="s">
        <v>933</v>
      </c>
      <c r="F48" s="102" t="s">
        <v>934</v>
      </c>
      <c r="G48" s="32"/>
      <c r="H48" s="123" t="s">
        <v>940</v>
      </c>
      <c r="I48" s="102" t="s">
        <v>941</v>
      </c>
      <c r="J48" s="102" t="s">
        <v>942</v>
      </c>
      <c r="K48" s="32"/>
      <c r="L48" s="32"/>
      <c r="M48" s="32"/>
      <c r="N48" s="32"/>
      <c r="O48" s="32"/>
      <c r="P48" s="32"/>
      <c r="Q48" s="32"/>
      <c r="R48" s="339" t="str">
        <f xml:space="preserve"> "1. TC " &amp; P47 &amp; " execution"</f>
        <v>1. TC  execution</v>
      </c>
      <c r="S48" s="32"/>
      <c r="T48" s="32"/>
      <c r="U48" s="32"/>
      <c r="V48" s="32"/>
      <c r="W48" s="44" t="s">
        <v>29</v>
      </c>
      <c r="X48" s="32"/>
      <c r="Y48" s="167"/>
      <c r="Z48" s="32"/>
      <c r="AA48" s="32"/>
      <c r="AB48" s="32"/>
      <c r="AC48" s="76" t="s">
        <v>142</v>
      </c>
      <c r="AD48" s="32"/>
      <c r="AE48" s="44" t="s">
        <v>206</v>
      </c>
      <c r="AF48" s="291">
        <v>43703</v>
      </c>
      <c r="AG48" s="32"/>
      <c r="AH48" s="32"/>
      <c r="AI48" s="112"/>
      <c r="AJ48" s="32"/>
      <c r="AK48" s="32"/>
      <c r="AL48" s="32"/>
      <c r="AM48" s="291" t="s">
        <v>206</v>
      </c>
      <c r="AN48" s="291">
        <v>43712</v>
      </c>
      <c r="AO48" s="32" t="s">
        <v>56</v>
      </c>
      <c r="AP48" s="32"/>
      <c r="AQ48" s="32"/>
      <c r="AR48" s="32"/>
      <c r="AS48" s="32"/>
      <c r="AT48" s="32"/>
      <c r="AU48" s="32"/>
      <c r="AV48" s="32"/>
      <c r="AW48" s="32"/>
      <c r="AX48" s="32"/>
      <c r="AY48" s="32"/>
      <c r="AZ48" s="313">
        <f t="shared" si="5"/>
        <v>8</v>
      </c>
    </row>
    <row r="49" spans="5:52" ht="21" customHeight="1">
      <c r="E49" s="44" t="s">
        <v>933</v>
      </c>
      <c r="F49" s="102" t="s">
        <v>934</v>
      </c>
      <c r="G49" s="32"/>
      <c r="H49" s="123" t="s">
        <v>943</v>
      </c>
      <c r="I49" s="102" t="s">
        <v>944</v>
      </c>
      <c r="J49" s="102" t="s">
        <v>945</v>
      </c>
      <c r="K49" s="32"/>
      <c r="L49" s="32"/>
      <c r="M49" s="32"/>
      <c r="N49" s="32"/>
      <c r="O49" s="32"/>
      <c r="P49" s="32"/>
      <c r="Q49" s="32"/>
      <c r="R49" s="102" t="s">
        <v>861</v>
      </c>
      <c r="S49" s="32"/>
      <c r="T49" s="32"/>
      <c r="U49" s="32"/>
      <c r="V49" s="32"/>
      <c r="W49" s="44" t="s">
        <v>29</v>
      </c>
      <c r="X49" s="32"/>
      <c r="Y49" s="167"/>
      <c r="Z49" s="32"/>
      <c r="AA49" s="32"/>
      <c r="AB49" s="32"/>
      <c r="AC49" s="76" t="s">
        <v>142</v>
      </c>
      <c r="AD49" s="32"/>
      <c r="AE49" s="44" t="s">
        <v>206</v>
      </c>
      <c r="AF49" s="291">
        <v>43703</v>
      </c>
      <c r="AG49" s="32"/>
      <c r="AH49" s="32"/>
      <c r="AI49" s="112"/>
      <c r="AJ49" s="32"/>
      <c r="AK49" s="32"/>
      <c r="AL49" s="32"/>
      <c r="AM49" s="291" t="s">
        <v>206</v>
      </c>
      <c r="AN49" s="291">
        <v>43712</v>
      </c>
      <c r="AO49" s="32" t="s">
        <v>56</v>
      </c>
      <c r="AP49" s="32"/>
      <c r="AQ49" s="32"/>
      <c r="AR49" s="32"/>
      <c r="AS49" s="32"/>
      <c r="AT49" s="32"/>
      <c r="AU49" s="32"/>
      <c r="AV49" s="32"/>
      <c r="AW49" s="32"/>
      <c r="AX49" s="32"/>
      <c r="AY49" s="32"/>
      <c r="AZ49" s="313">
        <f t="shared" si="5"/>
        <v>8</v>
      </c>
    </row>
    <row r="50" spans="5:52" ht="21" customHeight="1">
      <c r="E50" s="44" t="s">
        <v>946</v>
      </c>
      <c r="F50" s="102" t="s">
        <v>934</v>
      </c>
      <c r="G50" s="32"/>
      <c r="H50" s="123" t="s">
        <v>947</v>
      </c>
      <c r="I50" s="102" t="s">
        <v>948</v>
      </c>
      <c r="J50" s="102" t="s">
        <v>949</v>
      </c>
      <c r="K50" s="32"/>
      <c r="L50" s="32"/>
      <c r="M50" s="32"/>
      <c r="N50" s="32"/>
      <c r="O50" s="32"/>
      <c r="P50" s="32"/>
      <c r="Q50" s="32"/>
      <c r="R50" s="102" t="s">
        <v>861</v>
      </c>
      <c r="S50" s="32"/>
      <c r="T50" s="32"/>
      <c r="U50" s="32"/>
      <c r="V50" s="32"/>
      <c r="W50" s="44" t="s">
        <v>29</v>
      </c>
      <c r="X50" s="32"/>
      <c r="Y50" s="167"/>
      <c r="Z50" s="32"/>
      <c r="AA50" s="32"/>
      <c r="AB50" s="32"/>
      <c r="AC50" s="76" t="s">
        <v>142</v>
      </c>
      <c r="AD50" s="32"/>
      <c r="AE50" s="44" t="s">
        <v>206</v>
      </c>
      <c r="AF50" s="291">
        <v>43703</v>
      </c>
      <c r="AG50" s="32"/>
      <c r="AH50" s="32"/>
      <c r="AI50" s="112"/>
      <c r="AJ50" s="32"/>
      <c r="AK50" s="32"/>
      <c r="AL50" s="32"/>
      <c r="AM50" s="291" t="s">
        <v>206</v>
      </c>
      <c r="AN50" s="291">
        <v>43712</v>
      </c>
      <c r="AO50" s="32" t="s">
        <v>56</v>
      </c>
      <c r="AP50" s="32"/>
      <c r="AQ50" s="32"/>
      <c r="AR50" s="32"/>
      <c r="AS50" s="32"/>
      <c r="AT50" s="32"/>
      <c r="AU50" s="32"/>
      <c r="AV50" s="32"/>
      <c r="AW50" s="32"/>
      <c r="AX50" s="32"/>
      <c r="AY50" s="32"/>
      <c r="AZ50" s="313">
        <f t="shared" si="5"/>
        <v>8</v>
      </c>
    </row>
    <row r="51" spans="5:52" ht="21" customHeight="1">
      <c r="E51" s="44" t="s">
        <v>946</v>
      </c>
      <c r="F51" s="102" t="s">
        <v>934</v>
      </c>
      <c r="G51" s="32"/>
      <c r="H51" s="123" t="s">
        <v>950</v>
      </c>
      <c r="I51" s="102" t="s">
        <v>951</v>
      </c>
      <c r="J51" s="102" t="s">
        <v>952</v>
      </c>
      <c r="K51" s="32"/>
      <c r="L51" s="32"/>
      <c r="M51" s="32"/>
      <c r="N51" s="32"/>
      <c r="O51" s="32"/>
      <c r="P51" s="32"/>
      <c r="Q51" s="32"/>
      <c r="R51" s="339" t="str">
        <f xml:space="preserve"> "1. TC " &amp; P50 &amp; " execution"</f>
        <v>1. TC  execution</v>
      </c>
      <c r="S51" s="32"/>
      <c r="T51" s="32"/>
      <c r="U51" s="32"/>
      <c r="V51" s="32"/>
      <c r="W51" s="44" t="s">
        <v>29</v>
      </c>
      <c r="X51" s="32"/>
      <c r="Y51" s="167"/>
      <c r="Z51" s="32"/>
      <c r="AA51" s="32"/>
      <c r="AB51" s="32"/>
      <c r="AC51" s="76" t="s">
        <v>142</v>
      </c>
      <c r="AD51" s="32"/>
      <c r="AE51" s="44" t="s">
        <v>206</v>
      </c>
      <c r="AF51" s="291">
        <v>43703</v>
      </c>
      <c r="AG51" s="32"/>
      <c r="AH51" s="32"/>
      <c r="AI51" s="112"/>
      <c r="AJ51" s="32"/>
      <c r="AK51" s="32"/>
      <c r="AL51" s="32"/>
      <c r="AM51" s="291" t="s">
        <v>206</v>
      </c>
      <c r="AN51" s="291">
        <v>43712</v>
      </c>
      <c r="AO51" s="32" t="s">
        <v>56</v>
      </c>
      <c r="AP51" s="32"/>
      <c r="AQ51" s="32"/>
      <c r="AR51" s="32"/>
      <c r="AS51" s="32"/>
      <c r="AT51" s="32"/>
      <c r="AU51" s="32"/>
      <c r="AV51" s="32"/>
      <c r="AW51" s="32"/>
      <c r="AX51" s="32"/>
      <c r="AY51" s="32"/>
      <c r="AZ51" s="313">
        <f t="shared" si="5"/>
        <v>8</v>
      </c>
    </row>
    <row r="52" spans="5:52" ht="21" customHeight="1">
      <c r="E52" s="44" t="s">
        <v>946</v>
      </c>
      <c r="F52" s="102" t="s">
        <v>934</v>
      </c>
      <c r="G52" s="32"/>
      <c r="H52" s="123" t="s">
        <v>953</v>
      </c>
      <c r="I52" s="102" t="s">
        <v>954</v>
      </c>
      <c r="J52" s="102" t="s">
        <v>955</v>
      </c>
      <c r="K52" s="32"/>
      <c r="L52" s="32"/>
      <c r="M52" s="32"/>
      <c r="N52" s="32"/>
      <c r="O52" s="32"/>
      <c r="P52" s="32"/>
      <c r="Q52" s="32"/>
      <c r="R52" s="339" t="str">
        <f xml:space="preserve"> "1. TC " &amp; P51 &amp; " execution"</f>
        <v>1. TC  execution</v>
      </c>
      <c r="S52" s="32"/>
      <c r="T52" s="32"/>
      <c r="U52" s="32"/>
      <c r="V52" s="32"/>
      <c r="W52" s="44" t="s">
        <v>29</v>
      </c>
      <c r="X52" s="32"/>
      <c r="Y52" s="167"/>
      <c r="Z52" s="32"/>
      <c r="AA52" s="32"/>
      <c r="AB52" s="32"/>
      <c r="AC52" s="76" t="s">
        <v>142</v>
      </c>
      <c r="AD52" s="32"/>
      <c r="AE52" s="44" t="s">
        <v>206</v>
      </c>
      <c r="AF52" s="291">
        <v>43703</v>
      </c>
      <c r="AG52" s="32"/>
      <c r="AH52" s="32"/>
      <c r="AI52" s="112"/>
      <c r="AJ52" s="32"/>
      <c r="AK52" s="32"/>
      <c r="AL52" s="32"/>
      <c r="AM52" s="291" t="s">
        <v>206</v>
      </c>
      <c r="AN52" s="291">
        <v>43712</v>
      </c>
      <c r="AO52" s="32" t="s">
        <v>56</v>
      </c>
      <c r="AP52" s="32"/>
      <c r="AQ52" s="32"/>
      <c r="AR52" s="32"/>
      <c r="AS52" s="32"/>
      <c r="AT52" s="32"/>
      <c r="AU52" s="32"/>
      <c r="AV52" s="32"/>
      <c r="AW52" s="32"/>
      <c r="AX52" s="32"/>
      <c r="AY52" s="32"/>
      <c r="AZ52" s="313">
        <f t="shared" si="5"/>
        <v>8</v>
      </c>
    </row>
    <row r="53" spans="5:52" ht="21" customHeight="1">
      <c r="E53" s="44" t="s">
        <v>946</v>
      </c>
      <c r="F53" s="102" t="s">
        <v>934</v>
      </c>
      <c r="G53" s="32"/>
      <c r="H53" s="123" t="s">
        <v>956</v>
      </c>
      <c r="I53" s="102" t="s">
        <v>957</v>
      </c>
      <c r="J53" s="102" t="s">
        <v>958</v>
      </c>
      <c r="K53" s="32"/>
      <c r="L53" s="32"/>
      <c r="M53" s="32"/>
      <c r="N53" s="32"/>
      <c r="O53" s="32"/>
      <c r="P53" s="32"/>
      <c r="Q53" s="32"/>
      <c r="R53" s="339" t="str">
        <f xml:space="preserve"> "1. TC " &amp; P52 &amp; " execution"</f>
        <v>1. TC  execution</v>
      </c>
      <c r="S53" s="32"/>
      <c r="T53" s="32"/>
      <c r="U53" s="32"/>
      <c r="V53" s="32"/>
      <c r="W53" s="44" t="s">
        <v>29</v>
      </c>
      <c r="X53" s="32"/>
      <c r="Y53" s="167"/>
      <c r="Z53" s="32"/>
      <c r="AA53" s="32"/>
      <c r="AB53" s="32"/>
      <c r="AC53" s="76" t="s">
        <v>142</v>
      </c>
      <c r="AD53" s="32"/>
      <c r="AE53" s="44" t="s">
        <v>206</v>
      </c>
      <c r="AF53" s="291">
        <v>43703</v>
      </c>
      <c r="AG53" s="32"/>
      <c r="AH53" s="32"/>
      <c r="AI53" s="112"/>
      <c r="AJ53" s="32"/>
      <c r="AK53" s="32"/>
      <c r="AL53" s="32"/>
      <c r="AM53" s="291" t="s">
        <v>206</v>
      </c>
      <c r="AN53" s="291">
        <v>43712</v>
      </c>
      <c r="AO53" s="32" t="s">
        <v>56</v>
      </c>
      <c r="AP53" s="32"/>
      <c r="AQ53" s="32"/>
      <c r="AR53" s="32"/>
      <c r="AS53" s="32"/>
      <c r="AT53" s="32"/>
      <c r="AU53" s="32"/>
      <c r="AV53" s="32"/>
      <c r="AW53" s="32"/>
      <c r="AX53" s="32"/>
      <c r="AY53" s="32"/>
      <c r="AZ53" s="313">
        <f t="shared" si="5"/>
        <v>8</v>
      </c>
    </row>
    <row r="54" spans="5:52" ht="21" customHeight="1">
      <c r="E54" s="44" t="s">
        <v>959</v>
      </c>
      <c r="F54" s="102" t="s">
        <v>934</v>
      </c>
      <c r="G54" s="32"/>
      <c r="H54" s="123" t="s">
        <v>960</v>
      </c>
      <c r="I54" s="102" t="s">
        <v>961</v>
      </c>
      <c r="J54" s="102" t="s">
        <v>962</v>
      </c>
      <c r="K54" s="32"/>
      <c r="L54" s="32"/>
      <c r="M54" s="32"/>
      <c r="N54" s="32"/>
      <c r="O54" s="32"/>
      <c r="P54" s="32"/>
      <c r="Q54" s="32"/>
      <c r="R54" s="102" t="s">
        <v>861</v>
      </c>
      <c r="S54" s="32"/>
      <c r="T54" s="32"/>
      <c r="U54" s="32"/>
      <c r="V54" s="32"/>
      <c r="W54" s="44" t="s">
        <v>29</v>
      </c>
      <c r="X54" s="32"/>
      <c r="Y54" s="167"/>
      <c r="Z54" s="32"/>
      <c r="AA54" s="32"/>
      <c r="AB54" s="32"/>
      <c r="AC54" s="76" t="s">
        <v>142</v>
      </c>
      <c r="AD54" s="32"/>
      <c r="AE54" s="44" t="s">
        <v>206</v>
      </c>
      <c r="AF54" s="291">
        <v>43704</v>
      </c>
      <c r="AG54" s="32"/>
      <c r="AH54" s="32"/>
      <c r="AI54" s="112"/>
      <c r="AJ54" s="32"/>
      <c r="AK54" s="32"/>
      <c r="AL54" s="32"/>
      <c r="AM54" s="291" t="s">
        <v>207</v>
      </c>
      <c r="AN54" s="291">
        <v>43713</v>
      </c>
      <c r="AO54" s="32" t="s">
        <v>56</v>
      </c>
      <c r="AP54" s="32"/>
      <c r="AQ54" s="32"/>
      <c r="AR54" s="32"/>
      <c r="AS54" s="32"/>
      <c r="AT54" s="32"/>
      <c r="AU54" s="32"/>
      <c r="AV54" s="32"/>
      <c r="AW54" s="32"/>
      <c r="AX54" s="32"/>
      <c r="AY54" s="32"/>
      <c r="AZ54" s="313">
        <f t="shared" si="5"/>
        <v>8</v>
      </c>
    </row>
    <row r="55" spans="5:52" ht="21" customHeight="1">
      <c r="E55" s="44" t="s">
        <v>959</v>
      </c>
      <c r="F55" s="102" t="s">
        <v>934</v>
      </c>
      <c r="G55" s="32"/>
      <c r="H55" s="123" t="s">
        <v>963</v>
      </c>
      <c r="I55" s="102" t="s">
        <v>951</v>
      </c>
      <c r="J55" s="102" t="s">
        <v>964</v>
      </c>
      <c r="K55" s="32"/>
      <c r="L55" s="32"/>
      <c r="M55" s="32"/>
      <c r="N55" s="32"/>
      <c r="O55" s="32"/>
      <c r="P55" s="32"/>
      <c r="Q55" s="32"/>
      <c r="R55" s="339" t="str">
        <f xml:space="preserve"> "1. TC " &amp; P54 &amp; " execution"</f>
        <v>1. TC  execution</v>
      </c>
      <c r="S55" s="32"/>
      <c r="T55" s="32"/>
      <c r="U55" s="32"/>
      <c r="V55" s="32"/>
      <c r="W55" s="44" t="s">
        <v>29</v>
      </c>
      <c r="X55" s="32"/>
      <c r="Y55" s="167"/>
      <c r="Z55" s="32"/>
      <c r="AA55" s="32"/>
      <c r="AB55" s="32"/>
      <c r="AC55" s="76" t="s">
        <v>142</v>
      </c>
      <c r="AD55" s="32"/>
      <c r="AE55" s="44" t="s">
        <v>206</v>
      </c>
      <c r="AF55" s="291">
        <v>43704</v>
      </c>
      <c r="AG55" s="32"/>
      <c r="AH55" s="32"/>
      <c r="AI55" s="112"/>
      <c r="AJ55" s="32"/>
      <c r="AK55" s="32"/>
      <c r="AL55" s="32"/>
      <c r="AM55" s="291" t="s">
        <v>207</v>
      </c>
      <c r="AN55" s="291">
        <v>43713</v>
      </c>
      <c r="AO55" s="32" t="s">
        <v>56</v>
      </c>
      <c r="AP55" s="32"/>
      <c r="AQ55" s="32"/>
      <c r="AR55" s="32"/>
      <c r="AS55" s="32"/>
      <c r="AT55" s="32"/>
      <c r="AU55" s="32"/>
      <c r="AV55" s="32"/>
      <c r="AW55" s="32"/>
      <c r="AX55" s="32"/>
      <c r="AY55" s="32"/>
      <c r="AZ55" s="313">
        <f t="shared" si="5"/>
        <v>8</v>
      </c>
    </row>
    <row r="56" spans="5:52" ht="21" customHeight="1">
      <c r="E56" s="44" t="s">
        <v>959</v>
      </c>
      <c r="F56" s="102" t="s">
        <v>934</v>
      </c>
      <c r="G56" s="32"/>
      <c r="H56" s="123" t="s">
        <v>965</v>
      </c>
      <c r="I56" s="102" t="s">
        <v>954</v>
      </c>
      <c r="J56" s="102" t="s">
        <v>966</v>
      </c>
      <c r="K56" s="32"/>
      <c r="L56" s="32"/>
      <c r="M56" s="32"/>
      <c r="N56" s="32"/>
      <c r="O56" s="32"/>
      <c r="P56" s="32"/>
      <c r="Q56" s="32"/>
      <c r="R56" s="339" t="str">
        <f xml:space="preserve"> "1. TC " &amp; P55 &amp; " execution"</f>
        <v>1. TC  execution</v>
      </c>
      <c r="S56" s="32"/>
      <c r="T56" s="32"/>
      <c r="U56" s="32"/>
      <c r="V56" s="32"/>
      <c r="W56" s="44" t="s">
        <v>29</v>
      </c>
      <c r="X56" s="32"/>
      <c r="Y56" s="167"/>
      <c r="Z56" s="32"/>
      <c r="AA56" s="32"/>
      <c r="AB56" s="32"/>
      <c r="AC56" s="76" t="s">
        <v>142</v>
      </c>
      <c r="AD56" s="32"/>
      <c r="AE56" s="44" t="s">
        <v>206</v>
      </c>
      <c r="AF56" s="291">
        <v>43704</v>
      </c>
      <c r="AG56" s="32"/>
      <c r="AH56" s="32"/>
      <c r="AI56" s="112"/>
      <c r="AJ56" s="32"/>
      <c r="AK56" s="32"/>
      <c r="AL56" s="32"/>
      <c r="AM56" s="291" t="s">
        <v>207</v>
      </c>
      <c r="AN56" s="291">
        <v>43713</v>
      </c>
      <c r="AO56" s="32" t="s">
        <v>56</v>
      </c>
      <c r="AP56" s="32"/>
      <c r="AQ56" s="32"/>
      <c r="AR56" s="32"/>
      <c r="AS56" s="32"/>
      <c r="AT56" s="32"/>
      <c r="AU56" s="32"/>
      <c r="AV56" s="32"/>
      <c r="AW56" s="32"/>
      <c r="AX56" s="32"/>
      <c r="AY56" s="32"/>
      <c r="AZ56" s="313">
        <f t="shared" si="5"/>
        <v>8</v>
      </c>
    </row>
    <row r="57" spans="5:52" ht="21" customHeight="1">
      <c r="E57" s="44" t="s">
        <v>959</v>
      </c>
      <c r="F57" s="102" t="s">
        <v>934</v>
      </c>
      <c r="G57" s="32"/>
      <c r="H57" s="123" t="s">
        <v>967</v>
      </c>
      <c r="I57" s="102" t="s">
        <v>957</v>
      </c>
      <c r="J57" s="102" t="s">
        <v>968</v>
      </c>
      <c r="K57" s="32"/>
      <c r="L57" s="32"/>
      <c r="M57" s="32"/>
      <c r="N57" s="32"/>
      <c r="O57" s="32"/>
      <c r="P57" s="32"/>
      <c r="Q57" s="32"/>
      <c r="R57" s="339" t="str">
        <f xml:space="preserve"> "1. TC " &amp; P56 &amp; " execution"</f>
        <v>1. TC  execution</v>
      </c>
      <c r="S57" s="32"/>
      <c r="T57" s="32"/>
      <c r="U57" s="32"/>
      <c r="V57" s="32"/>
      <c r="W57" s="44" t="s">
        <v>29</v>
      </c>
      <c r="X57" s="32"/>
      <c r="Y57" s="167"/>
      <c r="Z57" s="32"/>
      <c r="AA57" s="32"/>
      <c r="AB57" s="32"/>
      <c r="AC57" s="76" t="s">
        <v>142</v>
      </c>
      <c r="AD57" s="32"/>
      <c r="AE57" s="44" t="s">
        <v>206</v>
      </c>
      <c r="AF57" s="291">
        <v>43704</v>
      </c>
      <c r="AG57" s="32"/>
      <c r="AH57" s="32"/>
      <c r="AI57" s="32"/>
      <c r="AJ57" s="32"/>
      <c r="AK57" s="32"/>
      <c r="AL57" s="32"/>
      <c r="AM57" s="291" t="s">
        <v>207</v>
      </c>
      <c r="AN57" s="291">
        <v>43713</v>
      </c>
      <c r="AO57" s="32" t="s">
        <v>56</v>
      </c>
      <c r="AP57" s="32"/>
      <c r="AQ57" s="32"/>
      <c r="AR57" s="32"/>
      <c r="AS57" s="32"/>
      <c r="AT57" s="32"/>
      <c r="AU57" s="32"/>
      <c r="AV57" s="32"/>
      <c r="AW57" s="32"/>
      <c r="AX57" s="32"/>
      <c r="AY57" s="32"/>
      <c r="AZ57" s="313">
        <f t="shared" si="5"/>
        <v>8</v>
      </c>
    </row>
    <row r="58" spans="5:52" ht="21" customHeight="1">
      <c r="E58" s="44" t="s">
        <v>969</v>
      </c>
      <c r="F58" s="102" t="s">
        <v>934</v>
      </c>
      <c r="G58" s="32"/>
      <c r="H58" s="123" t="s">
        <v>970</v>
      </c>
      <c r="I58" s="102" t="s">
        <v>971</v>
      </c>
      <c r="J58" s="102" t="s">
        <v>972</v>
      </c>
      <c r="K58" s="32"/>
      <c r="L58" s="32"/>
      <c r="M58" s="32"/>
      <c r="N58" s="32"/>
      <c r="O58" s="32"/>
      <c r="P58" s="32"/>
      <c r="Q58" s="32"/>
      <c r="R58" s="102" t="s">
        <v>861</v>
      </c>
      <c r="S58" s="32"/>
      <c r="T58" s="32"/>
      <c r="U58" s="32"/>
      <c r="V58" s="32"/>
      <c r="W58" s="44" t="s">
        <v>29</v>
      </c>
      <c r="X58" s="32"/>
      <c r="Y58" s="167"/>
      <c r="Z58" s="32"/>
      <c r="AA58" s="32"/>
      <c r="AB58" s="32"/>
      <c r="AC58" s="76" t="s">
        <v>142</v>
      </c>
      <c r="AD58" s="32"/>
      <c r="AE58" s="44" t="s">
        <v>206</v>
      </c>
      <c r="AF58" s="291">
        <v>43704</v>
      </c>
      <c r="AG58" s="32"/>
      <c r="AH58" s="32"/>
      <c r="AI58" s="32"/>
      <c r="AJ58" s="32"/>
      <c r="AK58" s="32"/>
      <c r="AL58" s="32"/>
      <c r="AM58" s="291" t="s">
        <v>207</v>
      </c>
      <c r="AN58" s="291">
        <v>43713</v>
      </c>
      <c r="AO58" s="32" t="s">
        <v>56</v>
      </c>
      <c r="AP58" s="32"/>
      <c r="AQ58" s="32"/>
      <c r="AR58" s="32"/>
      <c r="AS58" s="32"/>
      <c r="AT58" s="32"/>
      <c r="AU58" s="32"/>
      <c r="AV58" s="32"/>
      <c r="AW58" s="32"/>
      <c r="AX58" s="32"/>
      <c r="AY58" s="32"/>
      <c r="AZ58" s="313">
        <f t="shared" si="5"/>
        <v>8</v>
      </c>
    </row>
    <row r="59" spans="5:52" ht="21" customHeight="1">
      <c r="E59" s="44" t="s">
        <v>969</v>
      </c>
      <c r="F59" s="102" t="s">
        <v>934</v>
      </c>
      <c r="G59" s="32"/>
      <c r="H59" s="123" t="s">
        <v>973</v>
      </c>
      <c r="I59" s="102" t="s">
        <v>951</v>
      </c>
      <c r="J59" s="102" t="s">
        <v>974</v>
      </c>
      <c r="K59" s="32"/>
      <c r="L59" s="32"/>
      <c r="M59" s="32"/>
      <c r="N59" s="32"/>
      <c r="O59" s="32"/>
      <c r="P59" s="32"/>
      <c r="Q59" s="32"/>
      <c r="R59" s="339" t="str">
        <f xml:space="preserve"> "1. TC " &amp; P58 &amp; " execution"</f>
        <v>1. TC  execution</v>
      </c>
      <c r="S59" s="32"/>
      <c r="T59" s="32"/>
      <c r="U59" s="32"/>
      <c r="V59" s="32"/>
      <c r="W59" s="44" t="s">
        <v>29</v>
      </c>
      <c r="X59" s="32"/>
      <c r="Y59" s="167"/>
      <c r="Z59" s="32"/>
      <c r="AA59" s="32"/>
      <c r="AB59" s="32"/>
      <c r="AC59" s="76" t="s">
        <v>142</v>
      </c>
      <c r="AD59" s="32"/>
      <c r="AE59" s="44" t="s">
        <v>206</v>
      </c>
      <c r="AF59" s="291">
        <v>43704</v>
      </c>
      <c r="AG59" s="32"/>
      <c r="AH59" s="32"/>
      <c r="AI59" s="32"/>
      <c r="AJ59" s="32"/>
      <c r="AK59" s="32"/>
      <c r="AL59" s="32"/>
      <c r="AM59" s="291" t="s">
        <v>207</v>
      </c>
      <c r="AN59" s="291">
        <v>43713</v>
      </c>
      <c r="AO59" s="32" t="s">
        <v>56</v>
      </c>
      <c r="AP59" s="32"/>
      <c r="AQ59" s="32"/>
      <c r="AR59" s="32"/>
      <c r="AS59" s="32"/>
      <c r="AT59" s="32"/>
      <c r="AU59" s="32"/>
      <c r="AV59" s="32"/>
      <c r="AW59" s="32"/>
      <c r="AX59" s="32"/>
      <c r="AY59" s="32"/>
      <c r="AZ59" s="313">
        <f t="shared" si="5"/>
        <v>8</v>
      </c>
    </row>
    <row r="60" spans="5:52" ht="21" customHeight="1">
      <c r="E60" s="44" t="s">
        <v>969</v>
      </c>
      <c r="F60" s="102" t="s">
        <v>934</v>
      </c>
      <c r="G60" s="32"/>
      <c r="H60" s="123" t="s">
        <v>975</v>
      </c>
      <c r="I60" s="102" t="s">
        <v>954</v>
      </c>
      <c r="J60" s="102" t="s">
        <v>976</v>
      </c>
      <c r="K60" s="32"/>
      <c r="L60" s="32"/>
      <c r="M60" s="32"/>
      <c r="N60" s="32"/>
      <c r="O60" s="32"/>
      <c r="P60" s="32"/>
      <c r="Q60" s="32"/>
      <c r="R60" s="339" t="str">
        <f xml:space="preserve"> "1. TC " &amp; P59 &amp; " execution"</f>
        <v>1. TC  execution</v>
      </c>
      <c r="S60" s="32"/>
      <c r="T60" s="32"/>
      <c r="U60" s="32"/>
      <c r="V60" s="32"/>
      <c r="W60" s="44" t="s">
        <v>29</v>
      </c>
      <c r="X60" s="32"/>
      <c r="Y60" s="167"/>
      <c r="Z60" s="32"/>
      <c r="AA60" s="32"/>
      <c r="AB60" s="32"/>
      <c r="AC60" s="76" t="s">
        <v>142</v>
      </c>
      <c r="AD60" s="32"/>
      <c r="AE60" s="44" t="s">
        <v>206</v>
      </c>
      <c r="AF60" s="291">
        <v>43704</v>
      </c>
      <c r="AG60" s="32"/>
      <c r="AH60" s="32"/>
      <c r="AI60" s="32"/>
      <c r="AJ60" s="32"/>
      <c r="AK60" s="32"/>
      <c r="AL60" s="32"/>
      <c r="AM60" s="291" t="s">
        <v>207</v>
      </c>
      <c r="AN60" s="291">
        <v>43713</v>
      </c>
      <c r="AO60" s="32" t="s">
        <v>56</v>
      </c>
      <c r="AP60" s="32"/>
      <c r="AQ60" s="32"/>
      <c r="AR60" s="32"/>
      <c r="AS60" s="32"/>
      <c r="AT60" s="32"/>
      <c r="AU60" s="32"/>
      <c r="AV60" s="32"/>
      <c r="AW60" s="32"/>
      <c r="AX60" s="32"/>
      <c r="AY60" s="32"/>
      <c r="AZ60" s="313">
        <f t="shared" si="5"/>
        <v>8</v>
      </c>
    </row>
    <row r="61" spans="5:52" ht="21" customHeight="1">
      <c r="E61" s="44" t="s">
        <v>969</v>
      </c>
      <c r="F61" s="102" t="s">
        <v>934</v>
      </c>
      <c r="G61" s="32"/>
      <c r="H61" s="123" t="s">
        <v>977</v>
      </c>
      <c r="I61" s="102" t="s">
        <v>957</v>
      </c>
      <c r="J61" s="102" t="s">
        <v>978</v>
      </c>
      <c r="K61" s="32"/>
      <c r="L61" s="32"/>
      <c r="M61" s="32"/>
      <c r="N61" s="32"/>
      <c r="O61" s="32"/>
      <c r="P61" s="32"/>
      <c r="Q61" s="32"/>
      <c r="R61" s="339" t="str">
        <f xml:space="preserve"> "1. TC " &amp; P60 &amp; " execution"</f>
        <v>1. TC  execution</v>
      </c>
      <c r="S61" s="32"/>
      <c r="T61" s="32"/>
      <c r="U61" s="32"/>
      <c r="V61" s="32"/>
      <c r="W61" s="44" t="s">
        <v>29</v>
      </c>
      <c r="X61" s="32"/>
      <c r="Y61" s="167"/>
      <c r="Z61" s="32"/>
      <c r="AA61" s="32"/>
      <c r="AB61" s="32"/>
      <c r="AC61" s="76" t="s">
        <v>142</v>
      </c>
      <c r="AD61" s="32"/>
      <c r="AE61" s="44" t="s">
        <v>206</v>
      </c>
      <c r="AF61" s="291">
        <v>43704</v>
      </c>
      <c r="AG61" s="32"/>
      <c r="AH61" s="32"/>
      <c r="AI61" s="32"/>
      <c r="AJ61" s="32"/>
      <c r="AK61" s="32"/>
      <c r="AL61" s="32"/>
      <c r="AM61" s="291" t="s">
        <v>207</v>
      </c>
      <c r="AN61" s="291">
        <v>43713</v>
      </c>
      <c r="AO61" s="32" t="s">
        <v>56</v>
      </c>
      <c r="AP61" s="32"/>
      <c r="AQ61" s="32"/>
      <c r="AR61" s="32"/>
      <c r="AS61" s="32"/>
      <c r="AT61" s="32"/>
      <c r="AU61" s="32"/>
      <c r="AV61" s="32"/>
      <c r="AW61" s="32"/>
      <c r="AX61" s="32"/>
      <c r="AY61" s="32"/>
      <c r="AZ61" s="313">
        <f t="shared" si="5"/>
        <v>8</v>
      </c>
    </row>
    <row r="62" spans="5:52" ht="21" customHeight="1">
      <c r="E62" s="44" t="s">
        <v>979</v>
      </c>
      <c r="F62" s="102" t="s">
        <v>980</v>
      </c>
      <c r="G62" s="32"/>
      <c r="H62" s="123" t="s">
        <v>981</v>
      </c>
      <c r="I62" s="102" t="s">
        <v>982</v>
      </c>
      <c r="J62" s="102" t="s">
        <v>983</v>
      </c>
      <c r="K62" s="32"/>
      <c r="L62" s="32"/>
      <c r="M62" s="32"/>
      <c r="N62" s="32"/>
      <c r="O62" s="32"/>
      <c r="P62" s="32"/>
      <c r="Q62" s="32"/>
      <c r="R62" s="102" t="s">
        <v>861</v>
      </c>
      <c r="S62" s="32"/>
      <c r="T62" s="32"/>
      <c r="U62" s="32"/>
      <c r="V62" s="32"/>
      <c r="W62" s="44" t="s">
        <v>29</v>
      </c>
      <c r="X62" s="32"/>
      <c r="Y62" s="167"/>
      <c r="Z62" s="32"/>
      <c r="AA62" s="32"/>
      <c r="AB62" s="32"/>
      <c r="AC62" s="76" t="s">
        <v>142</v>
      </c>
      <c r="AD62" s="32"/>
      <c r="AE62" s="44" t="s">
        <v>206</v>
      </c>
      <c r="AF62" s="291">
        <v>43704</v>
      </c>
      <c r="AG62" s="32"/>
      <c r="AH62" s="32"/>
      <c r="AI62" s="32"/>
      <c r="AJ62" s="32"/>
      <c r="AK62" s="32"/>
      <c r="AL62" s="32"/>
      <c r="AM62" s="291" t="s">
        <v>207</v>
      </c>
      <c r="AN62" s="291">
        <v>43713</v>
      </c>
      <c r="AO62" s="32" t="s">
        <v>56</v>
      </c>
      <c r="AP62" s="32"/>
      <c r="AQ62" s="32"/>
      <c r="AR62" s="32"/>
      <c r="AS62" s="32"/>
      <c r="AT62" s="32"/>
      <c r="AU62" s="32"/>
      <c r="AV62" s="32"/>
      <c r="AW62" s="32"/>
      <c r="AX62" s="32"/>
      <c r="AY62" s="32"/>
      <c r="AZ62" s="313">
        <f t="shared" si="5"/>
        <v>8</v>
      </c>
    </row>
    <row r="63" spans="5:52" ht="21" customHeight="1">
      <c r="E63" s="44" t="s">
        <v>979</v>
      </c>
      <c r="F63" s="102" t="s">
        <v>980</v>
      </c>
      <c r="G63" s="32"/>
      <c r="H63" s="123" t="s">
        <v>984</v>
      </c>
      <c r="I63" s="102" t="s">
        <v>985</v>
      </c>
      <c r="J63" s="102" t="s">
        <v>983</v>
      </c>
      <c r="K63" s="32"/>
      <c r="L63" s="32"/>
      <c r="M63" s="32"/>
      <c r="N63" s="32"/>
      <c r="O63" s="32"/>
      <c r="P63" s="32"/>
      <c r="Q63" s="32"/>
      <c r="R63" s="339" t="s">
        <v>986</v>
      </c>
      <c r="S63" s="32"/>
      <c r="T63" s="32"/>
      <c r="U63" s="32"/>
      <c r="V63" s="32"/>
      <c r="W63" s="44" t="s">
        <v>29</v>
      </c>
      <c r="X63" s="32"/>
      <c r="Y63" s="167"/>
      <c r="Z63" s="32"/>
      <c r="AA63" s="32"/>
      <c r="AB63" s="32"/>
      <c r="AC63" s="76" t="s">
        <v>142</v>
      </c>
      <c r="AD63" s="32"/>
      <c r="AE63" s="44" t="s">
        <v>206</v>
      </c>
      <c r="AF63" s="291">
        <v>43704</v>
      </c>
      <c r="AG63" s="32"/>
      <c r="AH63" s="32"/>
      <c r="AI63" s="32"/>
      <c r="AJ63" s="32"/>
      <c r="AK63" s="32"/>
      <c r="AL63" s="32"/>
      <c r="AM63" s="291" t="s">
        <v>207</v>
      </c>
      <c r="AN63" s="291">
        <v>43713</v>
      </c>
      <c r="AO63" s="32" t="s">
        <v>56</v>
      </c>
      <c r="AP63" s="32"/>
      <c r="AQ63" s="32"/>
      <c r="AR63" s="32"/>
      <c r="AS63" s="32"/>
      <c r="AT63" s="32"/>
      <c r="AU63" s="32"/>
      <c r="AV63" s="32"/>
      <c r="AW63" s="32"/>
      <c r="AX63" s="32"/>
      <c r="AY63" s="32"/>
      <c r="AZ63" s="313">
        <f t="shared" si="5"/>
        <v>8</v>
      </c>
    </row>
    <row r="64" spans="5:52" ht="21" customHeight="1">
      <c r="E64" s="44" t="s">
        <v>987</v>
      </c>
      <c r="F64" s="102" t="s">
        <v>980</v>
      </c>
      <c r="G64" s="32"/>
      <c r="H64" s="123" t="s">
        <v>988</v>
      </c>
      <c r="I64" s="102" t="s">
        <v>989</v>
      </c>
      <c r="J64" s="102" t="s">
        <v>990</v>
      </c>
      <c r="K64" s="32"/>
      <c r="L64" s="32"/>
      <c r="M64" s="32"/>
      <c r="N64" s="32"/>
      <c r="O64" s="32"/>
      <c r="P64" s="32"/>
      <c r="Q64" s="32"/>
      <c r="R64" s="102" t="s">
        <v>861</v>
      </c>
      <c r="S64" s="32"/>
      <c r="T64" s="32"/>
      <c r="U64" s="32"/>
      <c r="V64" s="32"/>
      <c r="W64" s="44" t="s">
        <v>29</v>
      </c>
      <c r="X64" s="32"/>
      <c r="Y64" s="167"/>
      <c r="Z64" s="32"/>
      <c r="AA64" s="32"/>
      <c r="AB64" s="32"/>
      <c r="AC64" s="76" t="s">
        <v>142</v>
      </c>
      <c r="AD64" s="32"/>
      <c r="AE64" s="44" t="s">
        <v>206</v>
      </c>
      <c r="AF64" s="291">
        <v>43704</v>
      </c>
      <c r="AG64" s="32"/>
      <c r="AH64" s="32"/>
      <c r="AI64" s="32"/>
      <c r="AJ64" s="32"/>
      <c r="AK64" s="32"/>
      <c r="AL64" s="32"/>
      <c r="AM64" s="291" t="s">
        <v>207</v>
      </c>
      <c r="AN64" s="291">
        <v>43713</v>
      </c>
      <c r="AO64" s="32" t="s">
        <v>56</v>
      </c>
      <c r="AP64" s="32"/>
      <c r="AQ64" s="32"/>
      <c r="AR64" s="32"/>
      <c r="AS64" s="32"/>
      <c r="AT64" s="32"/>
      <c r="AU64" s="32"/>
      <c r="AV64" s="32"/>
      <c r="AW64" s="32"/>
      <c r="AX64" s="32"/>
      <c r="AY64" s="32"/>
      <c r="AZ64" s="313">
        <f t="shared" si="5"/>
        <v>8</v>
      </c>
    </row>
    <row r="65" spans="5:52" ht="21" customHeight="1">
      <c r="E65" s="44" t="s">
        <v>987</v>
      </c>
      <c r="F65" s="102" t="s">
        <v>980</v>
      </c>
      <c r="G65" s="32"/>
      <c r="H65" s="123" t="s">
        <v>991</v>
      </c>
      <c r="I65" s="102" t="s">
        <v>985</v>
      </c>
      <c r="J65" s="102" t="s">
        <v>990</v>
      </c>
      <c r="K65" s="32"/>
      <c r="L65" s="32"/>
      <c r="M65" s="32"/>
      <c r="N65" s="32"/>
      <c r="O65" s="32"/>
      <c r="P65" s="32"/>
      <c r="Q65" s="32"/>
      <c r="R65" s="339" t="str">
        <f xml:space="preserve"> "1. TC " &amp; P64 &amp; " execution"</f>
        <v>1. TC  execution</v>
      </c>
      <c r="S65" s="32"/>
      <c r="T65" s="32"/>
      <c r="U65" s="32"/>
      <c r="V65" s="32"/>
      <c r="W65" s="44" t="s">
        <v>29</v>
      </c>
      <c r="X65" s="32"/>
      <c r="Y65" s="167"/>
      <c r="Z65" s="32"/>
      <c r="AA65" s="32"/>
      <c r="AB65" s="32"/>
      <c r="AC65" s="76" t="s">
        <v>142</v>
      </c>
      <c r="AD65" s="32"/>
      <c r="AE65" s="44" t="s">
        <v>206</v>
      </c>
      <c r="AF65" s="291">
        <v>43704</v>
      </c>
      <c r="AG65" s="32"/>
      <c r="AH65" s="32"/>
      <c r="AI65" s="32"/>
      <c r="AJ65" s="32"/>
      <c r="AK65" s="32"/>
      <c r="AL65" s="32"/>
      <c r="AM65" s="291" t="s">
        <v>207</v>
      </c>
      <c r="AN65" s="291">
        <v>43713</v>
      </c>
      <c r="AO65" s="32" t="s">
        <v>56</v>
      </c>
      <c r="AP65" s="32"/>
      <c r="AQ65" s="32"/>
      <c r="AR65" s="32"/>
      <c r="AS65" s="32"/>
      <c r="AT65" s="32"/>
      <c r="AU65" s="32"/>
      <c r="AV65" s="32"/>
      <c r="AW65" s="32"/>
      <c r="AX65" s="32"/>
      <c r="AY65" s="32"/>
      <c r="AZ65" s="313">
        <f t="shared" si="5"/>
        <v>8</v>
      </c>
    </row>
    <row r="66" spans="5:52" ht="21" customHeight="1">
      <c r="E66" s="44" t="s">
        <v>992</v>
      </c>
      <c r="F66" s="102" t="s">
        <v>980</v>
      </c>
      <c r="G66" s="32"/>
      <c r="H66" s="123" t="s">
        <v>993</v>
      </c>
      <c r="I66" s="102" t="s">
        <v>994</v>
      </c>
      <c r="J66" s="102" t="s">
        <v>995</v>
      </c>
      <c r="K66" s="32"/>
      <c r="L66" s="32"/>
      <c r="M66" s="32"/>
      <c r="N66" s="32"/>
      <c r="O66" s="32"/>
      <c r="P66" s="32"/>
      <c r="Q66" s="32"/>
      <c r="R66" s="102" t="s">
        <v>861</v>
      </c>
      <c r="S66" s="32"/>
      <c r="T66" s="32"/>
      <c r="U66" s="32"/>
      <c r="V66" s="32"/>
      <c r="W66" s="44" t="s">
        <v>29</v>
      </c>
      <c r="X66" s="32"/>
      <c r="Y66" s="167"/>
      <c r="Z66" s="32"/>
      <c r="AA66" s="32"/>
      <c r="AB66" s="32"/>
      <c r="AC66" s="76" t="s">
        <v>142</v>
      </c>
      <c r="AD66" s="32"/>
      <c r="AE66" s="44" t="s">
        <v>206</v>
      </c>
      <c r="AF66" s="291">
        <v>43704</v>
      </c>
      <c r="AG66" s="32"/>
      <c r="AH66" s="32"/>
      <c r="AI66" s="32"/>
      <c r="AJ66" s="32"/>
      <c r="AK66" s="32"/>
      <c r="AL66" s="32"/>
      <c r="AM66" s="291" t="s">
        <v>207</v>
      </c>
      <c r="AN66" s="291">
        <v>43713</v>
      </c>
      <c r="AO66" s="32" t="s">
        <v>56</v>
      </c>
      <c r="AP66" s="32"/>
      <c r="AQ66" s="32"/>
      <c r="AR66" s="32"/>
      <c r="AS66" s="32"/>
      <c r="AT66" s="32"/>
      <c r="AU66" s="32"/>
      <c r="AV66" s="32"/>
      <c r="AW66" s="32"/>
      <c r="AX66" s="32"/>
      <c r="AY66" s="32"/>
      <c r="AZ66" s="313">
        <f t="shared" si="5"/>
        <v>8</v>
      </c>
    </row>
    <row r="67" spans="5:52" ht="21" customHeight="1">
      <c r="E67" s="44" t="s">
        <v>992</v>
      </c>
      <c r="F67" s="102" t="s">
        <v>980</v>
      </c>
      <c r="G67" s="32"/>
      <c r="H67" s="123" t="s">
        <v>996</v>
      </c>
      <c r="I67" s="102" t="s">
        <v>997</v>
      </c>
      <c r="J67" s="102" t="s">
        <v>995</v>
      </c>
      <c r="K67" s="32"/>
      <c r="L67" s="32"/>
      <c r="M67" s="32"/>
      <c r="N67" s="32"/>
      <c r="O67" s="32"/>
      <c r="P67" s="32"/>
      <c r="Q67" s="32"/>
      <c r="R67" s="339" t="str">
        <f xml:space="preserve"> "1. TC " &amp; P66 &amp; " execution"</f>
        <v>1. TC  execution</v>
      </c>
      <c r="S67" s="32"/>
      <c r="T67" s="32"/>
      <c r="U67" s="32"/>
      <c r="V67" s="32"/>
      <c r="W67" s="44" t="s">
        <v>29</v>
      </c>
      <c r="X67" s="32"/>
      <c r="Y67" s="167"/>
      <c r="Z67" s="32"/>
      <c r="AA67" s="32"/>
      <c r="AB67" s="32"/>
      <c r="AC67" s="76" t="s">
        <v>142</v>
      </c>
      <c r="AD67" s="32"/>
      <c r="AE67" s="44" t="s">
        <v>206</v>
      </c>
      <c r="AF67" s="291">
        <v>43704</v>
      </c>
      <c r="AG67" s="32"/>
      <c r="AH67" s="32"/>
      <c r="AI67" s="32"/>
      <c r="AJ67" s="32"/>
      <c r="AK67" s="32"/>
      <c r="AL67" s="32"/>
      <c r="AM67" s="291" t="s">
        <v>207</v>
      </c>
      <c r="AN67" s="291">
        <v>43713</v>
      </c>
      <c r="AO67" s="32" t="s">
        <v>56</v>
      </c>
      <c r="AP67" s="32"/>
      <c r="AQ67" s="32"/>
      <c r="AR67" s="32"/>
      <c r="AS67" s="32"/>
      <c r="AT67" s="32"/>
      <c r="AU67" s="32"/>
      <c r="AV67" s="32"/>
      <c r="AW67" s="32"/>
      <c r="AX67" s="32"/>
      <c r="AY67" s="32"/>
      <c r="AZ67" s="313">
        <f t="shared" si="5"/>
        <v>8</v>
      </c>
    </row>
    <row r="68" spans="5:52" ht="21" customHeight="1">
      <c r="E68" s="44" t="s">
        <v>998</v>
      </c>
      <c r="F68" s="102" t="s">
        <v>980</v>
      </c>
      <c r="G68" s="32"/>
      <c r="H68" s="123" t="s">
        <v>999</v>
      </c>
      <c r="I68" s="102" t="s">
        <v>1000</v>
      </c>
      <c r="J68" s="102" t="s">
        <v>990</v>
      </c>
      <c r="K68" s="32"/>
      <c r="L68" s="32"/>
      <c r="M68" s="32"/>
      <c r="N68" s="32"/>
      <c r="O68" s="32"/>
      <c r="P68" s="32"/>
      <c r="Q68" s="32"/>
      <c r="R68" s="102" t="s">
        <v>861</v>
      </c>
      <c r="S68" s="32"/>
      <c r="T68" s="32"/>
      <c r="U68" s="32"/>
      <c r="V68" s="32"/>
      <c r="W68" s="44" t="s">
        <v>29</v>
      </c>
      <c r="X68" s="32"/>
      <c r="Y68" s="167"/>
      <c r="Z68" s="32"/>
      <c r="AA68" s="32"/>
      <c r="AB68" s="32"/>
      <c r="AC68" s="76" t="s">
        <v>142</v>
      </c>
      <c r="AD68" s="32"/>
      <c r="AE68" s="44" t="s">
        <v>206</v>
      </c>
      <c r="AF68" s="291">
        <v>43704</v>
      </c>
      <c r="AG68" s="32"/>
      <c r="AH68" s="32"/>
      <c r="AI68" s="32"/>
      <c r="AJ68" s="32"/>
      <c r="AK68" s="32"/>
      <c r="AL68" s="32"/>
      <c r="AM68" s="291" t="s">
        <v>207</v>
      </c>
      <c r="AN68" s="291">
        <v>43713</v>
      </c>
      <c r="AO68" s="32" t="s">
        <v>56</v>
      </c>
      <c r="AP68" s="32"/>
      <c r="AQ68" s="32"/>
      <c r="AR68" s="32"/>
      <c r="AS68" s="32"/>
      <c r="AT68" s="32"/>
      <c r="AU68" s="32"/>
      <c r="AV68" s="32"/>
      <c r="AW68" s="32"/>
      <c r="AX68" s="32"/>
      <c r="AY68" s="32"/>
      <c r="AZ68" s="313">
        <f t="shared" si="5"/>
        <v>8</v>
      </c>
    </row>
    <row r="69" spans="5:52" ht="21" customHeight="1">
      <c r="E69" s="44" t="s">
        <v>998</v>
      </c>
      <c r="F69" s="102" t="s">
        <v>980</v>
      </c>
      <c r="G69" s="32"/>
      <c r="H69" s="123" t="s">
        <v>1001</v>
      </c>
      <c r="I69" s="102" t="s">
        <v>997</v>
      </c>
      <c r="J69" s="102" t="s">
        <v>990</v>
      </c>
      <c r="K69" s="32"/>
      <c r="L69" s="32"/>
      <c r="M69" s="32"/>
      <c r="N69" s="32"/>
      <c r="O69" s="32"/>
      <c r="P69" s="32"/>
      <c r="Q69" s="32"/>
      <c r="R69" s="339" t="str">
        <f xml:space="preserve"> "1. TC " &amp; P68 &amp; " execution"</f>
        <v>1. TC  execution</v>
      </c>
      <c r="S69" s="32"/>
      <c r="T69" s="32"/>
      <c r="U69" s="32"/>
      <c r="V69" s="32"/>
      <c r="W69" s="44" t="s">
        <v>29</v>
      </c>
      <c r="X69" s="32"/>
      <c r="Y69" s="167"/>
      <c r="Z69" s="32"/>
      <c r="AA69" s="32"/>
      <c r="AB69" s="32"/>
      <c r="AC69" s="76" t="s">
        <v>142</v>
      </c>
      <c r="AD69" s="32"/>
      <c r="AE69" s="44" t="s">
        <v>206</v>
      </c>
      <c r="AF69" s="291">
        <v>43704</v>
      </c>
      <c r="AG69" s="32"/>
      <c r="AH69" s="32"/>
      <c r="AI69" s="32"/>
      <c r="AJ69" s="32"/>
      <c r="AK69" s="32"/>
      <c r="AL69" s="32"/>
      <c r="AM69" s="291" t="s">
        <v>207</v>
      </c>
      <c r="AN69" s="291">
        <v>43713</v>
      </c>
      <c r="AO69" s="32" t="s">
        <v>56</v>
      </c>
      <c r="AP69" s="32"/>
      <c r="AQ69" s="32"/>
      <c r="AR69" s="32"/>
      <c r="AS69" s="32"/>
      <c r="AT69" s="32"/>
      <c r="AU69" s="32"/>
      <c r="AV69" s="32"/>
      <c r="AW69" s="32"/>
      <c r="AX69" s="32"/>
      <c r="AY69" s="32"/>
      <c r="AZ69" s="313">
        <f t="shared" si="5"/>
        <v>8</v>
      </c>
    </row>
    <row r="70" spans="5:52" ht="21" customHeight="1">
      <c r="E70" s="44" t="s">
        <v>1002</v>
      </c>
      <c r="F70" s="102" t="s">
        <v>1003</v>
      </c>
      <c r="G70" s="32"/>
      <c r="H70" s="123" t="s">
        <v>1004</v>
      </c>
      <c r="I70" s="102" t="s">
        <v>1005</v>
      </c>
      <c r="J70" s="102" t="s">
        <v>1006</v>
      </c>
      <c r="K70" s="32"/>
      <c r="L70" s="32"/>
      <c r="M70" s="32"/>
      <c r="N70" s="32"/>
      <c r="O70" s="32"/>
      <c r="P70" s="32"/>
      <c r="Q70" s="32"/>
      <c r="R70" s="102" t="s">
        <v>861</v>
      </c>
      <c r="S70" s="32"/>
      <c r="T70" s="32"/>
      <c r="U70" s="32"/>
      <c r="V70" s="32"/>
      <c r="W70" s="44" t="s">
        <v>29</v>
      </c>
      <c r="X70" s="32"/>
      <c r="Y70" s="167"/>
      <c r="Z70" s="32"/>
      <c r="AA70" s="32"/>
      <c r="AB70" s="32"/>
      <c r="AC70" s="76" t="s">
        <v>142</v>
      </c>
      <c r="AD70" s="32"/>
      <c r="AE70" s="44" t="s">
        <v>206</v>
      </c>
      <c r="AF70" s="291">
        <v>43704</v>
      </c>
      <c r="AG70" s="32"/>
      <c r="AH70" s="32"/>
      <c r="AI70" s="32"/>
      <c r="AJ70" s="32"/>
      <c r="AK70" s="32"/>
      <c r="AL70" s="32"/>
      <c r="AM70" s="291" t="s">
        <v>207</v>
      </c>
      <c r="AN70" s="291">
        <v>43713</v>
      </c>
      <c r="AO70" s="32" t="s">
        <v>56</v>
      </c>
      <c r="AP70" s="32"/>
      <c r="AQ70" s="32"/>
      <c r="AR70" s="32"/>
      <c r="AS70" s="32"/>
      <c r="AT70" s="32"/>
      <c r="AU70" s="32"/>
      <c r="AV70" s="32"/>
      <c r="AW70" s="32"/>
      <c r="AX70" s="32"/>
      <c r="AY70" s="32"/>
      <c r="AZ70" s="313">
        <f t="shared" si="5"/>
        <v>8</v>
      </c>
    </row>
    <row r="71" spans="5:52" ht="21" customHeight="1">
      <c r="E71" s="44" t="s">
        <v>1007</v>
      </c>
      <c r="F71" s="102" t="s">
        <v>1008</v>
      </c>
      <c r="G71" s="32"/>
      <c r="H71" s="123" t="s">
        <v>1009</v>
      </c>
      <c r="I71" s="102" t="s">
        <v>1010</v>
      </c>
      <c r="J71" s="102" t="s">
        <v>1011</v>
      </c>
      <c r="K71" s="32"/>
      <c r="L71" s="32"/>
      <c r="M71" s="32"/>
      <c r="N71" s="32"/>
      <c r="O71" s="32"/>
      <c r="P71" s="32"/>
      <c r="Q71" s="32"/>
      <c r="R71" s="102" t="s">
        <v>861</v>
      </c>
      <c r="S71" s="32"/>
      <c r="T71" s="32"/>
      <c r="U71" s="32"/>
      <c r="V71" s="32"/>
      <c r="W71" s="44" t="s">
        <v>29</v>
      </c>
      <c r="X71" s="32"/>
      <c r="Y71" s="167"/>
      <c r="Z71" s="32"/>
      <c r="AA71" s="32"/>
      <c r="AB71" s="32"/>
      <c r="AC71" s="76" t="s">
        <v>142</v>
      </c>
      <c r="AD71" s="32"/>
      <c r="AE71" s="44" t="s">
        <v>206</v>
      </c>
      <c r="AF71" s="291">
        <v>43704</v>
      </c>
      <c r="AG71" s="32"/>
      <c r="AH71" s="32"/>
      <c r="AI71" s="32"/>
      <c r="AJ71" s="32"/>
      <c r="AK71" s="32"/>
      <c r="AL71" s="32"/>
      <c r="AM71" s="291" t="s">
        <v>206</v>
      </c>
      <c r="AN71" s="291">
        <v>43712</v>
      </c>
      <c r="AO71" s="32" t="s">
        <v>56</v>
      </c>
      <c r="AP71" s="32"/>
      <c r="AQ71" s="32"/>
      <c r="AR71" s="32"/>
      <c r="AS71" s="32"/>
      <c r="AT71" s="32"/>
      <c r="AU71" s="32"/>
      <c r="AV71" s="32"/>
      <c r="AW71" s="32"/>
      <c r="AX71" s="32"/>
      <c r="AY71" s="32"/>
      <c r="AZ71" s="313">
        <f t="shared" si="5"/>
        <v>8</v>
      </c>
    </row>
    <row r="72" spans="5:52" ht="21" customHeight="1">
      <c r="E72" s="44" t="s">
        <v>1012</v>
      </c>
      <c r="F72" s="102" t="s">
        <v>1013</v>
      </c>
      <c r="G72" s="32"/>
      <c r="H72" s="123" t="s">
        <v>1014</v>
      </c>
      <c r="I72" s="102" t="s">
        <v>1015</v>
      </c>
      <c r="J72" s="102" t="s">
        <v>1016</v>
      </c>
      <c r="K72" s="32"/>
      <c r="L72" s="32"/>
      <c r="M72" s="32"/>
      <c r="N72" s="32"/>
      <c r="O72" s="32"/>
      <c r="P72" s="32"/>
      <c r="Q72" s="32"/>
      <c r="R72" s="102" t="s">
        <v>861</v>
      </c>
      <c r="S72" s="32"/>
      <c r="T72" s="32"/>
      <c r="U72" s="32"/>
      <c r="V72" s="32"/>
      <c r="W72" s="44" t="s">
        <v>29</v>
      </c>
      <c r="X72" s="32"/>
      <c r="Y72" s="167"/>
      <c r="Z72" s="32"/>
      <c r="AA72" s="32"/>
      <c r="AB72" s="32"/>
      <c r="AC72" s="76" t="s">
        <v>142</v>
      </c>
      <c r="AD72" s="32"/>
      <c r="AE72" s="44" t="s">
        <v>206</v>
      </c>
      <c r="AF72" s="291">
        <v>43705</v>
      </c>
      <c r="AG72" s="32"/>
      <c r="AH72" s="32"/>
      <c r="AI72" s="32"/>
      <c r="AJ72" s="32"/>
      <c r="AK72" s="32"/>
      <c r="AL72" s="32"/>
      <c r="AM72" s="291" t="s">
        <v>206</v>
      </c>
      <c r="AN72" s="291">
        <v>43712</v>
      </c>
      <c r="AO72" s="32" t="s">
        <v>56</v>
      </c>
      <c r="AP72" s="32"/>
      <c r="AQ72" s="32"/>
      <c r="AR72" s="32"/>
      <c r="AS72" s="32"/>
      <c r="AT72" s="32"/>
      <c r="AU72" s="32"/>
      <c r="AV72" s="32"/>
      <c r="AW72" s="32"/>
      <c r="AX72" s="32"/>
      <c r="AY72" s="32"/>
      <c r="AZ72" s="313">
        <f t="shared" si="5"/>
        <v>8</v>
      </c>
    </row>
    <row r="73" spans="5:52" ht="21" customHeight="1">
      <c r="E73" s="44" t="s">
        <v>1017</v>
      </c>
      <c r="F73" s="102" t="s">
        <v>1008</v>
      </c>
      <c r="G73" s="32"/>
      <c r="H73" s="123" t="s">
        <v>1018</v>
      </c>
      <c r="I73" s="102" t="s">
        <v>1019</v>
      </c>
      <c r="J73" s="102" t="s">
        <v>1011</v>
      </c>
      <c r="K73" s="32"/>
      <c r="L73" s="32"/>
      <c r="M73" s="32"/>
      <c r="N73" s="32"/>
      <c r="O73" s="32"/>
      <c r="P73" s="32"/>
      <c r="Q73" s="32"/>
      <c r="R73" s="102" t="s">
        <v>861</v>
      </c>
      <c r="S73" s="32"/>
      <c r="T73" s="32"/>
      <c r="U73" s="32"/>
      <c r="V73" s="32"/>
      <c r="W73" s="44" t="s">
        <v>29</v>
      </c>
      <c r="X73" s="32"/>
      <c r="Y73" s="167"/>
      <c r="Z73" s="32"/>
      <c r="AA73" s="32"/>
      <c r="AB73" s="32"/>
      <c r="AC73" s="76" t="s">
        <v>142</v>
      </c>
      <c r="AD73" s="32"/>
      <c r="AE73" s="44" t="s">
        <v>206</v>
      </c>
      <c r="AF73" s="291">
        <v>43705</v>
      </c>
      <c r="AG73" s="32"/>
      <c r="AH73" s="32"/>
      <c r="AI73" s="32"/>
      <c r="AJ73" s="32"/>
      <c r="AK73" s="32"/>
      <c r="AL73" s="32"/>
      <c r="AM73" s="291" t="s">
        <v>206</v>
      </c>
      <c r="AN73" s="291">
        <v>43712</v>
      </c>
      <c r="AO73" s="32" t="s">
        <v>56</v>
      </c>
      <c r="AP73" s="32"/>
      <c r="AQ73" s="32"/>
      <c r="AR73" s="32"/>
      <c r="AS73" s="32"/>
      <c r="AT73" s="32"/>
      <c r="AU73" s="32"/>
      <c r="AV73" s="32"/>
      <c r="AW73" s="32"/>
      <c r="AX73" s="32"/>
      <c r="AY73" s="32"/>
      <c r="AZ73" s="313">
        <f t="shared" si="5"/>
        <v>8</v>
      </c>
    </row>
    <row r="74" spans="5:52" ht="21" customHeight="1">
      <c r="E74" s="44" t="s">
        <v>1020</v>
      </c>
      <c r="F74" s="102" t="s">
        <v>1021</v>
      </c>
      <c r="G74" s="32"/>
      <c r="H74" s="123" t="s">
        <v>1022</v>
      </c>
      <c r="I74" s="102" t="s">
        <v>1023</v>
      </c>
      <c r="J74" s="102" t="s">
        <v>1024</v>
      </c>
      <c r="K74" s="32"/>
      <c r="L74" s="32"/>
      <c r="M74" s="32"/>
      <c r="N74" s="32"/>
      <c r="O74" s="32"/>
      <c r="P74" s="32"/>
      <c r="Q74" s="32"/>
      <c r="R74" s="102" t="s">
        <v>861</v>
      </c>
      <c r="S74" s="32"/>
      <c r="T74" s="32"/>
      <c r="U74" s="32"/>
      <c r="V74" s="32"/>
      <c r="W74" s="44" t="s">
        <v>29</v>
      </c>
      <c r="X74" s="32"/>
      <c r="Y74" s="167"/>
      <c r="Z74" s="32"/>
      <c r="AA74" s="32"/>
      <c r="AB74" s="32"/>
      <c r="AC74" s="76" t="s">
        <v>142</v>
      </c>
      <c r="AD74" s="32"/>
      <c r="AE74" s="44" t="s">
        <v>206</v>
      </c>
      <c r="AF74" s="291">
        <v>43705</v>
      </c>
      <c r="AG74" s="32"/>
      <c r="AH74" s="32"/>
      <c r="AI74" s="32"/>
      <c r="AJ74" s="32"/>
      <c r="AK74" s="32"/>
      <c r="AL74" s="32"/>
      <c r="AM74" s="291" t="s">
        <v>206</v>
      </c>
      <c r="AN74" s="291">
        <v>43712</v>
      </c>
      <c r="AO74" s="32" t="s">
        <v>56</v>
      </c>
      <c r="AP74" s="32"/>
      <c r="AQ74" s="32"/>
      <c r="AR74" s="32"/>
      <c r="AS74" s="32"/>
      <c r="AT74" s="32"/>
      <c r="AU74" s="32"/>
      <c r="AV74" s="32"/>
      <c r="AW74" s="32"/>
      <c r="AX74" s="32"/>
      <c r="AY74" s="32"/>
      <c r="AZ74" s="313">
        <f t="shared" si="5"/>
        <v>8</v>
      </c>
    </row>
    <row r="75" spans="5:52" ht="21" customHeight="1">
      <c r="E75" s="44" t="s">
        <v>1025</v>
      </c>
      <c r="F75" s="102" t="s">
        <v>1026</v>
      </c>
      <c r="G75" s="32"/>
      <c r="H75" s="123" t="s">
        <v>1027</v>
      </c>
      <c r="I75" s="102" t="s">
        <v>1028</v>
      </c>
      <c r="J75" s="102" t="s">
        <v>1029</v>
      </c>
      <c r="K75" s="32"/>
      <c r="L75" s="32"/>
      <c r="M75" s="32"/>
      <c r="N75" s="32"/>
      <c r="O75" s="32"/>
      <c r="P75" s="32"/>
      <c r="Q75" s="32"/>
      <c r="R75" s="102" t="s">
        <v>861</v>
      </c>
      <c r="S75" s="32"/>
      <c r="T75" s="32"/>
      <c r="U75" s="32"/>
      <c r="V75" s="32"/>
      <c r="W75" s="44" t="s">
        <v>29</v>
      </c>
      <c r="X75" s="32"/>
      <c r="Y75" s="167"/>
      <c r="Z75" s="32"/>
      <c r="AA75" s="32"/>
      <c r="AB75" s="32"/>
      <c r="AC75" s="76" t="s">
        <v>142</v>
      </c>
      <c r="AD75" s="32"/>
      <c r="AE75" s="44" t="s">
        <v>206</v>
      </c>
      <c r="AF75" s="291">
        <v>43705</v>
      </c>
      <c r="AG75" s="32"/>
      <c r="AH75" s="32"/>
      <c r="AI75" s="32"/>
      <c r="AJ75" s="32"/>
      <c r="AK75" s="32"/>
      <c r="AL75" s="32"/>
      <c r="AM75" s="291" t="s">
        <v>206</v>
      </c>
      <c r="AN75" s="291">
        <v>43712</v>
      </c>
      <c r="AO75" s="32" t="s">
        <v>56</v>
      </c>
      <c r="AP75" s="32"/>
      <c r="AQ75" s="32"/>
      <c r="AR75" s="32"/>
      <c r="AS75" s="32"/>
      <c r="AT75" s="32"/>
      <c r="AU75" s="32"/>
      <c r="AV75" s="32"/>
      <c r="AW75" s="32"/>
      <c r="AX75" s="32"/>
      <c r="AY75" s="32"/>
      <c r="AZ75" s="313">
        <f t="shared" si="5"/>
        <v>8</v>
      </c>
    </row>
    <row r="76" spans="5:52" ht="21" customHeight="1">
      <c r="E76" s="44" t="s">
        <v>1030</v>
      </c>
      <c r="F76" s="102" t="s">
        <v>1031</v>
      </c>
      <c r="G76" s="32"/>
      <c r="H76" s="123" t="s">
        <v>1032</v>
      </c>
      <c r="I76" s="102" t="s">
        <v>1033</v>
      </c>
      <c r="J76" s="102" t="s">
        <v>1034</v>
      </c>
      <c r="K76" s="32"/>
      <c r="L76" s="32"/>
      <c r="M76" s="32"/>
      <c r="N76" s="32"/>
      <c r="O76" s="32"/>
      <c r="P76" s="32"/>
      <c r="Q76" s="32"/>
      <c r="R76" s="102" t="s">
        <v>861</v>
      </c>
      <c r="S76" s="32"/>
      <c r="T76" s="32"/>
      <c r="U76" s="32"/>
      <c r="V76" s="32"/>
      <c r="W76" s="44" t="s">
        <v>29</v>
      </c>
      <c r="X76" s="32"/>
      <c r="Y76" s="167"/>
      <c r="Z76" s="32"/>
      <c r="AA76" s="32"/>
      <c r="AB76" s="32"/>
      <c r="AC76" s="76" t="s">
        <v>142</v>
      </c>
      <c r="AD76" s="32"/>
      <c r="AE76" s="44" t="s">
        <v>206</v>
      </c>
      <c r="AF76" s="291">
        <v>43705</v>
      </c>
      <c r="AG76" s="32"/>
      <c r="AH76" s="32"/>
      <c r="AI76" s="32"/>
      <c r="AJ76" s="32"/>
      <c r="AK76" s="32"/>
      <c r="AL76" s="32"/>
      <c r="AM76" s="291" t="s">
        <v>206</v>
      </c>
      <c r="AN76" s="291">
        <v>43712</v>
      </c>
      <c r="AO76" s="32" t="s">
        <v>56</v>
      </c>
      <c r="AP76" s="32"/>
      <c r="AQ76" s="32"/>
      <c r="AR76" s="32"/>
      <c r="AS76" s="32"/>
      <c r="AT76" s="32"/>
      <c r="AU76" s="32"/>
      <c r="AV76" s="32"/>
      <c r="AW76" s="32"/>
      <c r="AX76" s="32"/>
      <c r="AY76" s="32"/>
      <c r="AZ76" s="313">
        <f t="shared" si="5"/>
        <v>8</v>
      </c>
    </row>
    <row r="77" spans="5:52" ht="21" customHeight="1">
      <c r="E77" s="44" t="s">
        <v>1035</v>
      </c>
      <c r="F77" s="102" t="s">
        <v>1036</v>
      </c>
      <c r="G77" s="32"/>
      <c r="H77" s="123" t="s">
        <v>1037</v>
      </c>
      <c r="I77" s="102" t="s">
        <v>1038</v>
      </c>
      <c r="J77" s="102" t="s">
        <v>1039</v>
      </c>
      <c r="K77" s="32"/>
      <c r="L77" s="32"/>
      <c r="M77" s="32"/>
      <c r="N77" s="32"/>
      <c r="O77" s="32"/>
      <c r="P77" s="32"/>
      <c r="Q77" s="32"/>
      <c r="R77" s="102" t="s">
        <v>861</v>
      </c>
      <c r="S77" s="32"/>
      <c r="T77" s="32"/>
      <c r="U77" s="32"/>
      <c r="V77" s="32"/>
      <c r="W77" s="44" t="s">
        <v>29</v>
      </c>
      <c r="X77" s="32"/>
      <c r="Y77" s="167"/>
      <c r="Z77" s="32"/>
      <c r="AA77" s="32"/>
      <c r="AB77" s="32"/>
      <c r="AC77" s="76" t="s">
        <v>142</v>
      </c>
      <c r="AD77" s="32"/>
      <c r="AE77" s="44" t="s">
        <v>206</v>
      </c>
      <c r="AF77" s="291">
        <v>43705</v>
      </c>
      <c r="AG77" s="32"/>
      <c r="AH77" s="32"/>
      <c r="AI77" s="32"/>
      <c r="AJ77" s="32"/>
      <c r="AK77" s="32"/>
      <c r="AL77" s="32"/>
      <c r="AM77" s="44" t="s">
        <v>206</v>
      </c>
      <c r="AN77" s="291">
        <v>43713</v>
      </c>
      <c r="AO77" s="32" t="s">
        <v>56</v>
      </c>
      <c r="AP77" s="32"/>
      <c r="AQ77" s="32"/>
      <c r="AR77" s="32"/>
      <c r="AS77" s="32"/>
      <c r="AT77" s="32"/>
      <c r="AU77" s="32"/>
      <c r="AV77" s="32"/>
      <c r="AW77" s="32"/>
      <c r="AX77" s="32"/>
      <c r="AY77" s="32"/>
      <c r="AZ77" s="313">
        <f t="shared" si="5"/>
        <v>8</v>
      </c>
    </row>
    <row r="78" spans="5:52" ht="21" customHeight="1">
      <c r="E78" s="144" t="s">
        <v>1040</v>
      </c>
      <c r="F78" s="123" t="s">
        <v>1041</v>
      </c>
      <c r="G78" s="32"/>
      <c r="H78" s="123" t="s">
        <v>1042</v>
      </c>
      <c r="I78" s="123" t="s">
        <v>1043</v>
      </c>
      <c r="J78" s="123" t="s">
        <v>1044</v>
      </c>
      <c r="K78" s="32"/>
      <c r="L78" s="32"/>
      <c r="M78" s="32"/>
      <c r="N78" s="32"/>
      <c r="O78" s="32"/>
      <c r="P78" s="32"/>
      <c r="Q78" s="32"/>
      <c r="R78" s="102" t="s">
        <v>861</v>
      </c>
      <c r="S78" s="32"/>
      <c r="T78" s="32"/>
      <c r="U78" s="32"/>
      <c r="V78" s="32"/>
      <c r="W78" s="44" t="s">
        <v>29</v>
      </c>
      <c r="X78" s="32"/>
      <c r="Y78" s="167"/>
      <c r="Z78" s="32"/>
      <c r="AA78" s="32"/>
      <c r="AB78" s="32"/>
      <c r="AC78" s="76" t="s">
        <v>142</v>
      </c>
      <c r="AD78" s="32"/>
      <c r="AE78" s="44" t="s">
        <v>206</v>
      </c>
      <c r="AF78" s="291">
        <v>43706</v>
      </c>
      <c r="AG78" s="32"/>
      <c r="AH78" s="32"/>
      <c r="AI78" s="32"/>
      <c r="AJ78" s="32"/>
      <c r="AK78" s="32"/>
      <c r="AL78" s="32"/>
      <c r="AM78" s="44" t="s">
        <v>206</v>
      </c>
      <c r="AN78" s="291">
        <v>43713</v>
      </c>
      <c r="AO78" s="32" t="s">
        <v>56</v>
      </c>
      <c r="AP78" s="32"/>
      <c r="AQ78" s="32"/>
      <c r="AR78" s="32"/>
      <c r="AS78" s="32"/>
      <c r="AT78" s="32"/>
      <c r="AU78" s="32"/>
      <c r="AV78" s="32"/>
      <c r="AW78" s="32"/>
      <c r="AX78" s="32"/>
      <c r="AY78" s="32"/>
      <c r="AZ78" s="313">
        <f t="shared" si="5"/>
        <v>8</v>
      </c>
    </row>
    <row r="79" spans="5:52" ht="21" customHeight="1">
      <c r="E79" s="44" t="s">
        <v>1045</v>
      </c>
      <c r="F79" s="102" t="s">
        <v>1046</v>
      </c>
      <c r="G79" s="32"/>
      <c r="H79" s="123" t="s">
        <v>1047</v>
      </c>
      <c r="I79" s="102" t="s">
        <v>1048</v>
      </c>
      <c r="J79" s="102" t="s">
        <v>1049</v>
      </c>
      <c r="K79" s="32"/>
      <c r="L79" s="32"/>
      <c r="M79" s="32"/>
      <c r="N79" s="32"/>
      <c r="O79" s="32"/>
      <c r="P79" s="32"/>
      <c r="Q79" s="32"/>
      <c r="R79" s="102" t="s">
        <v>861</v>
      </c>
      <c r="S79" s="32"/>
      <c r="T79" s="32"/>
      <c r="U79" s="32"/>
      <c r="V79" s="32"/>
      <c r="W79" s="44" t="s">
        <v>29</v>
      </c>
      <c r="X79" s="32"/>
      <c r="Y79" s="167"/>
      <c r="Z79" s="32"/>
      <c r="AA79" s="32"/>
      <c r="AB79" s="32"/>
      <c r="AC79" s="76" t="s">
        <v>142</v>
      </c>
      <c r="AD79" s="32"/>
      <c r="AE79" s="44" t="s">
        <v>206</v>
      </c>
      <c r="AF79" s="291">
        <v>43706</v>
      </c>
      <c r="AG79" s="32"/>
      <c r="AH79" s="32"/>
      <c r="AI79" s="32"/>
      <c r="AJ79" s="32"/>
      <c r="AK79" s="32"/>
      <c r="AL79" s="32"/>
      <c r="AM79" s="291" t="s">
        <v>207</v>
      </c>
      <c r="AN79" s="291">
        <v>43713</v>
      </c>
      <c r="AO79" s="32" t="s">
        <v>56</v>
      </c>
      <c r="AP79" s="32"/>
      <c r="AQ79" s="32"/>
      <c r="AR79" s="32"/>
      <c r="AS79" s="32"/>
      <c r="AT79" s="32"/>
      <c r="AU79" s="32"/>
      <c r="AV79" s="32"/>
      <c r="AW79" s="32"/>
      <c r="AX79" s="32"/>
      <c r="AY79" s="32"/>
      <c r="AZ79" s="313">
        <f t="shared" si="5"/>
        <v>8</v>
      </c>
    </row>
    <row r="80" spans="5:52" ht="21" customHeight="1">
      <c r="E80" s="44" t="s">
        <v>1045</v>
      </c>
      <c r="F80" s="102" t="s">
        <v>1046</v>
      </c>
      <c r="G80" s="32"/>
      <c r="H80" s="123" t="s">
        <v>1050</v>
      </c>
      <c r="I80" s="102" t="s">
        <v>1051</v>
      </c>
      <c r="J80" s="102" t="s">
        <v>1052</v>
      </c>
      <c r="K80" s="32"/>
      <c r="L80" s="32"/>
      <c r="M80" s="32"/>
      <c r="N80" s="32"/>
      <c r="O80" s="32"/>
      <c r="P80" s="32"/>
      <c r="Q80" s="32"/>
      <c r="R80" s="339" t="str">
        <f xml:space="preserve"> "1. TC " &amp; P79 &amp; " execution"</f>
        <v>1. TC  execution</v>
      </c>
      <c r="S80" s="32"/>
      <c r="T80" s="32"/>
      <c r="U80" s="32"/>
      <c r="V80" s="32"/>
      <c r="W80" s="44" t="s">
        <v>29</v>
      </c>
      <c r="X80" s="32"/>
      <c r="Y80" s="167"/>
      <c r="Z80" s="32"/>
      <c r="AA80" s="32"/>
      <c r="AB80" s="32"/>
      <c r="AC80" s="76" t="s">
        <v>142</v>
      </c>
      <c r="AD80" s="32"/>
      <c r="AE80" s="44" t="s">
        <v>206</v>
      </c>
      <c r="AF80" s="291">
        <v>43706</v>
      </c>
      <c r="AG80" s="32"/>
      <c r="AH80" s="32"/>
      <c r="AI80" s="32"/>
      <c r="AJ80" s="32"/>
      <c r="AK80" s="32"/>
      <c r="AL80" s="32"/>
      <c r="AM80" s="291" t="s">
        <v>207</v>
      </c>
      <c r="AN80" s="291">
        <v>43713</v>
      </c>
      <c r="AO80" s="32" t="s">
        <v>56</v>
      </c>
      <c r="AP80" s="32"/>
      <c r="AQ80" s="32"/>
      <c r="AR80" s="32"/>
      <c r="AS80" s="32"/>
      <c r="AT80" s="32"/>
      <c r="AU80" s="32"/>
      <c r="AV80" s="32"/>
      <c r="AW80" s="32"/>
      <c r="AX80" s="32"/>
      <c r="AY80" s="32"/>
      <c r="AZ80" s="313">
        <f t="shared" si="5"/>
        <v>8</v>
      </c>
    </row>
    <row r="81" spans="5:52" ht="21" customHeight="1">
      <c r="E81" s="44" t="s">
        <v>1045</v>
      </c>
      <c r="F81" s="102" t="s">
        <v>1053</v>
      </c>
      <c r="G81" s="32"/>
      <c r="H81" s="123" t="s">
        <v>1054</v>
      </c>
      <c r="I81" s="102" t="s">
        <v>1055</v>
      </c>
      <c r="J81" s="102" t="s">
        <v>1049</v>
      </c>
      <c r="K81" s="32"/>
      <c r="L81" s="32"/>
      <c r="M81" s="32"/>
      <c r="N81" s="32"/>
      <c r="O81" s="32"/>
      <c r="P81" s="32"/>
      <c r="Q81" s="32"/>
      <c r="R81" s="339" t="str">
        <f xml:space="preserve"> "1. TC " &amp; P80 &amp; " execution"</f>
        <v>1. TC  execution</v>
      </c>
      <c r="S81" s="32"/>
      <c r="T81" s="32"/>
      <c r="U81" s="32"/>
      <c r="V81" s="32"/>
      <c r="W81" s="44" t="s">
        <v>29</v>
      </c>
      <c r="X81" s="32"/>
      <c r="Y81" s="167"/>
      <c r="Z81" s="32"/>
      <c r="AA81" s="32"/>
      <c r="AB81" s="32"/>
      <c r="AC81" s="76" t="s">
        <v>142</v>
      </c>
      <c r="AD81" s="32"/>
      <c r="AE81" s="44" t="s">
        <v>206</v>
      </c>
      <c r="AF81" s="291">
        <v>43706</v>
      </c>
      <c r="AG81" s="32"/>
      <c r="AH81" s="32"/>
      <c r="AI81" s="32"/>
      <c r="AJ81" s="32"/>
      <c r="AK81" s="32"/>
      <c r="AL81" s="32"/>
      <c r="AM81" s="291" t="s">
        <v>207</v>
      </c>
      <c r="AN81" s="291">
        <v>43713</v>
      </c>
      <c r="AO81" s="32" t="s">
        <v>56</v>
      </c>
      <c r="AP81" s="32"/>
      <c r="AQ81" s="32"/>
      <c r="AR81" s="32"/>
      <c r="AS81" s="32"/>
      <c r="AT81" s="32"/>
      <c r="AU81" s="32"/>
      <c r="AV81" s="32"/>
      <c r="AW81" s="32"/>
      <c r="AX81" s="32"/>
      <c r="AY81" s="32"/>
      <c r="AZ81" s="313">
        <f t="shared" ref="AZ81" si="6">MONTH(AF81)</f>
        <v>8</v>
      </c>
    </row>
    <row r="82" spans="5:52" ht="21" customHeight="1"/>
    <row r="83" spans="5:52" ht="21" customHeight="1"/>
    <row r="84" spans="5:52" ht="21" customHeight="1"/>
  </sheetData>
  <mergeCells count="2">
    <mergeCell ref="AM14:AQ14"/>
    <mergeCell ref="AR14:AV14"/>
  </mergeCells>
  <dataValidations count="11">
    <dataValidation type="list" allowBlank="1" showErrorMessage="1" sqref="K15">
      <formula1>"true,false"</formula1>
    </dataValidation>
    <dataValidation type="list" allowBlank="1" showErrorMessage="1" sqref="O15">
      <formula1>"Home Screen,Diagnostic,Phone,Alert,Alert On Cluster,Gauge,Infotainment,PRNDL,Telltale,"</formula1>
    </dataValidation>
    <dataValidation type="list" showErrorMessage="1" sqref="S15">
      <formula1>"P1,P2,P3,P4"</formula1>
    </dataValidation>
    <dataValidation type="list" allowBlank="1" showErrorMessage="1" sqref="W15">
      <formula1>"New,Design,Review (Validation),Review (Dev),Confirmed,Approved,Deprecated,"</formula1>
    </dataValidation>
    <dataValidation type="list" showErrorMessage="1" sqref="X15:Z15">
      <formula1>"TestCase,Folder,Information"</formula1>
    </dataValidation>
    <dataValidation type="whole" allowBlank="1" showErrorMessage="1" sqref="G15 AA15 AC15">
      <formula1>-2147483648</formula1>
      <formula2>2147483647</formula2>
    </dataValidation>
    <dataValidation type="list" allowBlank="1" showErrorMessage="1" sqref="AB15 AD15:AF15">
      <formula1>"Spec out,Spec changed,Test Case Error,Environment updated,"</formula1>
    </dataValidation>
    <dataValidation type="list" allowBlank="1" showErrorMessage="1" sqref="W16:W81">
      <formula1>"New,In Design,Awaiting approval,Accepted,Rejected,Outdated,"</formula1>
    </dataValidation>
    <dataValidation type="list" allowBlank="1" showErrorMessage="1" sqref="E16:E81">
      <formula1>"Lowest,Low,Normal,High,Highest,P1,"</formula1>
    </dataValidation>
    <dataValidation type="list" allowBlank="1" showInputMessage="1" showErrorMessage="1" sqref="AX15:AX17">
      <formula1>"Updated, Not updated, No change RS"</formula1>
    </dataValidation>
    <dataValidation type="list" allowBlank="1" showInputMessage="1" showErrorMessage="1" sqref="AC16:AC81">
      <formula1>"Reuse_Org, Reuse_Modify, New_TC"</formula1>
    </dataValidation>
  </dataValidations>
  <hyperlinks>
    <hyperlink ref="A1" location="TC_Summary!A1" display="Home"/>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[1]Categories!#REF!</xm:f>
          </x14:formula1>
          <xm:sqref>AP15</xm:sqref>
        </x14:dataValidation>
        <x14:dataValidation type="list" allowBlank="1" showErrorMessage="1">
          <x14:formula1>
            <xm:f>[2]ChoiceValues!#REF!</xm:f>
          </x14:formula1>
          <xm:sqref>T15 P15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tabColor theme="6" tint="0.79998168889431442"/>
  </sheetPr>
  <dimension ref="A1:AZ982"/>
  <sheetViews>
    <sheetView zoomScale="25" zoomScaleNormal="25" workbookViewId="0">
      <selection activeCell="O36" sqref="O36"/>
    </sheetView>
  </sheetViews>
  <sheetFormatPr defaultRowHeight="15.6" customHeight="1"/>
  <cols>
    <col min="1" max="4" width="2.33203125" customWidth="1"/>
    <col min="5" max="5" width="11.6640625" customWidth="1"/>
    <col min="6" max="6" width="41.88671875" customWidth="1"/>
    <col min="7" max="7" width="13.33203125" customWidth="1"/>
    <col min="8" max="8" width="16.109375" customWidth="1"/>
    <col min="9" max="9" width="21.5546875" customWidth="1"/>
    <col min="10" max="10" width="18.44140625" customWidth="1"/>
    <col min="11" max="11" width="15.88671875" customWidth="1"/>
    <col min="12" max="12" width="32" bestFit="1" customWidth="1"/>
    <col min="13" max="13" width="23.44140625" customWidth="1"/>
    <col min="14" max="14" width="23.6640625" customWidth="1"/>
    <col min="15" max="15" width="21" customWidth="1"/>
    <col min="16" max="16" width="21.33203125" customWidth="1"/>
    <col min="17" max="17" width="17.109375" customWidth="1"/>
    <col min="18" max="18" width="19.6640625" customWidth="1"/>
    <col min="19" max="19" width="21.88671875" customWidth="1"/>
    <col min="20" max="20" width="22.6640625" customWidth="1"/>
    <col min="21" max="21" width="14.88671875" customWidth="1"/>
    <col min="22" max="22" width="13.88671875" customWidth="1"/>
    <col min="23" max="23" width="9.6640625" customWidth="1"/>
    <col min="24" max="24" width="24.88671875" customWidth="1"/>
    <col min="25" max="25" width="15.88671875" bestFit="1" customWidth="1"/>
    <col min="26" max="26" width="9.88671875" customWidth="1"/>
    <col min="27" max="27" width="10.5546875" customWidth="1"/>
    <col min="28" max="28" width="11.5546875" customWidth="1"/>
    <col min="29" max="29" width="14" customWidth="1"/>
    <col min="30" max="32" width="19.33203125" customWidth="1"/>
    <col min="33" max="33" width="14.109375" customWidth="1"/>
    <col min="34" max="34" width="16.44140625" customWidth="1"/>
    <col min="35" max="35" width="16" customWidth="1"/>
    <col min="36" max="36" width="21" customWidth="1"/>
    <col min="37" max="38" width="18.44140625" customWidth="1"/>
    <col min="39" max="39" width="17.44140625" customWidth="1"/>
    <col min="40" max="40" width="23.109375" customWidth="1"/>
    <col min="41" max="41" width="20.109375" customWidth="1"/>
    <col min="42" max="42" width="15.33203125" customWidth="1"/>
    <col min="43" max="43" width="17.109375" customWidth="1"/>
    <col min="44" max="44" width="13.5546875" customWidth="1"/>
    <col min="45" max="45" width="16.44140625" customWidth="1"/>
    <col min="46" max="46" width="20" customWidth="1"/>
    <col min="47" max="47" width="14.44140625" customWidth="1"/>
    <col min="48" max="48" width="14" customWidth="1"/>
    <col min="49" max="49" width="10.33203125" customWidth="1"/>
  </cols>
  <sheetData>
    <row r="1" spans="1:52" ht="25.2" customHeight="1">
      <c r="A1" s="39" t="s">
        <v>64</v>
      </c>
      <c r="F1" s="43" t="s">
        <v>69</v>
      </c>
      <c r="G1" s="43" t="s">
        <v>65</v>
      </c>
      <c r="I1" s="43" t="s">
        <v>68</v>
      </c>
      <c r="J1" s="43" t="s">
        <v>65</v>
      </c>
      <c r="L1" s="50" t="s">
        <v>74</v>
      </c>
      <c r="M1" s="50" t="s">
        <v>65</v>
      </c>
      <c r="O1" s="50" t="s">
        <v>75</v>
      </c>
      <c r="P1" s="50" t="s">
        <v>65</v>
      </c>
      <c r="R1" s="165" t="s">
        <v>82</v>
      </c>
      <c r="S1" s="165" t="s">
        <v>65</v>
      </c>
      <c r="U1" s="165" t="s">
        <v>168</v>
      </c>
      <c r="V1" s="32">
        <f>COUNTIFS($AX:$AX,"Updated")</f>
        <v>0</v>
      </c>
      <c r="X1" s="166" t="s">
        <v>170</v>
      </c>
      <c r="Y1" s="167">
        <f>COUNTIFS($AZ:$AZ,"="&amp;1)</f>
        <v>0</v>
      </c>
      <c r="AA1" s="507" t="s">
        <v>2057</v>
      </c>
      <c r="AB1" s="507" t="s">
        <v>65</v>
      </c>
      <c r="AD1" s="507" t="s">
        <v>2058</v>
      </c>
      <c r="AE1" s="507" t="s">
        <v>65</v>
      </c>
      <c r="AG1" s="507" t="s">
        <v>2056</v>
      </c>
      <c r="AH1" s="507" t="s">
        <v>65</v>
      </c>
    </row>
    <row r="2" spans="1:52" ht="13.8" customHeight="1">
      <c r="F2" s="32" t="s">
        <v>56</v>
      </c>
      <c r="G2" s="32">
        <f>COUNTIF($AO:$AO,$F2)</f>
        <v>393</v>
      </c>
      <c r="I2" s="44" t="s">
        <v>56</v>
      </c>
      <c r="J2" s="32">
        <f>COUNTIF($AP:$AP,$I2)</f>
        <v>677</v>
      </c>
      <c r="L2" s="32" t="s">
        <v>56</v>
      </c>
      <c r="M2" s="32">
        <f>COUNTIF($AT:$AT,$L2)</f>
        <v>237</v>
      </c>
      <c r="O2" s="44" t="s">
        <v>56</v>
      </c>
      <c r="P2" s="32">
        <f>COUNTIF($AU:$AU,$O2)</f>
        <v>206</v>
      </c>
      <c r="R2" s="44" t="s">
        <v>29</v>
      </c>
      <c r="S2" s="32">
        <f>COUNTIF($W:$W,$R2)</f>
        <v>967</v>
      </c>
      <c r="X2" s="166" t="s">
        <v>171</v>
      </c>
      <c r="Y2" s="167">
        <f>COUNTIFS($AZ:$AZ,"="&amp;2)</f>
        <v>0</v>
      </c>
      <c r="AA2" s="32" t="s">
        <v>207</v>
      </c>
      <c r="AB2" s="32">
        <f>COUNTIFS($AE:$AE,AA2,$AO:$AO, $F$4)</f>
        <v>5</v>
      </c>
      <c r="AD2" s="32" t="s">
        <v>207</v>
      </c>
      <c r="AE2" s="32">
        <f>COUNTIFS(AM:AM, AD2)</f>
        <v>370</v>
      </c>
      <c r="AG2" s="32" t="s">
        <v>207</v>
      </c>
      <c r="AH2" s="32">
        <f>COUNTIFS($AM:$AM, AG2,$AT:$AT,$L$4)</f>
        <v>1</v>
      </c>
    </row>
    <row r="3" spans="1:52" ht="13.8" customHeight="1">
      <c r="F3" s="32" t="s">
        <v>61</v>
      </c>
      <c r="G3" s="32">
        <f t="shared" ref="G3:G8" si="0">COUNTIF($AO:$AO,$F3)</f>
        <v>0</v>
      </c>
      <c r="I3" s="44" t="s">
        <v>59</v>
      </c>
      <c r="J3" s="32">
        <f t="shared" ref="J3:J7" si="1">COUNTIF($AP:$AP,$I3)</f>
        <v>226</v>
      </c>
      <c r="L3" s="32" t="s">
        <v>61</v>
      </c>
      <c r="M3" s="32">
        <f t="shared" ref="M3:M8" si="2">COUNTIF($AT:$AT,$L3)</f>
        <v>0</v>
      </c>
      <c r="O3" s="44" t="s">
        <v>59</v>
      </c>
      <c r="P3" s="32">
        <f t="shared" ref="P3:P7" si="3">COUNTIF($AU:$AU,$O3)</f>
        <v>19</v>
      </c>
      <c r="R3" s="44" t="s">
        <v>97</v>
      </c>
      <c r="S3" s="32">
        <f t="shared" ref="S3:S8" si="4">COUNTIF($W:$W,$R3)</f>
        <v>0</v>
      </c>
      <c r="U3" s="165" t="s">
        <v>2054</v>
      </c>
      <c r="V3" s="165" t="s">
        <v>65</v>
      </c>
      <c r="X3" s="166" t="s">
        <v>172</v>
      </c>
      <c r="Y3" s="167">
        <f>COUNTIFS($AZ:$AZ,"="&amp;3)</f>
        <v>0</v>
      </c>
      <c r="AA3" s="32" t="s">
        <v>214</v>
      </c>
      <c r="AB3" s="32">
        <f>COUNTIFS($AE:$AE,AA3,$AO:$AO, $F$4)</f>
        <v>7</v>
      </c>
      <c r="AD3" s="32" t="s">
        <v>214</v>
      </c>
      <c r="AE3" s="32">
        <f>COUNTIFS(AM:AM, AD3)</f>
        <v>358</v>
      </c>
      <c r="AG3" s="32" t="s">
        <v>214</v>
      </c>
      <c r="AH3" s="32">
        <f>COUNTIFS($AM:$AM, AG3,$AT:$AT,$L$4)</f>
        <v>0</v>
      </c>
    </row>
    <row r="4" spans="1:52" ht="13.8" customHeight="1">
      <c r="F4" s="32" t="s">
        <v>58</v>
      </c>
      <c r="G4" s="32">
        <f t="shared" si="0"/>
        <v>15</v>
      </c>
      <c r="I4" s="44" t="s">
        <v>66</v>
      </c>
      <c r="J4" s="32">
        <f t="shared" si="1"/>
        <v>0</v>
      </c>
      <c r="L4" s="32" t="s">
        <v>58</v>
      </c>
      <c r="M4" s="32">
        <f t="shared" si="2"/>
        <v>1</v>
      </c>
      <c r="O4" s="44" t="s">
        <v>66</v>
      </c>
      <c r="P4" s="32">
        <f t="shared" si="3"/>
        <v>0</v>
      </c>
      <c r="R4" s="44" t="s">
        <v>98</v>
      </c>
      <c r="S4" s="32">
        <f t="shared" si="4"/>
        <v>0</v>
      </c>
      <c r="U4" s="32" t="s">
        <v>207</v>
      </c>
      <c r="V4" s="32">
        <f>COUNTIF(AE:AE, U4)</f>
        <v>391</v>
      </c>
      <c r="X4" s="166" t="s">
        <v>173</v>
      </c>
      <c r="Y4" s="167">
        <f>COUNTIFS($AZ:$AZ,"="&amp;4)</f>
        <v>176</v>
      </c>
      <c r="AA4" s="32" t="s">
        <v>1329</v>
      </c>
      <c r="AB4" s="32">
        <f>COUNTIFS($AE:$AE,AA4,$AO:$AO, $F$4)</f>
        <v>3</v>
      </c>
      <c r="AD4" s="32" t="s">
        <v>1329</v>
      </c>
      <c r="AE4" s="32">
        <f>COUNTIFS(AM:AM, AD4)</f>
        <v>157</v>
      </c>
      <c r="AG4" s="32" t="s">
        <v>1329</v>
      </c>
      <c r="AH4" s="32">
        <f>COUNTIFS($AM:$AM, AG4,$AT:$AT,$L$4)</f>
        <v>0</v>
      </c>
    </row>
    <row r="5" spans="1:52" ht="13.8" customHeight="1">
      <c r="F5" s="32" t="s">
        <v>63</v>
      </c>
      <c r="G5" s="32">
        <f t="shared" si="0"/>
        <v>1</v>
      </c>
      <c r="I5" s="32" t="s">
        <v>34</v>
      </c>
      <c r="J5" s="32">
        <f t="shared" si="1"/>
        <v>9</v>
      </c>
      <c r="L5" s="32" t="s">
        <v>63</v>
      </c>
      <c r="M5" s="32">
        <f t="shared" si="2"/>
        <v>0</v>
      </c>
      <c r="O5" s="32" t="s">
        <v>34</v>
      </c>
      <c r="P5" s="32">
        <f t="shared" si="3"/>
        <v>3</v>
      </c>
      <c r="R5" s="44" t="s">
        <v>35</v>
      </c>
      <c r="S5" s="32">
        <f t="shared" si="4"/>
        <v>0</v>
      </c>
      <c r="U5" s="32" t="s">
        <v>214</v>
      </c>
      <c r="V5" s="32">
        <f>COUNTIF(AE:AE, U5)</f>
        <v>400</v>
      </c>
      <c r="X5" s="166" t="s">
        <v>174</v>
      </c>
      <c r="Y5" s="167">
        <f>COUNTIFS($AZ:$AZ,"="&amp;5)</f>
        <v>363</v>
      </c>
      <c r="AA5" s="32" t="s">
        <v>206</v>
      </c>
      <c r="AB5" s="32">
        <f>COUNTIFS($AE:$AE,AA5,$AO:$AO, $F$4)</f>
        <v>0</v>
      </c>
      <c r="AD5" s="32" t="s">
        <v>206</v>
      </c>
      <c r="AE5" s="32">
        <f>COUNTIFS(AM:AM, AD5)</f>
        <v>74</v>
      </c>
      <c r="AG5" s="32" t="s">
        <v>206</v>
      </c>
      <c r="AH5" s="32">
        <f>COUNTIFS($AM:$AM, AG5,$AT:$AT,$L$4)</f>
        <v>0</v>
      </c>
    </row>
    <row r="6" spans="1:52" ht="13.8" customHeight="1">
      <c r="F6" s="32" t="s">
        <v>55</v>
      </c>
      <c r="G6" s="32">
        <f t="shared" si="0"/>
        <v>105</v>
      </c>
      <c r="I6" s="32" t="s">
        <v>60</v>
      </c>
      <c r="J6" s="32">
        <f t="shared" si="1"/>
        <v>0</v>
      </c>
      <c r="L6" s="32" t="s">
        <v>55</v>
      </c>
      <c r="M6" s="32">
        <f t="shared" si="2"/>
        <v>20</v>
      </c>
      <c r="O6" s="32" t="s">
        <v>60</v>
      </c>
      <c r="P6" s="32">
        <f t="shared" si="3"/>
        <v>0</v>
      </c>
      <c r="R6" s="32" t="s">
        <v>99</v>
      </c>
      <c r="S6" s="32">
        <f t="shared" si="4"/>
        <v>0</v>
      </c>
      <c r="U6" s="32" t="s">
        <v>1329</v>
      </c>
      <c r="V6" s="32">
        <f>COUNTIF(AE:AE, U6)</f>
        <v>140</v>
      </c>
      <c r="X6" s="166" t="s">
        <v>175</v>
      </c>
      <c r="Y6" s="167">
        <f>COUNTIFS($AZ:$AZ,"="&amp;6)</f>
        <v>359</v>
      </c>
    </row>
    <row r="7" spans="1:52" ht="13.8" customHeight="1">
      <c r="F7" s="32" t="s">
        <v>57</v>
      </c>
      <c r="G7" s="32">
        <f t="shared" si="0"/>
        <v>395</v>
      </c>
      <c r="I7" s="32" t="s">
        <v>62</v>
      </c>
      <c r="J7" s="32">
        <f t="shared" si="1"/>
        <v>22</v>
      </c>
      <c r="L7" s="32" t="s">
        <v>57</v>
      </c>
      <c r="M7" s="32">
        <f t="shared" si="2"/>
        <v>248</v>
      </c>
      <c r="O7" s="32" t="s">
        <v>62</v>
      </c>
      <c r="P7" s="32">
        <f t="shared" si="3"/>
        <v>1</v>
      </c>
      <c r="R7" s="32" t="s">
        <v>56</v>
      </c>
      <c r="S7" s="32">
        <f t="shared" si="4"/>
        <v>0</v>
      </c>
      <c r="U7" s="32" t="s">
        <v>206</v>
      </c>
      <c r="V7" s="32">
        <f>COUNTIF(AE:AE, U7)</f>
        <v>36</v>
      </c>
      <c r="X7" s="166" t="s">
        <v>176</v>
      </c>
      <c r="Y7" s="167">
        <f>COUNTIFS($AZ:$AZ,"="&amp;7)</f>
        <v>69</v>
      </c>
      <c r="AD7" s="507" t="s">
        <v>2060</v>
      </c>
      <c r="AE7" s="507" t="s">
        <v>65</v>
      </c>
    </row>
    <row r="8" spans="1:52" ht="13.8" customHeight="1">
      <c r="F8" s="32" t="s">
        <v>59</v>
      </c>
      <c r="G8" s="32">
        <f t="shared" si="0"/>
        <v>31</v>
      </c>
      <c r="I8" s="32"/>
      <c r="J8" s="32"/>
      <c r="L8" s="32" t="s">
        <v>59</v>
      </c>
      <c r="M8" s="32">
        <f t="shared" si="2"/>
        <v>24</v>
      </c>
      <c r="O8" s="32"/>
      <c r="P8" s="32"/>
      <c r="R8" s="32" t="s">
        <v>81</v>
      </c>
      <c r="S8" s="32">
        <f t="shared" si="4"/>
        <v>0</v>
      </c>
      <c r="X8" s="166" t="s">
        <v>177</v>
      </c>
      <c r="Y8" s="167">
        <f>COUNTIFS($AZ:$AZ,"="&amp;8)</f>
        <v>0</v>
      </c>
      <c r="AD8" s="32" t="s">
        <v>207</v>
      </c>
      <c r="AE8" s="32">
        <f>COUNTIFS(AR:AR, AD8)</f>
        <v>61</v>
      </c>
    </row>
    <row r="9" spans="1:52" ht="13.8" customHeight="1">
      <c r="F9" s="45" t="s">
        <v>67</v>
      </c>
      <c r="G9" s="46">
        <f>COUNTIFS($AC:$AC,"New_TC")</f>
        <v>967</v>
      </c>
      <c r="I9" s="45" t="s">
        <v>100</v>
      </c>
      <c r="J9" s="46">
        <f>COUNTIFS($AC:$AC,"Reuse_Org")</f>
        <v>0</v>
      </c>
      <c r="L9" s="45"/>
      <c r="M9" s="46"/>
      <c r="O9" s="45" t="s">
        <v>101</v>
      </c>
      <c r="P9" s="46">
        <f>COUNTIFS($AC:$AC,"Reuse_Modify")</f>
        <v>0</v>
      </c>
      <c r="R9" s="32"/>
      <c r="S9" s="32"/>
      <c r="X9" s="166" t="s">
        <v>178</v>
      </c>
      <c r="Y9" s="167">
        <f>COUNTIFS($AZ:$AZ,"="&amp;9)</f>
        <v>0</v>
      </c>
      <c r="AD9" s="32" t="s">
        <v>214</v>
      </c>
      <c r="AE9" s="32">
        <f>COUNTIFS(AR:AR, AD9)</f>
        <v>59</v>
      </c>
    </row>
    <row r="10" spans="1:52" ht="13.8" customHeight="1">
      <c r="F10" s="45" t="s">
        <v>32</v>
      </c>
      <c r="G10" s="46">
        <f>SUM(G2:G8)</f>
        <v>940</v>
      </c>
      <c r="I10" s="45" t="s">
        <v>70</v>
      </c>
      <c r="J10" s="46">
        <f>SUM(J2:J7)</f>
        <v>934</v>
      </c>
      <c r="L10" s="45" t="s">
        <v>32</v>
      </c>
      <c r="M10" s="46">
        <f>SUM(M2:M8)</f>
        <v>530</v>
      </c>
      <c r="O10" s="45" t="s">
        <v>70</v>
      </c>
      <c r="P10" s="46">
        <f>SUM(P2:P7)</f>
        <v>229</v>
      </c>
      <c r="R10" s="45" t="s">
        <v>70</v>
      </c>
      <c r="S10" s="46">
        <f>SUM(S2:S9)</f>
        <v>967</v>
      </c>
      <c r="X10" s="166" t="s">
        <v>179</v>
      </c>
      <c r="Y10" s="167">
        <f>COUNTIFS($AZ:$AZ,"="&amp;10)</f>
        <v>0</v>
      </c>
      <c r="AD10" s="32" t="s">
        <v>1329</v>
      </c>
      <c r="AE10" s="32">
        <f>COUNTIFS(AR:AR, AD10)</f>
        <v>139</v>
      </c>
    </row>
    <row r="11" spans="1:52" ht="13.8" customHeight="1">
      <c r="X11" s="166" t="s">
        <v>180</v>
      </c>
      <c r="Y11" s="167">
        <f>COUNTIFS($AZ:$AZ,"="&amp;11)</f>
        <v>0</v>
      </c>
      <c r="AD11" s="32" t="s">
        <v>206</v>
      </c>
      <c r="AE11" s="32">
        <f>COUNTIFS(AR:AR, AD11)</f>
        <v>147</v>
      </c>
    </row>
    <row r="12" spans="1:52" ht="13.8" customHeight="1">
      <c r="X12" s="166" t="s">
        <v>181</v>
      </c>
      <c r="Y12" s="167">
        <f>COUNTIFS($AZ:$AZ,"="&amp;12)</f>
        <v>0</v>
      </c>
    </row>
    <row r="13" spans="1:52" ht="15.6" customHeight="1">
      <c r="D13" s="41"/>
    </row>
    <row r="14" spans="1:52" ht="15.6" customHeight="1">
      <c r="E14" s="56" t="s">
        <v>38</v>
      </c>
      <c r="F14" s="150" t="s">
        <v>39</v>
      </c>
      <c r="G14" s="55" t="s">
        <v>4</v>
      </c>
      <c r="H14" s="156" t="s">
        <v>41</v>
      </c>
      <c r="I14" s="154" t="s">
        <v>77</v>
      </c>
      <c r="J14" s="151" t="s">
        <v>78</v>
      </c>
      <c r="K14" s="55" t="s">
        <v>79</v>
      </c>
      <c r="L14" s="55" t="s">
        <v>80</v>
      </c>
      <c r="M14" s="55" t="s">
        <v>42</v>
      </c>
      <c r="N14" s="151" t="s">
        <v>43</v>
      </c>
      <c r="O14" s="55" t="s">
        <v>31</v>
      </c>
      <c r="P14" s="55" t="s">
        <v>40</v>
      </c>
      <c r="Q14" s="55" t="s">
        <v>84</v>
      </c>
      <c r="R14" s="155" t="s">
        <v>85</v>
      </c>
      <c r="S14" s="55" t="s">
        <v>45</v>
      </c>
      <c r="T14" s="55" t="s">
        <v>86</v>
      </c>
      <c r="U14" s="55" t="s">
        <v>46</v>
      </c>
      <c r="V14" s="55" t="s">
        <v>44</v>
      </c>
      <c r="W14" s="55" t="s">
        <v>2</v>
      </c>
      <c r="X14" s="55" t="s">
        <v>3</v>
      </c>
      <c r="Y14" s="55" t="s">
        <v>87</v>
      </c>
      <c r="Z14" s="55" t="s">
        <v>88</v>
      </c>
      <c r="AA14" s="55" t="s">
        <v>89</v>
      </c>
      <c r="AB14" s="55" t="s">
        <v>90</v>
      </c>
      <c r="AC14" s="55" t="s">
        <v>91</v>
      </c>
      <c r="AD14" s="156" t="s">
        <v>92</v>
      </c>
      <c r="AE14" s="55" t="s">
        <v>164</v>
      </c>
      <c r="AF14" s="156" t="s">
        <v>135</v>
      </c>
      <c r="AG14" s="58" t="s">
        <v>47</v>
      </c>
      <c r="AH14" s="58" t="s">
        <v>93</v>
      </c>
      <c r="AI14" s="58" t="s">
        <v>84</v>
      </c>
      <c r="AJ14" s="58" t="s">
        <v>94</v>
      </c>
      <c r="AK14" s="58" t="s">
        <v>95</v>
      </c>
      <c r="AL14" s="57" t="s">
        <v>50</v>
      </c>
      <c r="AM14" s="597" t="s">
        <v>48</v>
      </c>
      <c r="AN14" s="597"/>
      <c r="AO14" s="597"/>
      <c r="AP14" s="597"/>
      <c r="AQ14" s="597"/>
      <c r="AR14" s="597" t="s">
        <v>49</v>
      </c>
      <c r="AS14" s="597"/>
      <c r="AT14" s="597"/>
      <c r="AU14" s="597"/>
      <c r="AV14" s="597"/>
      <c r="AW14" s="157"/>
      <c r="AX14" s="157"/>
      <c r="AY14" s="157"/>
      <c r="AZ14" s="157"/>
    </row>
    <row r="15" spans="1:52" ht="15.6" customHeight="1">
      <c r="E15" s="59"/>
      <c r="F15" s="126"/>
      <c r="G15" s="153"/>
      <c r="H15" s="121" t="s">
        <v>199</v>
      </c>
      <c r="I15" s="121"/>
      <c r="J15" s="121"/>
      <c r="K15" s="127"/>
      <c r="L15" s="127"/>
      <c r="M15" s="127" t="s">
        <v>0</v>
      </c>
      <c r="N15" s="127" t="s">
        <v>0</v>
      </c>
      <c r="O15" s="127" t="s">
        <v>0</v>
      </c>
      <c r="P15" s="127" t="s">
        <v>0</v>
      </c>
      <c r="Q15" s="127" t="s">
        <v>0</v>
      </c>
      <c r="R15" s="46" t="s">
        <v>0</v>
      </c>
      <c r="S15" s="46"/>
      <c r="T15" s="46" t="s">
        <v>0</v>
      </c>
      <c r="U15" s="46" t="s">
        <v>0</v>
      </c>
      <c r="V15" s="46"/>
      <c r="W15" s="46" t="s">
        <v>154</v>
      </c>
      <c r="X15" s="46" t="s">
        <v>155</v>
      </c>
      <c r="Y15" s="46"/>
      <c r="Z15" s="46"/>
      <c r="AA15" s="46" t="s">
        <v>0</v>
      </c>
      <c r="AB15" s="46" t="s">
        <v>0</v>
      </c>
      <c r="AC15" s="46"/>
      <c r="AD15" s="46"/>
      <c r="AE15" s="46"/>
      <c r="AF15" s="46"/>
      <c r="AG15" s="62"/>
      <c r="AH15" s="62"/>
      <c r="AI15" s="62"/>
      <c r="AJ15" s="62"/>
      <c r="AK15" s="62"/>
      <c r="AL15" s="62"/>
      <c r="AM15" s="63" t="s">
        <v>36</v>
      </c>
      <c r="AN15" s="64" t="s">
        <v>96</v>
      </c>
      <c r="AO15" s="63" t="s">
        <v>52</v>
      </c>
      <c r="AP15" s="64" t="s">
        <v>53</v>
      </c>
      <c r="AQ15" s="63" t="s">
        <v>51</v>
      </c>
      <c r="AR15" s="65" t="s">
        <v>36</v>
      </c>
      <c r="AS15" s="65" t="s">
        <v>96</v>
      </c>
      <c r="AT15" s="66" t="s">
        <v>54</v>
      </c>
      <c r="AU15" s="66" t="s">
        <v>53</v>
      </c>
      <c r="AV15" s="65" t="s">
        <v>51</v>
      </c>
      <c r="AW15" s="158" t="s">
        <v>153</v>
      </c>
      <c r="AX15" s="164" t="s">
        <v>168</v>
      </c>
      <c r="AY15" s="164" t="s">
        <v>169</v>
      </c>
      <c r="AZ15" s="158" t="s">
        <v>166</v>
      </c>
    </row>
    <row r="16" spans="1:52" ht="15.6" customHeight="1">
      <c r="E16" s="77"/>
      <c r="F16" s="74"/>
      <c r="G16" s="108"/>
      <c r="H16" s="96" t="s">
        <v>2321</v>
      </c>
      <c r="I16" s="96" t="s">
        <v>4247</v>
      </c>
      <c r="J16" s="96" t="s">
        <v>4248</v>
      </c>
      <c r="K16" s="108"/>
      <c r="L16" s="108"/>
      <c r="M16" s="108"/>
      <c r="N16" s="96" t="s">
        <v>6142</v>
      </c>
      <c r="O16" s="114" t="s">
        <v>1136</v>
      </c>
      <c r="P16" s="543" t="s">
        <v>3276</v>
      </c>
      <c r="Q16" s="96" t="s">
        <v>3320</v>
      </c>
      <c r="R16" s="96" t="s">
        <v>7059</v>
      </c>
      <c r="S16" s="87"/>
      <c r="T16" s="87"/>
      <c r="U16" s="87"/>
      <c r="V16" s="87"/>
      <c r="W16" s="87" t="s">
        <v>29</v>
      </c>
      <c r="X16" s="87" t="s">
        <v>141</v>
      </c>
      <c r="Y16" s="70"/>
      <c r="Z16" s="70"/>
      <c r="AA16" s="87"/>
      <c r="AB16" s="87"/>
      <c r="AC16" s="96" t="s">
        <v>142</v>
      </c>
      <c r="AD16" s="70"/>
      <c r="AE16" s="323" t="s">
        <v>214</v>
      </c>
      <c r="AF16" s="323">
        <v>43928</v>
      </c>
      <c r="AG16" s="70"/>
      <c r="AH16" s="70"/>
      <c r="AI16" s="70"/>
      <c r="AJ16" s="70"/>
      <c r="AK16" s="70"/>
      <c r="AL16" s="87"/>
      <c r="AM16" s="96" t="s">
        <v>207</v>
      </c>
      <c r="AN16" s="323">
        <v>43930</v>
      </c>
      <c r="AO16" s="96" t="s">
        <v>56</v>
      </c>
      <c r="AP16" s="96" t="s">
        <v>56</v>
      </c>
      <c r="AQ16" s="96"/>
      <c r="AR16" s="96"/>
      <c r="AS16" s="96"/>
      <c r="AT16" s="96"/>
      <c r="AU16" s="96"/>
      <c r="AV16" s="96"/>
      <c r="AW16" s="32"/>
      <c r="AX16" s="32"/>
      <c r="AY16" s="32"/>
      <c r="AZ16" s="32">
        <f>MONTH(AF16)</f>
        <v>4</v>
      </c>
    </row>
    <row r="17" spans="5:52" ht="15.6" customHeight="1">
      <c r="E17" s="77"/>
      <c r="F17" s="74"/>
      <c r="G17" s="108"/>
      <c r="H17" s="96" t="s">
        <v>2322</v>
      </c>
      <c r="I17" s="143" t="s">
        <v>4249</v>
      </c>
      <c r="J17" s="143" t="s">
        <v>4250</v>
      </c>
      <c r="K17" s="108"/>
      <c r="L17" s="108"/>
      <c r="M17" s="108"/>
      <c r="N17" s="96" t="s">
        <v>6143</v>
      </c>
      <c r="O17" s="114" t="s">
        <v>1136</v>
      </c>
      <c r="P17" s="543" t="s">
        <v>3276</v>
      </c>
      <c r="Q17" s="143" t="s">
        <v>3321</v>
      </c>
      <c r="R17" s="96" t="s">
        <v>7059</v>
      </c>
      <c r="S17" s="87"/>
      <c r="T17" s="87"/>
      <c r="U17" s="87"/>
      <c r="V17" s="87"/>
      <c r="W17" s="87" t="s">
        <v>29</v>
      </c>
      <c r="X17" s="87" t="s">
        <v>141</v>
      </c>
      <c r="Y17" s="70"/>
      <c r="Z17" s="70"/>
      <c r="AA17" s="87"/>
      <c r="AB17" s="87"/>
      <c r="AC17" s="96" t="s">
        <v>142</v>
      </c>
      <c r="AD17" s="70"/>
      <c r="AE17" s="323" t="s">
        <v>214</v>
      </c>
      <c r="AF17" s="323">
        <v>43928</v>
      </c>
      <c r="AG17" s="70"/>
      <c r="AH17" s="70"/>
      <c r="AI17" s="70"/>
      <c r="AJ17" s="70"/>
      <c r="AK17" s="70"/>
      <c r="AL17" s="87"/>
      <c r="AM17" s="96" t="s">
        <v>207</v>
      </c>
      <c r="AN17" s="323">
        <v>43930</v>
      </c>
      <c r="AO17" s="96" t="s">
        <v>1187</v>
      </c>
      <c r="AP17" s="96" t="s">
        <v>56</v>
      </c>
      <c r="AQ17" s="96" t="s">
        <v>1188</v>
      </c>
      <c r="AR17" s="96" t="s">
        <v>206</v>
      </c>
      <c r="AS17" s="323">
        <v>43930</v>
      </c>
      <c r="AT17" s="96" t="s">
        <v>1187</v>
      </c>
      <c r="AU17" s="96" t="s">
        <v>56</v>
      </c>
      <c r="AV17" s="96"/>
      <c r="AW17" s="32"/>
      <c r="AX17" s="32"/>
      <c r="AY17" s="32"/>
      <c r="AZ17" s="32">
        <f t="shared" ref="AZ17:AZ80" si="5">MONTH(AF17)</f>
        <v>4</v>
      </c>
    </row>
    <row r="18" spans="5:52" ht="15.6" customHeight="1">
      <c r="E18" s="77"/>
      <c r="F18" s="74"/>
      <c r="G18" s="108"/>
      <c r="H18" s="96" t="s">
        <v>2323</v>
      </c>
      <c r="I18" s="96" t="s">
        <v>4251</v>
      </c>
      <c r="J18" s="96" t="s">
        <v>4252</v>
      </c>
      <c r="K18" s="108"/>
      <c r="L18" s="108"/>
      <c r="M18" s="108"/>
      <c r="N18" s="96" t="s">
        <v>6144</v>
      </c>
      <c r="O18" s="114" t="s">
        <v>1136</v>
      </c>
      <c r="P18" s="543" t="s">
        <v>3276</v>
      </c>
      <c r="Q18" s="96" t="s">
        <v>3322</v>
      </c>
      <c r="R18" s="96" t="s">
        <v>7060</v>
      </c>
      <c r="S18" s="87"/>
      <c r="T18" s="87"/>
      <c r="U18" s="87"/>
      <c r="V18" s="87"/>
      <c r="W18" s="87" t="s">
        <v>29</v>
      </c>
      <c r="X18" s="87" t="s">
        <v>141</v>
      </c>
      <c r="Y18" s="70"/>
      <c r="Z18" s="70"/>
      <c r="AA18" s="87"/>
      <c r="AB18" s="87"/>
      <c r="AC18" s="96" t="s">
        <v>142</v>
      </c>
      <c r="AD18" s="70"/>
      <c r="AE18" s="323" t="s">
        <v>214</v>
      </c>
      <c r="AF18" s="323">
        <v>43928</v>
      </c>
      <c r="AG18" s="70"/>
      <c r="AH18" s="70"/>
      <c r="AI18" s="70"/>
      <c r="AJ18" s="70"/>
      <c r="AK18" s="70"/>
      <c r="AL18" s="87"/>
      <c r="AM18" s="96" t="s">
        <v>207</v>
      </c>
      <c r="AN18" s="323">
        <v>43930</v>
      </c>
      <c r="AO18" s="96" t="s">
        <v>56</v>
      </c>
      <c r="AP18" s="96" t="s">
        <v>56</v>
      </c>
      <c r="AQ18" s="96"/>
      <c r="AR18" s="96"/>
      <c r="AS18" s="96"/>
      <c r="AT18" s="96"/>
      <c r="AU18" s="96"/>
      <c r="AV18" s="96"/>
      <c r="AW18" s="32"/>
      <c r="AX18" s="32"/>
      <c r="AY18" s="32"/>
      <c r="AZ18" s="32">
        <f t="shared" si="5"/>
        <v>4</v>
      </c>
    </row>
    <row r="19" spans="5:52" ht="15.6" customHeight="1">
      <c r="E19" s="77"/>
      <c r="F19" s="76"/>
      <c r="G19" s="108"/>
      <c r="H19" s="96" t="s">
        <v>2324</v>
      </c>
      <c r="I19" s="96" t="s">
        <v>4253</v>
      </c>
      <c r="J19" s="96" t="s">
        <v>4254</v>
      </c>
      <c r="K19" s="108"/>
      <c r="L19" s="108"/>
      <c r="M19" s="108"/>
      <c r="N19" s="96" t="s">
        <v>6144</v>
      </c>
      <c r="O19" s="114" t="s">
        <v>1136</v>
      </c>
      <c r="P19" s="543" t="s">
        <v>3276</v>
      </c>
      <c r="Q19" s="96" t="s">
        <v>3322</v>
      </c>
      <c r="R19" s="96" t="s">
        <v>7061</v>
      </c>
      <c r="S19" s="87"/>
      <c r="T19" s="87"/>
      <c r="U19" s="87"/>
      <c r="V19" s="87"/>
      <c r="W19" s="87" t="s">
        <v>29</v>
      </c>
      <c r="X19" s="87" t="s">
        <v>141</v>
      </c>
      <c r="Y19" s="70"/>
      <c r="Z19" s="70"/>
      <c r="AA19" s="87"/>
      <c r="AB19" s="87"/>
      <c r="AC19" s="96" t="s">
        <v>142</v>
      </c>
      <c r="AD19" s="70"/>
      <c r="AE19" s="323" t="s">
        <v>214</v>
      </c>
      <c r="AF19" s="323">
        <v>43928</v>
      </c>
      <c r="AG19" s="70"/>
      <c r="AH19" s="70"/>
      <c r="AI19" s="70"/>
      <c r="AJ19" s="70"/>
      <c r="AK19" s="70"/>
      <c r="AL19" s="87"/>
      <c r="AM19" s="96" t="s">
        <v>207</v>
      </c>
      <c r="AN19" s="323">
        <v>43930</v>
      </c>
      <c r="AO19" s="96" t="s">
        <v>56</v>
      </c>
      <c r="AP19" s="96" t="s">
        <v>56</v>
      </c>
      <c r="AQ19" s="96"/>
      <c r="AR19" s="96"/>
      <c r="AS19" s="96"/>
      <c r="AT19" s="96"/>
      <c r="AU19" s="96"/>
      <c r="AV19" s="96"/>
      <c r="AW19" s="32"/>
      <c r="AX19" s="32"/>
      <c r="AY19" s="32"/>
      <c r="AZ19" s="32">
        <f t="shared" si="5"/>
        <v>4</v>
      </c>
    </row>
    <row r="20" spans="5:52" ht="15.6" customHeight="1">
      <c r="E20" s="77"/>
      <c r="F20" s="76"/>
      <c r="G20" s="108"/>
      <c r="H20" s="96" t="s">
        <v>2325</v>
      </c>
      <c r="I20" s="96" t="s">
        <v>4255</v>
      </c>
      <c r="J20" s="96" t="s">
        <v>4256</v>
      </c>
      <c r="K20" s="108"/>
      <c r="L20" s="108"/>
      <c r="M20" s="108"/>
      <c r="N20" s="96" t="s">
        <v>6145</v>
      </c>
      <c r="O20" s="54" t="s">
        <v>1136</v>
      </c>
      <c r="P20" s="537" t="s">
        <v>3276</v>
      </c>
      <c r="Q20" s="96" t="s">
        <v>3323</v>
      </c>
      <c r="R20" s="96" t="s">
        <v>7059</v>
      </c>
      <c r="S20" s="87"/>
      <c r="T20" s="87"/>
      <c r="U20" s="87"/>
      <c r="V20" s="87"/>
      <c r="W20" s="87" t="s">
        <v>29</v>
      </c>
      <c r="X20" s="87" t="s">
        <v>141</v>
      </c>
      <c r="Y20" s="70"/>
      <c r="Z20" s="70"/>
      <c r="AA20" s="87"/>
      <c r="AB20" s="87"/>
      <c r="AC20" s="96" t="s">
        <v>142</v>
      </c>
      <c r="AD20" s="70"/>
      <c r="AE20" s="323" t="s">
        <v>214</v>
      </c>
      <c r="AF20" s="323">
        <v>43928</v>
      </c>
      <c r="AG20" s="70"/>
      <c r="AH20" s="70"/>
      <c r="AI20" s="70"/>
      <c r="AJ20" s="70"/>
      <c r="AK20" s="70"/>
      <c r="AL20" s="87"/>
      <c r="AM20" s="96" t="s">
        <v>207</v>
      </c>
      <c r="AN20" s="323">
        <v>43930</v>
      </c>
      <c r="AO20" s="96" t="s">
        <v>58</v>
      </c>
      <c r="AP20" s="96" t="s">
        <v>56</v>
      </c>
      <c r="AQ20" s="96" t="s">
        <v>1189</v>
      </c>
      <c r="AR20" s="96" t="s">
        <v>206</v>
      </c>
      <c r="AS20" s="323">
        <v>43930</v>
      </c>
      <c r="AT20" s="96" t="s">
        <v>56</v>
      </c>
      <c r="AU20" s="96" t="s">
        <v>56</v>
      </c>
      <c r="AV20" s="96"/>
      <c r="AW20" s="32"/>
      <c r="AX20" s="32"/>
      <c r="AY20" s="32"/>
      <c r="AZ20" s="32">
        <f t="shared" si="5"/>
        <v>4</v>
      </c>
    </row>
    <row r="21" spans="5:52" ht="15.6" customHeight="1">
      <c r="E21" s="77"/>
      <c r="F21" s="76"/>
      <c r="G21" s="108"/>
      <c r="H21" s="96" t="s">
        <v>2326</v>
      </c>
      <c r="I21" s="96" t="s">
        <v>4257</v>
      </c>
      <c r="J21" s="96" t="s">
        <v>4258</v>
      </c>
      <c r="K21" s="108"/>
      <c r="L21" s="108"/>
      <c r="M21" s="108"/>
      <c r="N21" s="96" t="s">
        <v>6146</v>
      </c>
      <c r="O21" s="54" t="s">
        <v>1136</v>
      </c>
      <c r="P21" s="537" t="s">
        <v>3276</v>
      </c>
      <c r="Q21" s="96" t="s">
        <v>3324</v>
      </c>
      <c r="R21" s="96" t="s">
        <v>7059</v>
      </c>
      <c r="S21" s="87"/>
      <c r="T21" s="87"/>
      <c r="U21" s="87"/>
      <c r="V21" s="87"/>
      <c r="W21" s="87" t="s">
        <v>29</v>
      </c>
      <c r="X21" s="87" t="s">
        <v>141</v>
      </c>
      <c r="Y21" s="70"/>
      <c r="Z21" s="70"/>
      <c r="AA21" s="87"/>
      <c r="AB21" s="87"/>
      <c r="AC21" s="96" t="s">
        <v>142</v>
      </c>
      <c r="AD21" s="70"/>
      <c r="AE21" s="323" t="s">
        <v>214</v>
      </c>
      <c r="AF21" s="323">
        <v>43928</v>
      </c>
      <c r="AG21" s="70"/>
      <c r="AH21" s="70"/>
      <c r="AI21" s="70"/>
      <c r="AJ21" s="70"/>
      <c r="AK21" s="70"/>
      <c r="AL21" s="87"/>
      <c r="AM21" s="96" t="s">
        <v>207</v>
      </c>
      <c r="AN21" s="323">
        <v>43930</v>
      </c>
      <c r="AO21" s="96" t="s">
        <v>57</v>
      </c>
      <c r="AP21" s="96" t="s">
        <v>56</v>
      </c>
      <c r="AQ21" s="96" t="s">
        <v>1189</v>
      </c>
      <c r="AR21" s="96" t="s">
        <v>206</v>
      </c>
      <c r="AS21" s="323">
        <v>43930</v>
      </c>
      <c r="AT21" s="96" t="s">
        <v>56</v>
      </c>
      <c r="AU21" s="96" t="s">
        <v>56</v>
      </c>
      <c r="AV21" s="96"/>
      <c r="AW21" s="32"/>
      <c r="AX21" s="32"/>
      <c r="AY21" s="32"/>
      <c r="AZ21" s="32">
        <f t="shared" si="5"/>
        <v>4</v>
      </c>
    </row>
    <row r="22" spans="5:52" ht="15.6" customHeight="1">
      <c r="E22" s="77"/>
      <c r="F22" s="76"/>
      <c r="G22" s="108"/>
      <c r="H22" s="96" t="s">
        <v>2327</v>
      </c>
      <c r="I22" s="96" t="s">
        <v>4259</v>
      </c>
      <c r="J22" s="96" t="s">
        <v>4260</v>
      </c>
      <c r="K22" s="108"/>
      <c r="L22" s="108"/>
      <c r="M22" s="108"/>
      <c r="N22" s="96" t="s">
        <v>6147</v>
      </c>
      <c r="O22" s="54" t="s">
        <v>1136</v>
      </c>
      <c r="P22" s="537" t="s">
        <v>3276</v>
      </c>
      <c r="Q22" s="96" t="s">
        <v>3325</v>
      </c>
      <c r="R22" s="96" t="s">
        <v>7059</v>
      </c>
      <c r="S22" s="87"/>
      <c r="T22" s="87"/>
      <c r="U22" s="87"/>
      <c r="V22" s="87"/>
      <c r="W22" s="87" t="s">
        <v>29</v>
      </c>
      <c r="X22" s="87" t="s">
        <v>141</v>
      </c>
      <c r="Y22" s="70"/>
      <c r="Z22" s="70"/>
      <c r="AA22" s="87"/>
      <c r="AB22" s="87"/>
      <c r="AC22" s="96" t="s">
        <v>142</v>
      </c>
      <c r="AD22" s="70"/>
      <c r="AE22" s="323" t="s">
        <v>214</v>
      </c>
      <c r="AF22" s="323">
        <v>43928</v>
      </c>
      <c r="AG22" s="70"/>
      <c r="AH22" s="70"/>
      <c r="AI22" s="70"/>
      <c r="AJ22" s="70"/>
      <c r="AK22" s="70"/>
      <c r="AL22" s="87"/>
      <c r="AM22" s="96" t="s">
        <v>207</v>
      </c>
      <c r="AN22" s="323">
        <v>43930</v>
      </c>
      <c r="AO22" s="96" t="s">
        <v>57</v>
      </c>
      <c r="AP22" s="96" t="s">
        <v>56</v>
      </c>
      <c r="AQ22" s="96" t="s">
        <v>1190</v>
      </c>
      <c r="AR22" s="96" t="s">
        <v>206</v>
      </c>
      <c r="AS22" s="323">
        <v>43930</v>
      </c>
      <c r="AT22" s="96" t="s">
        <v>56</v>
      </c>
      <c r="AU22" s="96" t="s">
        <v>56</v>
      </c>
      <c r="AV22" s="96"/>
      <c r="AW22" s="32"/>
      <c r="AX22" s="32"/>
      <c r="AY22" s="32"/>
      <c r="AZ22" s="32">
        <f t="shared" si="5"/>
        <v>4</v>
      </c>
    </row>
    <row r="23" spans="5:52" ht="15.6" customHeight="1">
      <c r="E23" s="77"/>
      <c r="F23" s="74"/>
      <c r="G23" s="108"/>
      <c r="H23" s="96" t="s">
        <v>2328</v>
      </c>
      <c r="I23" s="96" t="s">
        <v>4261</v>
      </c>
      <c r="J23" s="96" t="s">
        <v>4262</v>
      </c>
      <c r="K23" s="108"/>
      <c r="L23" s="108"/>
      <c r="M23" s="108"/>
      <c r="N23" s="96" t="s">
        <v>6148</v>
      </c>
      <c r="O23" s="54" t="s">
        <v>1136</v>
      </c>
      <c r="P23" s="537" t="s">
        <v>3276</v>
      </c>
      <c r="Q23" s="96" t="s">
        <v>3326</v>
      </c>
      <c r="R23" s="96" t="s">
        <v>7059</v>
      </c>
      <c r="S23" s="87"/>
      <c r="T23" s="87"/>
      <c r="U23" s="87"/>
      <c r="V23" s="87"/>
      <c r="W23" s="87" t="s">
        <v>29</v>
      </c>
      <c r="X23" s="87" t="s">
        <v>141</v>
      </c>
      <c r="Y23" s="70"/>
      <c r="Z23" s="70"/>
      <c r="AA23" s="87"/>
      <c r="AB23" s="87"/>
      <c r="AC23" s="96" t="s">
        <v>142</v>
      </c>
      <c r="AD23" s="70"/>
      <c r="AE23" s="323" t="s">
        <v>214</v>
      </c>
      <c r="AF23" s="323">
        <v>43928</v>
      </c>
      <c r="AG23" s="70"/>
      <c r="AH23" s="70"/>
      <c r="AI23" s="70"/>
      <c r="AJ23" s="70"/>
      <c r="AK23" s="70"/>
      <c r="AL23" s="87"/>
      <c r="AM23" s="96" t="s">
        <v>207</v>
      </c>
      <c r="AN23" s="323">
        <v>43930</v>
      </c>
      <c r="AO23" s="96" t="s">
        <v>57</v>
      </c>
      <c r="AP23" s="96" t="s">
        <v>56</v>
      </c>
      <c r="AQ23" s="96" t="s">
        <v>1190</v>
      </c>
      <c r="AR23" s="96" t="s">
        <v>206</v>
      </c>
      <c r="AS23" s="323">
        <v>43930</v>
      </c>
      <c r="AT23" s="96" t="s">
        <v>56</v>
      </c>
      <c r="AU23" s="96" t="s">
        <v>56</v>
      </c>
      <c r="AV23" s="96"/>
      <c r="AW23" s="32"/>
      <c r="AX23" s="32"/>
      <c r="AY23" s="32"/>
      <c r="AZ23" s="32">
        <f t="shared" si="5"/>
        <v>4</v>
      </c>
    </row>
    <row r="24" spans="5:52" ht="15.6" customHeight="1">
      <c r="E24" s="77"/>
      <c r="F24" s="74"/>
      <c r="G24" s="108"/>
      <c r="H24" s="96" t="s">
        <v>2329</v>
      </c>
      <c r="I24" s="96" t="s">
        <v>4263</v>
      </c>
      <c r="J24" s="96" t="s">
        <v>4264</v>
      </c>
      <c r="K24" s="108"/>
      <c r="L24" s="108"/>
      <c r="M24" s="108"/>
      <c r="N24" s="96" t="s">
        <v>6149</v>
      </c>
      <c r="O24" s="54" t="s">
        <v>1136</v>
      </c>
      <c r="P24" s="537" t="s">
        <v>3276</v>
      </c>
      <c r="Q24" s="96" t="s">
        <v>3327</v>
      </c>
      <c r="R24" s="96" t="s">
        <v>7059</v>
      </c>
      <c r="S24" s="87"/>
      <c r="T24" s="87"/>
      <c r="U24" s="87"/>
      <c r="V24" s="87"/>
      <c r="W24" s="87" t="s">
        <v>29</v>
      </c>
      <c r="X24" s="87" t="s">
        <v>141</v>
      </c>
      <c r="Y24" s="70"/>
      <c r="Z24" s="70"/>
      <c r="AA24" s="87"/>
      <c r="AB24" s="87"/>
      <c r="AC24" s="96" t="s">
        <v>142</v>
      </c>
      <c r="AD24" s="70"/>
      <c r="AE24" s="323" t="s">
        <v>214</v>
      </c>
      <c r="AF24" s="323">
        <v>43928</v>
      </c>
      <c r="AG24" s="70"/>
      <c r="AH24" s="70"/>
      <c r="AI24" s="70"/>
      <c r="AJ24" s="70"/>
      <c r="AK24" s="70"/>
      <c r="AL24" s="87"/>
      <c r="AM24" s="96" t="s">
        <v>207</v>
      </c>
      <c r="AN24" s="323">
        <v>43930</v>
      </c>
      <c r="AO24" s="96" t="s">
        <v>57</v>
      </c>
      <c r="AP24" s="96" t="s">
        <v>56</v>
      </c>
      <c r="AQ24" s="96" t="s">
        <v>1191</v>
      </c>
      <c r="AR24" s="96" t="s">
        <v>206</v>
      </c>
      <c r="AS24" s="323">
        <v>43930</v>
      </c>
      <c r="AT24" s="96" t="s">
        <v>57</v>
      </c>
      <c r="AU24" s="96" t="s">
        <v>56</v>
      </c>
      <c r="AV24" s="96" t="s">
        <v>1192</v>
      </c>
      <c r="AW24" s="32"/>
      <c r="AX24" s="32"/>
      <c r="AY24" s="32"/>
      <c r="AZ24" s="32">
        <f t="shared" si="5"/>
        <v>4</v>
      </c>
    </row>
    <row r="25" spans="5:52" ht="15.6" customHeight="1">
      <c r="E25" s="81"/>
      <c r="F25" s="101"/>
      <c r="G25" s="79"/>
      <c r="H25" s="96" t="s">
        <v>2330</v>
      </c>
      <c r="I25" s="96" t="s">
        <v>4265</v>
      </c>
      <c r="J25" s="96" t="s">
        <v>4266</v>
      </c>
      <c r="K25" s="79"/>
      <c r="L25" s="79"/>
      <c r="M25" s="79"/>
      <c r="N25" s="96" t="s">
        <v>6150</v>
      </c>
      <c r="O25" s="54" t="s">
        <v>1136</v>
      </c>
      <c r="P25" s="537" t="s">
        <v>3276</v>
      </c>
      <c r="Q25" s="96" t="s">
        <v>3328</v>
      </c>
      <c r="R25" s="96" t="s">
        <v>7059</v>
      </c>
      <c r="S25" s="32"/>
      <c r="T25" s="32"/>
      <c r="U25" s="32"/>
      <c r="V25" s="32"/>
      <c r="W25" s="32" t="s">
        <v>29</v>
      </c>
      <c r="X25" s="32" t="s">
        <v>141</v>
      </c>
      <c r="Y25" s="71"/>
      <c r="Z25" s="71"/>
      <c r="AA25" s="32"/>
      <c r="AB25" s="32"/>
      <c r="AC25" s="96" t="s">
        <v>142</v>
      </c>
      <c r="AD25" s="71"/>
      <c r="AE25" s="323" t="s">
        <v>214</v>
      </c>
      <c r="AF25" s="323">
        <v>43928</v>
      </c>
      <c r="AG25" s="71"/>
      <c r="AH25" s="71"/>
      <c r="AI25" s="71"/>
      <c r="AJ25" s="71"/>
      <c r="AK25" s="71"/>
      <c r="AL25" s="44"/>
      <c r="AM25" s="96" t="s">
        <v>207</v>
      </c>
      <c r="AN25" s="323">
        <v>43930</v>
      </c>
      <c r="AO25" s="96" t="s">
        <v>57</v>
      </c>
      <c r="AP25" s="96" t="s">
        <v>56</v>
      </c>
      <c r="AQ25" s="96" t="s">
        <v>1191</v>
      </c>
      <c r="AR25" s="96" t="s">
        <v>206</v>
      </c>
      <c r="AS25" s="323">
        <v>43930</v>
      </c>
      <c r="AT25" s="96" t="s">
        <v>57</v>
      </c>
      <c r="AU25" s="96" t="s">
        <v>56</v>
      </c>
      <c r="AV25" s="96" t="s">
        <v>1192</v>
      </c>
      <c r="AW25" s="32"/>
      <c r="AX25" s="32"/>
      <c r="AY25" s="32"/>
      <c r="AZ25" s="32">
        <f t="shared" si="5"/>
        <v>4</v>
      </c>
    </row>
    <row r="26" spans="5:52" ht="15.6" customHeight="1">
      <c r="E26" s="81"/>
      <c r="F26" s="101"/>
      <c r="G26" s="79"/>
      <c r="H26" s="96" t="s">
        <v>2331</v>
      </c>
      <c r="I26" s="96" t="s">
        <v>4267</v>
      </c>
      <c r="J26" s="96" t="s">
        <v>4268</v>
      </c>
      <c r="K26" s="79"/>
      <c r="L26" s="79"/>
      <c r="M26" s="79"/>
      <c r="N26" s="96" t="s">
        <v>6151</v>
      </c>
      <c r="O26" s="54" t="s">
        <v>1136</v>
      </c>
      <c r="P26" s="537" t="s">
        <v>3276</v>
      </c>
      <c r="Q26" s="96" t="s">
        <v>3329</v>
      </c>
      <c r="R26" s="96" t="s">
        <v>7059</v>
      </c>
      <c r="S26" s="32"/>
      <c r="T26" s="32"/>
      <c r="U26" s="32"/>
      <c r="V26" s="32"/>
      <c r="W26" s="32" t="s">
        <v>29</v>
      </c>
      <c r="X26" s="32" t="s">
        <v>141</v>
      </c>
      <c r="Y26" s="71"/>
      <c r="Z26" s="71"/>
      <c r="AA26" s="32"/>
      <c r="AB26" s="32"/>
      <c r="AC26" s="96" t="s">
        <v>142</v>
      </c>
      <c r="AD26" s="71"/>
      <c r="AE26" s="323" t="s">
        <v>214</v>
      </c>
      <c r="AF26" s="323">
        <v>43928</v>
      </c>
      <c r="AG26" s="71"/>
      <c r="AH26" s="71"/>
      <c r="AI26" s="71"/>
      <c r="AJ26" s="71"/>
      <c r="AK26" s="71"/>
      <c r="AL26" s="44"/>
      <c r="AM26" s="96" t="s">
        <v>207</v>
      </c>
      <c r="AN26" s="323">
        <v>43930</v>
      </c>
      <c r="AO26" s="96" t="s">
        <v>57</v>
      </c>
      <c r="AP26" s="96" t="s">
        <v>56</v>
      </c>
      <c r="AQ26" s="96" t="s">
        <v>1193</v>
      </c>
      <c r="AR26" s="96" t="s">
        <v>206</v>
      </c>
      <c r="AS26" s="323">
        <v>43930</v>
      </c>
      <c r="AT26" s="96" t="s">
        <v>56</v>
      </c>
      <c r="AU26" s="96" t="s">
        <v>56</v>
      </c>
      <c r="AV26" s="96"/>
      <c r="AW26" s="32"/>
      <c r="AX26" s="32"/>
      <c r="AY26" s="32"/>
      <c r="AZ26" s="32">
        <f t="shared" si="5"/>
        <v>4</v>
      </c>
    </row>
    <row r="27" spans="5:52" ht="15.6" customHeight="1">
      <c r="E27" s="77"/>
      <c r="F27" s="74"/>
      <c r="G27" s="108"/>
      <c r="H27" s="96" t="s">
        <v>2332</v>
      </c>
      <c r="I27" s="143" t="s">
        <v>4269</v>
      </c>
      <c r="J27" s="96" t="s">
        <v>4270</v>
      </c>
      <c r="K27" s="108"/>
      <c r="L27" s="108"/>
      <c r="M27" s="108"/>
      <c r="N27" s="96" t="s">
        <v>6152</v>
      </c>
      <c r="O27" s="54" t="s">
        <v>1136</v>
      </c>
      <c r="P27" s="537" t="s">
        <v>3276</v>
      </c>
      <c r="Q27" s="143" t="s">
        <v>3330</v>
      </c>
      <c r="R27" s="96" t="s">
        <v>7059</v>
      </c>
      <c r="S27" s="87"/>
      <c r="T27" s="87"/>
      <c r="U27" s="87"/>
      <c r="V27" s="87"/>
      <c r="W27" s="87" t="s">
        <v>29</v>
      </c>
      <c r="X27" s="87" t="s">
        <v>141</v>
      </c>
      <c r="Y27" s="70"/>
      <c r="Z27" s="70"/>
      <c r="AA27" s="87"/>
      <c r="AB27" s="87"/>
      <c r="AC27" s="96" t="s">
        <v>142</v>
      </c>
      <c r="AD27" s="70"/>
      <c r="AE27" s="323" t="s">
        <v>214</v>
      </c>
      <c r="AF27" s="323">
        <v>43928</v>
      </c>
      <c r="AG27" s="70"/>
      <c r="AH27" s="70"/>
      <c r="AI27" s="70"/>
      <c r="AJ27" s="70"/>
      <c r="AK27" s="70"/>
      <c r="AL27" s="87"/>
      <c r="AM27" s="96" t="s">
        <v>207</v>
      </c>
      <c r="AN27" s="323">
        <v>43930</v>
      </c>
      <c r="AO27" s="96" t="s">
        <v>56</v>
      </c>
      <c r="AP27" s="96" t="s">
        <v>56</v>
      </c>
      <c r="AQ27" s="96"/>
      <c r="AR27" s="96"/>
      <c r="AS27" s="96"/>
      <c r="AT27" s="96"/>
      <c r="AU27" s="96"/>
      <c r="AV27" s="96"/>
      <c r="AW27" s="32"/>
      <c r="AX27" s="32"/>
      <c r="AY27" s="32"/>
      <c r="AZ27" s="32">
        <f t="shared" si="5"/>
        <v>4</v>
      </c>
    </row>
    <row r="28" spans="5:52" ht="15.6" customHeight="1">
      <c r="E28" s="77"/>
      <c r="F28" s="74"/>
      <c r="G28" s="108"/>
      <c r="H28" s="96" t="s">
        <v>2333</v>
      </c>
      <c r="I28" s="96" t="s">
        <v>4271</v>
      </c>
      <c r="J28" s="96" t="s">
        <v>4272</v>
      </c>
      <c r="K28" s="108"/>
      <c r="L28" s="108"/>
      <c r="M28" s="108"/>
      <c r="N28" s="96" t="s">
        <v>6153</v>
      </c>
      <c r="O28" s="54" t="s">
        <v>1136</v>
      </c>
      <c r="P28" s="537" t="s">
        <v>3276</v>
      </c>
      <c r="Q28" s="96" t="s">
        <v>3331</v>
      </c>
      <c r="R28" s="96" t="s">
        <v>7062</v>
      </c>
      <c r="S28" s="87"/>
      <c r="T28" s="87"/>
      <c r="U28" s="87"/>
      <c r="V28" s="87"/>
      <c r="W28" s="87" t="s">
        <v>29</v>
      </c>
      <c r="X28" s="87" t="s">
        <v>141</v>
      </c>
      <c r="Y28" s="70"/>
      <c r="Z28" s="70"/>
      <c r="AA28" s="87"/>
      <c r="AB28" s="87"/>
      <c r="AC28" s="96" t="s">
        <v>142</v>
      </c>
      <c r="AD28" s="70"/>
      <c r="AE28" s="323" t="s">
        <v>207</v>
      </c>
      <c r="AF28" s="323">
        <v>43928</v>
      </c>
      <c r="AG28" s="70"/>
      <c r="AH28" s="70"/>
      <c r="AI28" s="70"/>
      <c r="AJ28" s="70"/>
      <c r="AK28" s="70"/>
      <c r="AL28" s="87"/>
      <c r="AM28" s="96" t="s">
        <v>214</v>
      </c>
      <c r="AN28" s="323">
        <v>43930</v>
      </c>
      <c r="AO28" s="96" t="s">
        <v>56</v>
      </c>
      <c r="AP28" s="96" t="s">
        <v>56</v>
      </c>
      <c r="AQ28" s="96" t="s">
        <v>1194</v>
      </c>
      <c r="AR28" s="96"/>
      <c r="AS28" s="96"/>
      <c r="AT28" s="96"/>
      <c r="AU28" s="96"/>
      <c r="AV28" s="96"/>
      <c r="AW28" s="32"/>
      <c r="AX28" s="32"/>
      <c r="AY28" s="32"/>
      <c r="AZ28" s="32">
        <f t="shared" si="5"/>
        <v>4</v>
      </c>
    </row>
    <row r="29" spans="5:52" ht="15.6" customHeight="1">
      <c r="E29" s="77"/>
      <c r="F29" s="74"/>
      <c r="G29" s="108"/>
      <c r="H29" s="96" t="s">
        <v>2334</v>
      </c>
      <c r="I29" s="96" t="s">
        <v>4273</v>
      </c>
      <c r="J29" s="96" t="s">
        <v>4274</v>
      </c>
      <c r="K29" s="108"/>
      <c r="L29" s="108"/>
      <c r="M29" s="108"/>
      <c r="N29" s="96" t="s">
        <v>6154</v>
      </c>
      <c r="O29" s="114" t="s">
        <v>1136</v>
      </c>
      <c r="P29" s="543" t="s">
        <v>3276</v>
      </c>
      <c r="Q29" s="143" t="s">
        <v>3332</v>
      </c>
      <c r="R29" s="96" t="s">
        <v>7063</v>
      </c>
      <c r="S29" s="87"/>
      <c r="T29" s="87"/>
      <c r="U29" s="87"/>
      <c r="V29" s="87"/>
      <c r="W29" s="87" t="s">
        <v>29</v>
      </c>
      <c r="X29" s="87" t="s">
        <v>141</v>
      </c>
      <c r="Y29" s="70"/>
      <c r="Z29" s="70"/>
      <c r="AA29" s="87"/>
      <c r="AB29" s="87"/>
      <c r="AC29" s="96" t="s">
        <v>142</v>
      </c>
      <c r="AD29" s="70"/>
      <c r="AE29" s="323" t="s">
        <v>207</v>
      </c>
      <c r="AF29" s="323">
        <v>43928</v>
      </c>
      <c r="AG29" s="70"/>
      <c r="AH29" s="70"/>
      <c r="AI29" s="70"/>
      <c r="AJ29" s="70"/>
      <c r="AK29" s="70"/>
      <c r="AL29" s="87"/>
      <c r="AM29" s="96" t="s">
        <v>214</v>
      </c>
      <c r="AN29" s="323">
        <v>43930</v>
      </c>
      <c r="AO29" s="96" t="s">
        <v>1187</v>
      </c>
      <c r="AP29" s="96" t="s">
        <v>56</v>
      </c>
      <c r="AQ29" s="96" t="s">
        <v>1195</v>
      </c>
      <c r="AR29" s="96"/>
      <c r="AS29" s="96"/>
      <c r="AT29" s="96"/>
      <c r="AU29" s="96"/>
      <c r="AV29" s="96"/>
      <c r="AW29" s="32"/>
      <c r="AX29" s="32"/>
      <c r="AY29" s="32"/>
      <c r="AZ29" s="32">
        <f t="shared" si="5"/>
        <v>4</v>
      </c>
    </row>
    <row r="30" spans="5:52" ht="15.6" customHeight="1">
      <c r="E30" s="77"/>
      <c r="F30" s="76"/>
      <c r="G30" s="108"/>
      <c r="H30" s="96" t="s">
        <v>2335</v>
      </c>
      <c r="I30" s="96" t="s">
        <v>4275</v>
      </c>
      <c r="J30" s="96" t="s">
        <v>4276</v>
      </c>
      <c r="K30" s="108"/>
      <c r="L30" s="108"/>
      <c r="M30" s="108"/>
      <c r="N30" s="96" t="s">
        <v>6155</v>
      </c>
      <c r="O30" s="114" t="s">
        <v>1136</v>
      </c>
      <c r="P30" s="543" t="s">
        <v>3276</v>
      </c>
      <c r="Q30" s="143" t="s">
        <v>3333</v>
      </c>
      <c r="R30" s="96" t="s">
        <v>7063</v>
      </c>
      <c r="S30" s="87"/>
      <c r="T30" s="87"/>
      <c r="U30" s="87"/>
      <c r="V30" s="87"/>
      <c r="W30" s="87" t="s">
        <v>29</v>
      </c>
      <c r="X30" s="87" t="s">
        <v>141</v>
      </c>
      <c r="Y30" s="70"/>
      <c r="Z30" s="70"/>
      <c r="AA30" s="87"/>
      <c r="AB30" s="87"/>
      <c r="AC30" s="96" t="s">
        <v>142</v>
      </c>
      <c r="AD30" s="70"/>
      <c r="AE30" s="323" t="s">
        <v>207</v>
      </c>
      <c r="AF30" s="323">
        <v>43928</v>
      </c>
      <c r="AG30" s="70"/>
      <c r="AH30" s="70"/>
      <c r="AI30" s="70"/>
      <c r="AJ30" s="70"/>
      <c r="AK30" s="70"/>
      <c r="AL30" s="87"/>
      <c r="AM30" s="96" t="s">
        <v>214</v>
      </c>
      <c r="AN30" s="323">
        <v>43930</v>
      </c>
      <c r="AO30" s="96" t="s">
        <v>56</v>
      </c>
      <c r="AP30" s="96" t="s">
        <v>56</v>
      </c>
      <c r="AQ30" s="96" t="s">
        <v>1196</v>
      </c>
      <c r="AR30" s="96"/>
      <c r="AS30" s="96"/>
      <c r="AT30" s="96"/>
      <c r="AU30" s="96"/>
      <c r="AV30" s="96"/>
      <c r="AW30" s="32"/>
      <c r="AX30" s="32"/>
      <c r="AY30" s="32"/>
      <c r="AZ30" s="32">
        <f t="shared" si="5"/>
        <v>4</v>
      </c>
    </row>
    <row r="31" spans="5:52" ht="15.6" customHeight="1">
      <c r="E31" s="77"/>
      <c r="F31" s="76"/>
      <c r="G31" s="108"/>
      <c r="H31" s="96" t="s">
        <v>2336</v>
      </c>
      <c r="I31" s="96" t="s">
        <v>4277</v>
      </c>
      <c r="J31" s="96" t="s">
        <v>4278</v>
      </c>
      <c r="K31" s="108"/>
      <c r="L31" s="108"/>
      <c r="M31" s="108"/>
      <c r="N31" s="96" t="s">
        <v>6156</v>
      </c>
      <c r="O31" s="114" t="s">
        <v>1136</v>
      </c>
      <c r="P31" s="543" t="s">
        <v>3276</v>
      </c>
      <c r="Q31" s="143" t="s">
        <v>3334</v>
      </c>
      <c r="R31" s="96" t="s">
        <v>7064</v>
      </c>
      <c r="S31" s="87"/>
      <c r="T31" s="87"/>
      <c r="U31" s="87"/>
      <c r="V31" s="87"/>
      <c r="W31" s="87" t="s">
        <v>29</v>
      </c>
      <c r="X31" s="87" t="s">
        <v>141</v>
      </c>
      <c r="Y31" s="87"/>
      <c r="Z31" s="87"/>
      <c r="AA31" s="87"/>
      <c r="AB31" s="87"/>
      <c r="AC31" s="96" t="s">
        <v>142</v>
      </c>
      <c r="AD31" s="70"/>
      <c r="AE31" s="323" t="s">
        <v>207</v>
      </c>
      <c r="AF31" s="323">
        <v>43928</v>
      </c>
      <c r="AG31" s="87"/>
      <c r="AH31" s="87"/>
      <c r="AI31" s="87"/>
      <c r="AJ31" s="87"/>
      <c r="AK31" s="87"/>
      <c r="AL31" s="87"/>
      <c r="AM31" s="96" t="s">
        <v>214</v>
      </c>
      <c r="AN31" s="323">
        <v>43930</v>
      </c>
      <c r="AO31" s="96" t="s">
        <v>56</v>
      </c>
      <c r="AP31" s="96" t="s">
        <v>56</v>
      </c>
      <c r="AQ31" s="96" t="s">
        <v>1197</v>
      </c>
      <c r="AR31" s="96"/>
      <c r="AS31" s="96"/>
      <c r="AT31" s="96"/>
      <c r="AU31" s="96"/>
      <c r="AV31" s="96"/>
      <c r="AW31" s="32"/>
      <c r="AX31" s="32"/>
      <c r="AY31" s="32"/>
      <c r="AZ31" s="32">
        <f t="shared" si="5"/>
        <v>4</v>
      </c>
    </row>
    <row r="32" spans="5:52" ht="15.6" customHeight="1">
      <c r="E32" s="77"/>
      <c r="F32" s="74"/>
      <c r="G32" s="69"/>
      <c r="H32" s="96" t="s">
        <v>2337</v>
      </c>
      <c r="I32" s="96" t="s">
        <v>4279</v>
      </c>
      <c r="J32" s="96" t="s">
        <v>4280</v>
      </c>
      <c r="K32" s="69"/>
      <c r="L32" s="69"/>
      <c r="M32" s="69"/>
      <c r="N32" s="96" t="s">
        <v>6157</v>
      </c>
      <c r="O32" s="450" t="s">
        <v>1136</v>
      </c>
      <c r="P32" s="453" t="s">
        <v>3276</v>
      </c>
      <c r="Q32" s="143" t="s">
        <v>3335</v>
      </c>
      <c r="R32" s="96" t="s">
        <v>7063</v>
      </c>
      <c r="S32" s="87"/>
      <c r="T32" s="87"/>
      <c r="U32" s="87"/>
      <c r="V32" s="87"/>
      <c r="W32" s="87" t="s">
        <v>29</v>
      </c>
      <c r="X32" s="87" t="s">
        <v>141</v>
      </c>
      <c r="Y32" s="87"/>
      <c r="Z32" s="87"/>
      <c r="AA32" s="87"/>
      <c r="AB32" s="87"/>
      <c r="AC32" s="96" t="s">
        <v>142</v>
      </c>
      <c r="AD32" s="70"/>
      <c r="AE32" s="323" t="s">
        <v>207</v>
      </c>
      <c r="AF32" s="323">
        <v>43928</v>
      </c>
      <c r="AG32" s="87"/>
      <c r="AH32" s="87"/>
      <c r="AI32" s="87"/>
      <c r="AJ32" s="87"/>
      <c r="AK32" s="87"/>
      <c r="AL32" s="87"/>
      <c r="AM32" s="96" t="s">
        <v>214</v>
      </c>
      <c r="AN32" s="323">
        <v>43930</v>
      </c>
      <c r="AO32" s="96" t="s">
        <v>56</v>
      </c>
      <c r="AP32" s="96" t="s">
        <v>56</v>
      </c>
      <c r="AQ32" s="96"/>
      <c r="AR32" s="96"/>
      <c r="AS32" s="96"/>
      <c r="AT32" s="96"/>
      <c r="AU32" s="96"/>
      <c r="AV32" s="96"/>
      <c r="AW32" s="32"/>
      <c r="AX32" s="32"/>
      <c r="AY32" s="32"/>
      <c r="AZ32" s="32">
        <f t="shared" si="5"/>
        <v>4</v>
      </c>
    </row>
    <row r="33" spans="5:52" ht="15.6" customHeight="1">
      <c r="E33" s="77"/>
      <c r="F33" s="74"/>
      <c r="G33" s="69"/>
      <c r="H33" s="96" t="s">
        <v>2338</v>
      </c>
      <c r="I33" s="96" t="s">
        <v>4281</v>
      </c>
      <c r="J33" s="96" t="s">
        <v>4282</v>
      </c>
      <c r="K33" s="69"/>
      <c r="L33" s="69"/>
      <c r="M33" s="69"/>
      <c r="N33" s="96" t="s">
        <v>6158</v>
      </c>
      <c r="O33" s="450" t="s">
        <v>1136</v>
      </c>
      <c r="P33" s="453" t="s">
        <v>3276</v>
      </c>
      <c r="Q33" s="143" t="s">
        <v>3336</v>
      </c>
      <c r="R33" s="96" t="s">
        <v>7063</v>
      </c>
      <c r="S33" s="87"/>
      <c r="T33" s="87"/>
      <c r="U33" s="87"/>
      <c r="V33" s="87"/>
      <c r="W33" s="87" t="s">
        <v>29</v>
      </c>
      <c r="X33" s="87" t="s">
        <v>141</v>
      </c>
      <c r="Y33" s="87"/>
      <c r="Z33" s="87"/>
      <c r="AA33" s="87"/>
      <c r="AB33" s="87"/>
      <c r="AC33" s="96" t="s">
        <v>142</v>
      </c>
      <c r="AD33" s="70"/>
      <c r="AE33" s="323" t="s">
        <v>207</v>
      </c>
      <c r="AF33" s="323">
        <v>43928</v>
      </c>
      <c r="AG33" s="87"/>
      <c r="AH33" s="87"/>
      <c r="AI33" s="87"/>
      <c r="AJ33" s="87"/>
      <c r="AK33" s="87"/>
      <c r="AL33" s="87"/>
      <c r="AM33" s="96" t="s">
        <v>214</v>
      </c>
      <c r="AN33" s="323">
        <v>43930</v>
      </c>
      <c r="AO33" s="96" t="s">
        <v>57</v>
      </c>
      <c r="AP33" s="96" t="s">
        <v>56</v>
      </c>
      <c r="AQ33" s="371" t="s">
        <v>1198</v>
      </c>
      <c r="AR33" s="96"/>
      <c r="AS33" s="96"/>
      <c r="AT33" s="96"/>
      <c r="AU33" s="96"/>
      <c r="AV33" s="96"/>
      <c r="AW33" s="32"/>
      <c r="AX33" s="32"/>
      <c r="AY33" s="32"/>
      <c r="AZ33" s="32">
        <f t="shared" si="5"/>
        <v>4</v>
      </c>
    </row>
    <row r="34" spans="5:52" ht="15.6" customHeight="1">
      <c r="E34" s="77"/>
      <c r="F34" s="74"/>
      <c r="G34" s="69"/>
      <c r="H34" s="96" t="s">
        <v>2339</v>
      </c>
      <c r="I34" s="96" t="s">
        <v>4283</v>
      </c>
      <c r="J34" s="96" t="s">
        <v>4284</v>
      </c>
      <c r="K34" s="69"/>
      <c r="L34" s="69"/>
      <c r="M34" s="69"/>
      <c r="N34" s="96" t="s">
        <v>6159</v>
      </c>
      <c r="O34" s="450" t="s">
        <v>1136</v>
      </c>
      <c r="P34" s="453" t="s">
        <v>3276</v>
      </c>
      <c r="Q34" s="143" t="s">
        <v>3337</v>
      </c>
      <c r="R34" s="96" t="s">
        <v>7063</v>
      </c>
      <c r="S34" s="87"/>
      <c r="T34" s="87"/>
      <c r="U34" s="87"/>
      <c r="V34" s="87"/>
      <c r="W34" s="87" t="s">
        <v>29</v>
      </c>
      <c r="X34" s="87" t="s">
        <v>141</v>
      </c>
      <c r="Y34" s="87"/>
      <c r="Z34" s="87"/>
      <c r="AA34" s="87"/>
      <c r="AB34" s="87"/>
      <c r="AC34" s="96" t="s">
        <v>142</v>
      </c>
      <c r="AD34" s="70"/>
      <c r="AE34" s="323" t="s">
        <v>207</v>
      </c>
      <c r="AF34" s="323">
        <v>43928</v>
      </c>
      <c r="AG34" s="87"/>
      <c r="AH34" s="87"/>
      <c r="AI34" s="87"/>
      <c r="AJ34" s="87"/>
      <c r="AK34" s="87"/>
      <c r="AL34" s="87"/>
      <c r="AM34" s="96" t="s">
        <v>214</v>
      </c>
      <c r="AN34" s="323">
        <v>43930</v>
      </c>
      <c r="AO34" s="96" t="s">
        <v>57</v>
      </c>
      <c r="AP34" s="96" t="s">
        <v>56</v>
      </c>
      <c r="AQ34" s="96" t="s">
        <v>1199</v>
      </c>
      <c r="AR34" s="96" t="s">
        <v>206</v>
      </c>
      <c r="AS34" s="323">
        <v>43930</v>
      </c>
      <c r="AT34" s="96" t="s">
        <v>56</v>
      </c>
      <c r="AU34" s="96" t="s">
        <v>56</v>
      </c>
      <c r="AV34" s="96"/>
      <c r="AW34" s="32"/>
      <c r="AX34" s="32"/>
      <c r="AY34" s="32"/>
      <c r="AZ34" s="32">
        <f t="shared" si="5"/>
        <v>4</v>
      </c>
    </row>
    <row r="35" spans="5:52" ht="15.6" customHeight="1">
      <c r="E35" s="77"/>
      <c r="F35" s="74"/>
      <c r="G35" s="69"/>
      <c r="H35" s="96" t="s">
        <v>2340</v>
      </c>
      <c r="I35" s="96" t="s">
        <v>4285</v>
      </c>
      <c r="J35" s="96" t="s">
        <v>4286</v>
      </c>
      <c r="K35" s="69"/>
      <c r="L35" s="69"/>
      <c r="M35" s="69"/>
      <c r="N35" s="96" t="s">
        <v>6160</v>
      </c>
      <c r="O35" s="114" t="s">
        <v>1136</v>
      </c>
      <c r="P35" s="543" t="s">
        <v>3276</v>
      </c>
      <c r="Q35" s="143" t="s">
        <v>3338</v>
      </c>
      <c r="R35" s="96" t="s">
        <v>7063</v>
      </c>
      <c r="S35" s="87"/>
      <c r="T35" s="87"/>
      <c r="U35" s="87"/>
      <c r="V35" s="87"/>
      <c r="W35" s="87" t="s">
        <v>29</v>
      </c>
      <c r="X35" s="87" t="s">
        <v>141</v>
      </c>
      <c r="Y35" s="87"/>
      <c r="Z35" s="87"/>
      <c r="AA35" s="87"/>
      <c r="AB35" s="87"/>
      <c r="AC35" s="96" t="s">
        <v>142</v>
      </c>
      <c r="AD35" s="70"/>
      <c r="AE35" s="323" t="s">
        <v>207</v>
      </c>
      <c r="AF35" s="323">
        <v>43928</v>
      </c>
      <c r="AG35" s="87"/>
      <c r="AH35" s="87"/>
      <c r="AI35" s="87"/>
      <c r="AJ35" s="87"/>
      <c r="AK35" s="87"/>
      <c r="AL35" s="87"/>
      <c r="AM35" s="96" t="s">
        <v>214</v>
      </c>
      <c r="AN35" s="323">
        <v>43930</v>
      </c>
      <c r="AO35" s="96" t="s">
        <v>56</v>
      </c>
      <c r="AP35" s="96" t="s">
        <v>56</v>
      </c>
      <c r="AQ35" s="96" t="s">
        <v>1196</v>
      </c>
      <c r="AR35" s="96" t="s">
        <v>206</v>
      </c>
      <c r="AS35" s="323">
        <v>43930</v>
      </c>
      <c r="AT35" s="96" t="s">
        <v>56</v>
      </c>
      <c r="AU35" s="96" t="s">
        <v>56</v>
      </c>
      <c r="AV35" s="96"/>
      <c r="AW35" s="32"/>
      <c r="AX35" s="32"/>
      <c r="AY35" s="32"/>
      <c r="AZ35" s="32">
        <f t="shared" si="5"/>
        <v>4</v>
      </c>
    </row>
    <row r="36" spans="5:52" ht="15.6" customHeight="1">
      <c r="E36" s="77"/>
      <c r="F36" s="74"/>
      <c r="G36" s="69"/>
      <c r="H36" s="96" t="s">
        <v>2341</v>
      </c>
      <c r="I36" s="96" t="s">
        <v>4287</v>
      </c>
      <c r="J36" s="96" t="s">
        <v>4288</v>
      </c>
      <c r="K36" s="69"/>
      <c r="L36" s="69"/>
      <c r="M36" s="69"/>
      <c r="N36" s="96" t="s">
        <v>6161</v>
      </c>
      <c r="O36" s="114" t="s">
        <v>1136</v>
      </c>
      <c r="P36" s="543" t="s">
        <v>3276</v>
      </c>
      <c r="Q36" s="143" t="s">
        <v>3339</v>
      </c>
      <c r="R36" s="96" t="s">
        <v>7065</v>
      </c>
      <c r="S36" s="87"/>
      <c r="T36" s="87"/>
      <c r="U36" s="87"/>
      <c r="V36" s="87"/>
      <c r="W36" s="87" t="s">
        <v>29</v>
      </c>
      <c r="X36" s="87" t="s">
        <v>141</v>
      </c>
      <c r="Y36" s="87"/>
      <c r="Z36" s="87"/>
      <c r="AA36" s="87"/>
      <c r="AB36" s="87"/>
      <c r="AC36" s="96" t="s">
        <v>142</v>
      </c>
      <c r="AD36" s="70"/>
      <c r="AE36" s="323" t="s">
        <v>207</v>
      </c>
      <c r="AF36" s="323">
        <v>43929</v>
      </c>
      <c r="AG36" s="87"/>
      <c r="AH36" s="87"/>
      <c r="AI36" s="87"/>
      <c r="AJ36" s="87"/>
      <c r="AK36" s="87"/>
      <c r="AL36" s="87"/>
      <c r="AM36" s="96" t="s">
        <v>214</v>
      </c>
      <c r="AN36" s="323">
        <v>43930</v>
      </c>
      <c r="AO36" s="96" t="s">
        <v>56</v>
      </c>
      <c r="AP36" s="96" t="s">
        <v>56</v>
      </c>
      <c r="AQ36" s="96" t="s">
        <v>1196</v>
      </c>
      <c r="AR36" s="96"/>
      <c r="AS36" s="96"/>
      <c r="AT36" s="96"/>
      <c r="AU36" s="96"/>
      <c r="AV36" s="96"/>
      <c r="AW36" s="32"/>
      <c r="AX36" s="32"/>
      <c r="AY36" s="32"/>
      <c r="AZ36" s="32">
        <f t="shared" si="5"/>
        <v>4</v>
      </c>
    </row>
    <row r="37" spans="5:52" ht="15.6" customHeight="1">
      <c r="E37" s="77"/>
      <c r="F37" s="74"/>
      <c r="G37" s="69"/>
      <c r="H37" s="96" t="s">
        <v>2342</v>
      </c>
      <c r="I37" s="96" t="s">
        <v>4289</v>
      </c>
      <c r="J37" s="96" t="s">
        <v>4290</v>
      </c>
      <c r="K37" s="69"/>
      <c r="L37" s="69"/>
      <c r="M37" s="69"/>
      <c r="N37" s="96" t="s">
        <v>6162</v>
      </c>
      <c r="O37" s="114" t="s">
        <v>1136</v>
      </c>
      <c r="P37" s="543" t="s">
        <v>3276</v>
      </c>
      <c r="Q37" s="143" t="s">
        <v>3340</v>
      </c>
      <c r="R37" s="96" t="s">
        <v>7063</v>
      </c>
      <c r="S37" s="87"/>
      <c r="T37" s="87"/>
      <c r="U37" s="87"/>
      <c r="V37" s="87"/>
      <c r="W37" s="87" t="s">
        <v>29</v>
      </c>
      <c r="X37" s="87" t="s">
        <v>141</v>
      </c>
      <c r="Y37" s="87"/>
      <c r="Z37" s="87"/>
      <c r="AA37" s="87"/>
      <c r="AB37" s="87"/>
      <c r="AC37" s="96" t="s">
        <v>142</v>
      </c>
      <c r="AD37" s="70"/>
      <c r="AE37" s="323" t="s">
        <v>207</v>
      </c>
      <c r="AF37" s="323">
        <v>43929</v>
      </c>
      <c r="AG37" s="87"/>
      <c r="AH37" s="87"/>
      <c r="AI37" s="87"/>
      <c r="AJ37" s="87"/>
      <c r="AK37" s="87"/>
      <c r="AL37" s="87"/>
      <c r="AM37" s="96" t="s">
        <v>214</v>
      </c>
      <c r="AN37" s="323">
        <v>43930</v>
      </c>
      <c r="AO37" s="96" t="s">
        <v>56</v>
      </c>
      <c r="AP37" s="96" t="s">
        <v>56</v>
      </c>
      <c r="AQ37" s="96" t="s">
        <v>1200</v>
      </c>
      <c r="AR37" s="96"/>
      <c r="AS37" s="96"/>
      <c r="AT37" s="96"/>
      <c r="AU37" s="96"/>
      <c r="AV37" s="96"/>
      <c r="AW37" s="32"/>
      <c r="AX37" s="32"/>
      <c r="AY37" s="32"/>
      <c r="AZ37" s="32">
        <f t="shared" si="5"/>
        <v>4</v>
      </c>
    </row>
    <row r="38" spans="5:52" ht="15.6" customHeight="1">
      <c r="E38" s="77"/>
      <c r="F38" s="74"/>
      <c r="G38" s="69"/>
      <c r="H38" s="96" t="s">
        <v>2343</v>
      </c>
      <c r="I38" s="96" t="s">
        <v>4291</v>
      </c>
      <c r="J38" s="96" t="s">
        <v>4292</v>
      </c>
      <c r="K38" s="69"/>
      <c r="L38" s="69"/>
      <c r="M38" s="69"/>
      <c r="N38" s="96" t="s">
        <v>6163</v>
      </c>
      <c r="O38" s="114" t="s">
        <v>1136</v>
      </c>
      <c r="P38" s="543" t="s">
        <v>3276</v>
      </c>
      <c r="Q38" s="143" t="s">
        <v>3341</v>
      </c>
      <c r="R38" s="96" t="s">
        <v>7064</v>
      </c>
      <c r="S38" s="87"/>
      <c r="T38" s="87"/>
      <c r="U38" s="87"/>
      <c r="V38" s="87"/>
      <c r="W38" s="87" t="s">
        <v>29</v>
      </c>
      <c r="X38" s="87" t="s">
        <v>141</v>
      </c>
      <c r="Y38" s="87"/>
      <c r="Z38" s="87"/>
      <c r="AA38" s="87"/>
      <c r="AB38" s="87"/>
      <c r="AC38" s="96" t="s">
        <v>142</v>
      </c>
      <c r="AD38" s="70"/>
      <c r="AE38" s="323" t="s">
        <v>207</v>
      </c>
      <c r="AF38" s="323">
        <v>43929</v>
      </c>
      <c r="AG38" s="87"/>
      <c r="AH38" s="87"/>
      <c r="AI38" s="87"/>
      <c r="AJ38" s="87"/>
      <c r="AK38" s="87"/>
      <c r="AL38" s="87"/>
      <c r="AM38" s="96" t="s">
        <v>214</v>
      </c>
      <c r="AN38" s="323">
        <v>43930</v>
      </c>
      <c r="AO38" s="96" t="s">
        <v>57</v>
      </c>
      <c r="AP38" s="96" t="s">
        <v>56</v>
      </c>
      <c r="AQ38" s="96" t="s">
        <v>1201</v>
      </c>
      <c r="AR38" s="96"/>
      <c r="AS38" s="96"/>
      <c r="AT38" s="96"/>
      <c r="AU38" s="96"/>
      <c r="AV38" s="96"/>
      <c r="AW38" s="32"/>
      <c r="AX38" s="32"/>
      <c r="AY38" s="32"/>
      <c r="AZ38" s="32">
        <f t="shared" si="5"/>
        <v>4</v>
      </c>
    </row>
    <row r="39" spans="5:52" ht="15.6" customHeight="1">
      <c r="E39" s="77"/>
      <c r="F39" s="74"/>
      <c r="G39" s="69"/>
      <c r="H39" s="96" t="s">
        <v>2344</v>
      </c>
      <c r="I39" s="96" t="s">
        <v>4293</v>
      </c>
      <c r="J39" s="96" t="s">
        <v>4294</v>
      </c>
      <c r="K39" s="69"/>
      <c r="L39" s="69"/>
      <c r="M39" s="69"/>
      <c r="N39" s="96" t="s">
        <v>6164</v>
      </c>
      <c r="O39" s="114" t="s">
        <v>1136</v>
      </c>
      <c r="P39" s="543" t="s">
        <v>3276</v>
      </c>
      <c r="Q39" s="143" t="s">
        <v>3342</v>
      </c>
      <c r="R39" s="96" t="s">
        <v>7064</v>
      </c>
      <c r="S39" s="87"/>
      <c r="T39" s="87"/>
      <c r="U39" s="87"/>
      <c r="V39" s="87"/>
      <c r="W39" s="87" t="s">
        <v>29</v>
      </c>
      <c r="X39" s="87" t="s">
        <v>141</v>
      </c>
      <c r="Y39" s="87"/>
      <c r="Z39" s="87"/>
      <c r="AA39" s="87"/>
      <c r="AB39" s="87"/>
      <c r="AC39" s="96" t="s">
        <v>142</v>
      </c>
      <c r="AD39" s="70"/>
      <c r="AE39" s="323" t="s">
        <v>207</v>
      </c>
      <c r="AF39" s="323">
        <v>43929</v>
      </c>
      <c r="AG39" s="87"/>
      <c r="AH39" s="87"/>
      <c r="AI39" s="87"/>
      <c r="AJ39" s="87"/>
      <c r="AK39" s="87"/>
      <c r="AL39" s="87"/>
      <c r="AM39" s="96" t="s">
        <v>214</v>
      </c>
      <c r="AN39" s="323">
        <v>43930</v>
      </c>
      <c r="AO39" s="96" t="s">
        <v>57</v>
      </c>
      <c r="AP39" s="96" t="s">
        <v>56</v>
      </c>
      <c r="AQ39" s="96" t="s">
        <v>1201</v>
      </c>
      <c r="AR39" s="96"/>
      <c r="AS39" s="96"/>
      <c r="AT39" s="96"/>
      <c r="AU39" s="96"/>
      <c r="AV39" s="96"/>
      <c r="AW39" s="32"/>
      <c r="AX39" s="32"/>
      <c r="AY39" s="32"/>
      <c r="AZ39" s="32">
        <f t="shared" si="5"/>
        <v>4</v>
      </c>
    </row>
    <row r="40" spans="5:52" ht="15.6" customHeight="1">
      <c r="E40" s="77"/>
      <c r="F40" s="74"/>
      <c r="G40" s="69"/>
      <c r="H40" s="96" t="s">
        <v>2345</v>
      </c>
      <c r="I40" s="96" t="s">
        <v>4295</v>
      </c>
      <c r="J40" s="96" t="s">
        <v>4296</v>
      </c>
      <c r="K40" s="69"/>
      <c r="L40" s="69"/>
      <c r="M40" s="69"/>
      <c r="N40" s="96" t="s">
        <v>6165</v>
      </c>
      <c r="O40" s="114" t="s">
        <v>1136</v>
      </c>
      <c r="P40" s="543" t="s">
        <v>3276</v>
      </c>
      <c r="Q40" s="143" t="s">
        <v>3343</v>
      </c>
      <c r="R40" s="96" t="s">
        <v>7065</v>
      </c>
      <c r="S40" s="87"/>
      <c r="T40" s="87"/>
      <c r="U40" s="87"/>
      <c r="V40" s="87"/>
      <c r="W40" s="87" t="s">
        <v>29</v>
      </c>
      <c r="X40" s="87" t="s">
        <v>141</v>
      </c>
      <c r="Y40" s="87"/>
      <c r="Z40" s="87"/>
      <c r="AA40" s="87"/>
      <c r="AB40" s="87"/>
      <c r="AC40" s="96" t="s">
        <v>142</v>
      </c>
      <c r="AD40" s="70"/>
      <c r="AE40" s="323" t="s">
        <v>207</v>
      </c>
      <c r="AF40" s="323">
        <v>43929</v>
      </c>
      <c r="AG40" s="87"/>
      <c r="AH40" s="87"/>
      <c r="AI40" s="87"/>
      <c r="AJ40" s="87"/>
      <c r="AK40" s="87"/>
      <c r="AL40" s="87"/>
      <c r="AM40" s="96" t="s">
        <v>214</v>
      </c>
      <c r="AN40" s="323">
        <v>43930</v>
      </c>
      <c r="AO40" s="96" t="s">
        <v>57</v>
      </c>
      <c r="AP40" s="96" t="s">
        <v>56</v>
      </c>
      <c r="AQ40" s="371" t="s">
        <v>1202</v>
      </c>
      <c r="AR40" s="96"/>
      <c r="AS40" s="96"/>
      <c r="AT40" s="96"/>
      <c r="AU40" s="96"/>
      <c r="AV40" s="96"/>
      <c r="AW40" s="32"/>
      <c r="AX40" s="32"/>
      <c r="AY40" s="32"/>
      <c r="AZ40" s="32">
        <f t="shared" si="5"/>
        <v>4</v>
      </c>
    </row>
    <row r="41" spans="5:52" ht="15.6" customHeight="1">
      <c r="E41" s="77"/>
      <c r="F41" s="74"/>
      <c r="G41" s="69"/>
      <c r="H41" s="96" t="s">
        <v>2346</v>
      </c>
      <c r="I41" s="96" t="s">
        <v>4297</v>
      </c>
      <c r="J41" s="96" t="s">
        <v>4298</v>
      </c>
      <c r="K41" s="69"/>
      <c r="L41" s="69"/>
      <c r="M41" s="69"/>
      <c r="N41" s="96" t="s">
        <v>6166</v>
      </c>
      <c r="O41" s="114" t="s">
        <v>1136</v>
      </c>
      <c r="P41" s="543" t="s">
        <v>3276</v>
      </c>
      <c r="Q41" s="143" t="s">
        <v>3344</v>
      </c>
      <c r="R41" s="96" t="s">
        <v>7065</v>
      </c>
      <c r="S41" s="87"/>
      <c r="T41" s="87"/>
      <c r="U41" s="87"/>
      <c r="V41" s="87"/>
      <c r="W41" s="87" t="s">
        <v>29</v>
      </c>
      <c r="X41" s="87" t="s">
        <v>141</v>
      </c>
      <c r="Y41" s="87"/>
      <c r="Z41" s="87"/>
      <c r="AA41" s="87"/>
      <c r="AB41" s="87"/>
      <c r="AC41" s="96" t="s">
        <v>142</v>
      </c>
      <c r="AD41" s="70"/>
      <c r="AE41" s="323" t="s">
        <v>207</v>
      </c>
      <c r="AF41" s="323">
        <v>43929</v>
      </c>
      <c r="AG41" s="87"/>
      <c r="AH41" s="87"/>
      <c r="AI41" s="87"/>
      <c r="AJ41" s="87"/>
      <c r="AK41" s="87"/>
      <c r="AL41" s="87"/>
      <c r="AM41" s="96" t="s">
        <v>214</v>
      </c>
      <c r="AN41" s="323">
        <v>43930</v>
      </c>
      <c r="AO41" s="96" t="s">
        <v>57</v>
      </c>
      <c r="AP41" s="96" t="s">
        <v>56</v>
      </c>
      <c r="AQ41" s="371" t="s">
        <v>1203</v>
      </c>
      <c r="AR41" s="96"/>
      <c r="AS41" s="96"/>
      <c r="AT41" s="96"/>
      <c r="AU41" s="96"/>
      <c r="AV41" s="96"/>
      <c r="AW41" s="32"/>
      <c r="AX41" s="32"/>
      <c r="AY41" s="32"/>
      <c r="AZ41" s="32">
        <f t="shared" si="5"/>
        <v>4</v>
      </c>
    </row>
    <row r="42" spans="5:52" ht="15.6" customHeight="1">
      <c r="E42" s="77"/>
      <c r="F42" s="74"/>
      <c r="G42" s="69"/>
      <c r="H42" s="96" t="s">
        <v>2347</v>
      </c>
      <c r="I42" s="96" t="s">
        <v>4299</v>
      </c>
      <c r="J42" s="96" t="s">
        <v>4300</v>
      </c>
      <c r="K42" s="69"/>
      <c r="L42" s="69"/>
      <c r="M42" s="69"/>
      <c r="N42" s="96" t="s">
        <v>6167</v>
      </c>
      <c r="O42" s="54" t="s">
        <v>1136</v>
      </c>
      <c r="P42" s="537" t="s">
        <v>3277</v>
      </c>
      <c r="Q42" s="143" t="s">
        <v>3345</v>
      </c>
      <c r="R42" s="96" t="s">
        <v>7066</v>
      </c>
      <c r="S42" s="87"/>
      <c r="T42" s="87"/>
      <c r="U42" s="87"/>
      <c r="V42" s="87"/>
      <c r="W42" s="87" t="s">
        <v>29</v>
      </c>
      <c r="X42" s="87" t="s">
        <v>141</v>
      </c>
      <c r="Y42" s="87"/>
      <c r="Z42" s="87"/>
      <c r="AA42" s="87"/>
      <c r="AB42" s="87"/>
      <c r="AC42" s="96" t="s">
        <v>142</v>
      </c>
      <c r="AD42" s="70"/>
      <c r="AE42" s="323" t="s">
        <v>207</v>
      </c>
      <c r="AF42" s="323">
        <v>43929</v>
      </c>
      <c r="AG42" s="87"/>
      <c r="AH42" s="87"/>
      <c r="AI42" s="87"/>
      <c r="AJ42" s="87"/>
      <c r="AK42" s="87"/>
      <c r="AL42" s="87"/>
      <c r="AM42" s="96" t="s">
        <v>214</v>
      </c>
      <c r="AN42" s="323">
        <v>43930</v>
      </c>
      <c r="AO42" s="96" t="s">
        <v>57</v>
      </c>
      <c r="AP42" s="96" t="s">
        <v>56</v>
      </c>
      <c r="AQ42" s="371" t="s">
        <v>1204</v>
      </c>
      <c r="AR42" s="96"/>
      <c r="AS42" s="96"/>
      <c r="AT42" s="96"/>
      <c r="AU42" s="96"/>
      <c r="AV42" s="96"/>
      <c r="AW42" s="32"/>
      <c r="AX42" s="32"/>
      <c r="AY42" s="32"/>
      <c r="AZ42" s="32">
        <f t="shared" si="5"/>
        <v>4</v>
      </c>
    </row>
    <row r="43" spans="5:52" ht="15.6" customHeight="1">
      <c r="E43" s="77"/>
      <c r="F43" s="74"/>
      <c r="G43" s="69"/>
      <c r="H43" s="96" t="s">
        <v>2348</v>
      </c>
      <c r="I43" s="96" t="s">
        <v>4301</v>
      </c>
      <c r="J43" s="96" t="s">
        <v>4302</v>
      </c>
      <c r="K43" s="69"/>
      <c r="L43" s="69"/>
      <c r="M43" s="69"/>
      <c r="N43" s="96" t="s">
        <v>6168</v>
      </c>
      <c r="O43" s="54" t="s">
        <v>1136</v>
      </c>
      <c r="P43" s="537" t="s">
        <v>3277</v>
      </c>
      <c r="Q43" s="143" t="s">
        <v>3346</v>
      </c>
      <c r="R43" s="96" t="s">
        <v>7065</v>
      </c>
      <c r="S43" s="87"/>
      <c r="T43" s="87"/>
      <c r="U43" s="87"/>
      <c r="V43" s="87"/>
      <c r="W43" s="87" t="s">
        <v>29</v>
      </c>
      <c r="X43" s="87" t="s">
        <v>141</v>
      </c>
      <c r="Y43" s="87"/>
      <c r="Z43" s="87"/>
      <c r="AA43" s="87"/>
      <c r="AB43" s="87"/>
      <c r="AC43" s="96" t="s">
        <v>142</v>
      </c>
      <c r="AD43" s="70"/>
      <c r="AE43" s="323" t="s">
        <v>207</v>
      </c>
      <c r="AF43" s="323">
        <v>43929</v>
      </c>
      <c r="AG43" s="87"/>
      <c r="AH43" s="87"/>
      <c r="AI43" s="87"/>
      <c r="AJ43" s="87"/>
      <c r="AK43" s="87"/>
      <c r="AL43" s="87"/>
      <c r="AM43" s="96" t="s">
        <v>214</v>
      </c>
      <c r="AN43" s="323">
        <v>43930</v>
      </c>
      <c r="AO43" s="96" t="s">
        <v>56</v>
      </c>
      <c r="AP43" s="96" t="s">
        <v>56</v>
      </c>
      <c r="AQ43" s="96" t="s">
        <v>1196</v>
      </c>
      <c r="AR43" s="96"/>
      <c r="AS43" s="96"/>
      <c r="AT43" s="96"/>
      <c r="AU43" s="96"/>
      <c r="AV43" s="96"/>
      <c r="AW43" s="32"/>
      <c r="AX43" s="32"/>
      <c r="AY43" s="32"/>
      <c r="AZ43" s="32">
        <f t="shared" si="5"/>
        <v>4</v>
      </c>
    </row>
    <row r="44" spans="5:52" ht="15.6" customHeight="1">
      <c r="E44" s="77"/>
      <c r="F44" s="74"/>
      <c r="G44" s="69"/>
      <c r="H44" s="96" t="s">
        <v>2349</v>
      </c>
      <c r="I44" s="96" t="s">
        <v>4303</v>
      </c>
      <c r="J44" s="96" t="s">
        <v>4304</v>
      </c>
      <c r="K44" s="69"/>
      <c r="L44" s="69"/>
      <c r="M44" s="69"/>
      <c r="N44" s="96" t="s">
        <v>6169</v>
      </c>
      <c r="O44" s="54" t="s">
        <v>1136</v>
      </c>
      <c r="P44" s="537" t="s">
        <v>3277</v>
      </c>
      <c r="Q44" s="143" t="s">
        <v>3347</v>
      </c>
      <c r="R44" s="96" t="s">
        <v>7065</v>
      </c>
      <c r="S44" s="87"/>
      <c r="T44" s="87"/>
      <c r="U44" s="87"/>
      <c r="V44" s="87"/>
      <c r="W44" s="87" t="s">
        <v>29</v>
      </c>
      <c r="X44" s="87" t="s">
        <v>141</v>
      </c>
      <c r="Y44" s="87"/>
      <c r="Z44" s="87"/>
      <c r="AA44" s="87"/>
      <c r="AB44" s="87"/>
      <c r="AC44" s="96" t="s">
        <v>142</v>
      </c>
      <c r="AD44" s="70"/>
      <c r="AE44" s="323" t="s">
        <v>207</v>
      </c>
      <c r="AF44" s="323">
        <v>43929</v>
      </c>
      <c r="AG44" s="87"/>
      <c r="AH44" s="87"/>
      <c r="AI44" s="87"/>
      <c r="AJ44" s="87"/>
      <c r="AK44" s="87"/>
      <c r="AL44" s="87"/>
      <c r="AM44" s="96" t="s">
        <v>214</v>
      </c>
      <c r="AN44" s="323">
        <v>43930</v>
      </c>
      <c r="AO44" s="96" t="s">
        <v>57</v>
      </c>
      <c r="AP44" s="96" t="s">
        <v>56</v>
      </c>
      <c r="AQ44" s="96" t="s">
        <v>1205</v>
      </c>
      <c r="AR44" s="96"/>
      <c r="AS44" s="96"/>
      <c r="AT44" s="96"/>
      <c r="AU44" s="96"/>
      <c r="AV44" s="96"/>
      <c r="AW44" s="32"/>
      <c r="AX44" s="32"/>
      <c r="AY44" s="32"/>
      <c r="AZ44" s="32">
        <f t="shared" si="5"/>
        <v>4</v>
      </c>
    </row>
    <row r="45" spans="5:52" ht="15.6" customHeight="1">
      <c r="E45" s="77"/>
      <c r="F45" s="74"/>
      <c r="G45" s="69"/>
      <c r="H45" s="96" t="s">
        <v>2350</v>
      </c>
      <c r="I45" s="96" t="s">
        <v>4305</v>
      </c>
      <c r="J45" s="96" t="s">
        <v>4306</v>
      </c>
      <c r="K45" s="69"/>
      <c r="L45" s="69"/>
      <c r="M45" s="69"/>
      <c r="N45" s="96" t="s">
        <v>6170</v>
      </c>
      <c r="O45" s="54" t="s">
        <v>1136</v>
      </c>
      <c r="P45" s="537" t="s">
        <v>3277</v>
      </c>
      <c r="Q45" s="143" t="s">
        <v>3348</v>
      </c>
      <c r="R45" s="96" t="s">
        <v>7065</v>
      </c>
      <c r="S45" s="87"/>
      <c r="T45" s="87"/>
      <c r="U45" s="87"/>
      <c r="V45" s="87"/>
      <c r="W45" s="87" t="s">
        <v>29</v>
      </c>
      <c r="X45" s="87" t="s">
        <v>141</v>
      </c>
      <c r="Y45" s="87"/>
      <c r="Z45" s="87"/>
      <c r="AA45" s="87"/>
      <c r="AB45" s="87"/>
      <c r="AC45" s="96" t="s">
        <v>142</v>
      </c>
      <c r="AD45" s="70"/>
      <c r="AE45" s="323" t="s">
        <v>207</v>
      </c>
      <c r="AF45" s="323">
        <v>43929</v>
      </c>
      <c r="AG45" s="87"/>
      <c r="AH45" s="87"/>
      <c r="AI45" s="87"/>
      <c r="AJ45" s="87"/>
      <c r="AK45" s="87"/>
      <c r="AL45" s="87"/>
      <c r="AM45" s="96" t="s">
        <v>214</v>
      </c>
      <c r="AN45" s="323">
        <v>43930</v>
      </c>
      <c r="AO45" s="96" t="s">
        <v>56</v>
      </c>
      <c r="AP45" s="96" t="s">
        <v>56</v>
      </c>
      <c r="AQ45" s="96"/>
      <c r="AR45" s="96"/>
      <c r="AS45" s="96"/>
      <c r="AT45" s="96"/>
      <c r="AU45" s="96"/>
      <c r="AV45" s="96"/>
      <c r="AW45" s="32"/>
      <c r="AX45" s="32"/>
      <c r="AY45" s="32"/>
      <c r="AZ45" s="32">
        <f t="shared" si="5"/>
        <v>4</v>
      </c>
    </row>
    <row r="46" spans="5:52" ht="15.6" customHeight="1">
      <c r="E46" s="120"/>
      <c r="F46" s="126"/>
      <c r="G46" s="127"/>
      <c r="H46" s="96" t="s">
        <v>2351</v>
      </c>
      <c r="I46" s="96" t="s">
        <v>4307</v>
      </c>
      <c r="J46" s="96" t="s">
        <v>4308</v>
      </c>
      <c r="K46" s="127"/>
      <c r="L46" s="127"/>
      <c r="M46" s="127"/>
      <c r="N46" s="96" t="s">
        <v>6171</v>
      </c>
      <c r="O46" s="54" t="s">
        <v>1136</v>
      </c>
      <c r="P46" s="537" t="s">
        <v>3277</v>
      </c>
      <c r="Q46" s="143" t="s">
        <v>3349</v>
      </c>
      <c r="R46" s="96" t="s">
        <v>7065</v>
      </c>
      <c r="S46" s="46"/>
      <c r="T46" s="46"/>
      <c r="U46" s="46"/>
      <c r="V46" s="46"/>
      <c r="W46" s="46" t="s">
        <v>29</v>
      </c>
      <c r="X46" s="46" t="s">
        <v>141</v>
      </c>
      <c r="Y46" s="46"/>
      <c r="Z46" s="46"/>
      <c r="AA46" s="46"/>
      <c r="AB46" s="46"/>
      <c r="AC46" s="96" t="s">
        <v>142</v>
      </c>
      <c r="AD46" s="128"/>
      <c r="AE46" s="323" t="s">
        <v>207</v>
      </c>
      <c r="AF46" s="323">
        <v>43929</v>
      </c>
      <c r="AG46" s="46"/>
      <c r="AH46" s="46"/>
      <c r="AI46" s="46"/>
      <c r="AJ46" s="46"/>
      <c r="AK46" s="46"/>
      <c r="AL46" s="46"/>
      <c r="AM46" s="96" t="s">
        <v>214</v>
      </c>
      <c r="AN46" s="323">
        <v>43930</v>
      </c>
      <c r="AO46" s="96" t="s">
        <v>56</v>
      </c>
      <c r="AP46" s="96" t="s">
        <v>56</v>
      </c>
      <c r="AQ46" s="96" t="s">
        <v>1196</v>
      </c>
      <c r="AR46" s="96"/>
      <c r="AS46" s="96"/>
      <c r="AT46" s="96"/>
      <c r="AU46" s="96"/>
      <c r="AV46" s="96"/>
      <c r="AW46" s="32"/>
      <c r="AX46" s="32"/>
      <c r="AY46" s="32"/>
      <c r="AZ46" s="32">
        <f t="shared" si="5"/>
        <v>4</v>
      </c>
    </row>
    <row r="47" spans="5:52" ht="15.6" customHeight="1">
      <c r="E47" s="77"/>
      <c r="F47" s="74"/>
      <c r="G47" s="69"/>
      <c r="H47" s="96" t="s">
        <v>2352</v>
      </c>
      <c r="I47" s="96" t="s">
        <v>4309</v>
      </c>
      <c r="J47" s="96" t="s">
        <v>4310</v>
      </c>
      <c r="K47" s="69"/>
      <c r="L47" s="69"/>
      <c r="M47" s="69"/>
      <c r="N47" s="96" t="s">
        <v>6172</v>
      </c>
      <c r="O47" s="54" t="s">
        <v>1136</v>
      </c>
      <c r="P47" s="537" t="s">
        <v>3277</v>
      </c>
      <c r="Q47" s="143" t="s">
        <v>3350</v>
      </c>
      <c r="R47" s="96" t="s">
        <v>7067</v>
      </c>
      <c r="S47" s="87"/>
      <c r="T47" s="87"/>
      <c r="U47" s="87"/>
      <c r="V47" s="87"/>
      <c r="W47" s="87" t="s">
        <v>29</v>
      </c>
      <c r="X47" s="87" t="s">
        <v>141</v>
      </c>
      <c r="Y47" s="87"/>
      <c r="Z47" s="87"/>
      <c r="AA47" s="87"/>
      <c r="AB47" s="87"/>
      <c r="AC47" s="96" t="s">
        <v>142</v>
      </c>
      <c r="AD47" s="70"/>
      <c r="AE47" s="323" t="s">
        <v>207</v>
      </c>
      <c r="AF47" s="323">
        <v>43929</v>
      </c>
      <c r="AG47" s="87"/>
      <c r="AH47" s="87"/>
      <c r="AI47" s="87"/>
      <c r="AJ47" s="87"/>
      <c r="AK47" s="87"/>
      <c r="AL47" s="87"/>
      <c r="AM47" s="96" t="s">
        <v>214</v>
      </c>
      <c r="AN47" s="323">
        <v>43930</v>
      </c>
      <c r="AO47" s="96" t="s">
        <v>57</v>
      </c>
      <c r="AP47" s="96" t="s">
        <v>56</v>
      </c>
      <c r="AQ47" s="96" t="s">
        <v>1206</v>
      </c>
      <c r="AR47" s="96" t="s">
        <v>206</v>
      </c>
      <c r="AS47" s="323">
        <v>43930</v>
      </c>
      <c r="AT47" s="96" t="s">
        <v>56</v>
      </c>
      <c r="AU47" s="96" t="s">
        <v>56</v>
      </c>
      <c r="AV47" s="96" t="s">
        <v>1192</v>
      </c>
      <c r="AW47" s="32"/>
      <c r="AX47" s="32"/>
      <c r="AY47" s="32"/>
      <c r="AZ47" s="32">
        <f t="shared" si="5"/>
        <v>4</v>
      </c>
    </row>
    <row r="48" spans="5:52" ht="15.6" customHeight="1">
      <c r="E48" s="120"/>
      <c r="F48" s="126"/>
      <c r="G48" s="127"/>
      <c r="H48" s="96" t="s">
        <v>2353</v>
      </c>
      <c r="I48" s="96" t="s">
        <v>4311</v>
      </c>
      <c r="J48" s="96" t="s">
        <v>4312</v>
      </c>
      <c r="K48" s="127"/>
      <c r="L48" s="127"/>
      <c r="M48" s="127"/>
      <c r="N48" s="96" t="s">
        <v>6173</v>
      </c>
      <c r="O48" s="54" t="s">
        <v>1136</v>
      </c>
      <c r="P48" s="537" t="s">
        <v>3277</v>
      </c>
      <c r="Q48" s="143" t="s">
        <v>3351</v>
      </c>
      <c r="R48" s="96" t="s">
        <v>7065</v>
      </c>
      <c r="S48" s="46"/>
      <c r="T48" s="46"/>
      <c r="U48" s="46"/>
      <c r="V48" s="46"/>
      <c r="W48" s="46" t="s">
        <v>29</v>
      </c>
      <c r="X48" s="46" t="s">
        <v>141</v>
      </c>
      <c r="Y48" s="46"/>
      <c r="Z48" s="46"/>
      <c r="AA48" s="46"/>
      <c r="AB48" s="46"/>
      <c r="AC48" s="96" t="s">
        <v>142</v>
      </c>
      <c r="AD48" s="128"/>
      <c r="AE48" s="323" t="s">
        <v>207</v>
      </c>
      <c r="AF48" s="323">
        <v>43929</v>
      </c>
      <c r="AG48" s="46"/>
      <c r="AH48" s="46"/>
      <c r="AI48" s="46"/>
      <c r="AJ48" s="46"/>
      <c r="AK48" s="46"/>
      <c r="AL48" s="46"/>
      <c r="AM48" s="96" t="s">
        <v>214</v>
      </c>
      <c r="AN48" s="323">
        <v>43930</v>
      </c>
      <c r="AO48" s="96" t="s">
        <v>56</v>
      </c>
      <c r="AP48" s="96" t="s">
        <v>56</v>
      </c>
      <c r="AQ48" s="96"/>
      <c r="AR48" s="96"/>
      <c r="AS48" s="96"/>
      <c r="AT48" s="96"/>
      <c r="AU48" s="96"/>
      <c r="AV48" s="96"/>
      <c r="AW48" s="32"/>
      <c r="AX48" s="32"/>
      <c r="AY48" s="32"/>
      <c r="AZ48" s="32">
        <f t="shared" si="5"/>
        <v>4</v>
      </c>
    </row>
    <row r="49" spans="5:52" ht="15.6" customHeight="1">
      <c r="E49" s="77"/>
      <c r="F49" s="74"/>
      <c r="G49" s="69"/>
      <c r="H49" s="96" t="s">
        <v>2354</v>
      </c>
      <c r="I49" s="96" t="s">
        <v>4313</v>
      </c>
      <c r="J49" s="96" t="s">
        <v>4314</v>
      </c>
      <c r="K49" s="69"/>
      <c r="L49" s="69"/>
      <c r="M49" s="69"/>
      <c r="N49" s="96" t="s">
        <v>6174</v>
      </c>
      <c r="O49" s="54" t="s">
        <v>1136</v>
      </c>
      <c r="P49" s="537" t="s">
        <v>3277</v>
      </c>
      <c r="Q49" s="143" t="s">
        <v>3352</v>
      </c>
      <c r="R49" s="96" t="s">
        <v>7065</v>
      </c>
      <c r="S49" s="87"/>
      <c r="T49" s="87"/>
      <c r="U49" s="87"/>
      <c r="V49" s="87"/>
      <c r="W49" s="87" t="s">
        <v>29</v>
      </c>
      <c r="X49" s="87" t="s">
        <v>141</v>
      </c>
      <c r="Y49" s="87"/>
      <c r="Z49" s="87"/>
      <c r="AA49" s="87"/>
      <c r="AB49" s="87"/>
      <c r="AC49" s="96" t="s">
        <v>142</v>
      </c>
      <c r="AD49" s="70"/>
      <c r="AE49" s="323" t="s">
        <v>207</v>
      </c>
      <c r="AF49" s="323">
        <v>43929</v>
      </c>
      <c r="AG49" s="87"/>
      <c r="AH49" s="87"/>
      <c r="AI49" s="87"/>
      <c r="AJ49" s="87"/>
      <c r="AK49" s="87"/>
      <c r="AL49" s="87"/>
      <c r="AM49" s="96" t="s">
        <v>214</v>
      </c>
      <c r="AN49" s="323">
        <v>43930</v>
      </c>
      <c r="AO49" s="96" t="s">
        <v>56</v>
      </c>
      <c r="AP49" s="96" t="s">
        <v>56</v>
      </c>
      <c r="AQ49" s="96"/>
      <c r="AR49" s="96"/>
      <c r="AS49" s="96"/>
      <c r="AT49" s="96"/>
      <c r="AU49" s="96"/>
      <c r="AV49" s="96"/>
      <c r="AW49" s="32"/>
      <c r="AX49" s="32"/>
      <c r="AY49" s="32"/>
      <c r="AZ49" s="32">
        <f t="shared" si="5"/>
        <v>4</v>
      </c>
    </row>
    <row r="50" spans="5:52" ht="15.6" customHeight="1">
      <c r="E50" s="77"/>
      <c r="F50" s="74"/>
      <c r="G50" s="69"/>
      <c r="H50" s="96" t="s">
        <v>2355</v>
      </c>
      <c r="I50" s="96" t="s">
        <v>4315</v>
      </c>
      <c r="J50" s="96" t="s">
        <v>4316</v>
      </c>
      <c r="K50" s="69"/>
      <c r="L50" s="69"/>
      <c r="M50" s="69"/>
      <c r="N50" s="96" t="s">
        <v>6175</v>
      </c>
      <c r="O50" s="54" t="s">
        <v>1136</v>
      </c>
      <c r="P50" s="537" t="s">
        <v>3277</v>
      </c>
      <c r="Q50" s="143" t="s">
        <v>3353</v>
      </c>
      <c r="R50" s="96" t="s">
        <v>7065</v>
      </c>
      <c r="S50" s="87"/>
      <c r="T50" s="87"/>
      <c r="U50" s="87"/>
      <c r="V50" s="87"/>
      <c r="W50" s="87" t="s">
        <v>29</v>
      </c>
      <c r="X50" s="87" t="s">
        <v>141</v>
      </c>
      <c r="Y50" s="87"/>
      <c r="Z50" s="87"/>
      <c r="AA50" s="87"/>
      <c r="AB50" s="87"/>
      <c r="AC50" s="96" t="s">
        <v>142</v>
      </c>
      <c r="AD50" s="70"/>
      <c r="AE50" s="323" t="s">
        <v>207</v>
      </c>
      <c r="AF50" s="323">
        <v>43929</v>
      </c>
      <c r="AG50" s="87"/>
      <c r="AH50" s="87"/>
      <c r="AI50" s="87"/>
      <c r="AJ50" s="87"/>
      <c r="AK50" s="87"/>
      <c r="AL50" s="87"/>
      <c r="AM50" s="96" t="s">
        <v>214</v>
      </c>
      <c r="AN50" s="323">
        <v>43930</v>
      </c>
      <c r="AO50" s="96" t="s">
        <v>56</v>
      </c>
      <c r="AP50" s="96" t="s">
        <v>56</v>
      </c>
      <c r="AQ50" s="96"/>
      <c r="AR50" s="96"/>
      <c r="AS50" s="96"/>
      <c r="AT50" s="96"/>
      <c r="AU50" s="96"/>
      <c r="AV50" s="96"/>
      <c r="AW50" s="32"/>
      <c r="AX50" s="32"/>
      <c r="AY50" s="32"/>
      <c r="AZ50" s="32">
        <f t="shared" si="5"/>
        <v>4</v>
      </c>
    </row>
    <row r="51" spans="5:52" ht="15.6" customHeight="1">
      <c r="E51" s="77"/>
      <c r="F51" s="74"/>
      <c r="G51" s="69"/>
      <c r="H51" s="96" t="s">
        <v>2356</v>
      </c>
      <c r="I51" s="96" t="s">
        <v>4317</v>
      </c>
      <c r="J51" s="96" t="s">
        <v>4318</v>
      </c>
      <c r="K51" s="69"/>
      <c r="L51" s="69"/>
      <c r="M51" s="69"/>
      <c r="N51" s="96" t="s">
        <v>6176</v>
      </c>
      <c r="O51" s="54" t="s">
        <v>1136</v>
      </c>
      <c r="P51" s="537" t="s">
        <v>3277</v>
      </c>
      <c r="Q51" s="143" t="s">
        <v>3354</v>
      </c>
      <c r="R51" s="96" t="s">
        <v>7065</v>
      </c>
      <c r="S51" s="87"/>
      <c r="T51" s="87"/>
      <c r="U51" s="87"/>
      <c r="V51" s="87"/>
      <c r="W51" s="87" t="s">
        <v>29</v>
      </c>
      <c r="X51" s="87" t="s">
        <v>141</v>
      </c>
      <c r="Y51" s="87"/>
      <c r="Z51" s="87"/>
      <c r="AA51" s="87"/>
      <c r="AB51" s="87"/>
      <c r="AC51" s="96" t="s">
        <v>142</v>
      </c>
      <c r="AD51" s="70"/>
      <c r="AE51" s="323" t="s">
        <v>207</v>
      </c>
      <c r="AF51" s="323">
        <v>43929</v>
      </c>
      <c r="AG51" s="87"/>
      <c r="AH51" s="87"/>
      <c r="AI51" s="87"/>
      <c r="AJ51" s="87"/>
      <c r="AK51" s="87"/>
      <c r="AL51" s="87"/>
      <c r="AM51" s="96" t="s">
        <v>214</v>
      </c>
      <c r="AN51" s="323">
        <v>43930</v>
      </c>
      <c r="AO51" s="96" t="s">
        <v>56</v>
      </c>
      <c r="AP51" s="96" t="s">
        <v>56</v>
      </c>
      <c r="AQ51" s="96"/>
      <c r="AR51" s="96"/>
      <c r="AS51" s="96"/>
      <c r="AT51" s="96"/>
      <c r="AU51" s="96"/>
      <c r="AV51" s="96"/>
      <c r="AW51" s="32"/>
      <c r="AX51" s="32"/>
      <c r="AY51" s="32"/>
      <c r="AZ51" s="32">
        <f t="shared" si="5"/>
        <v>4</v>
      </c>
    </row>
    <row r="52" spans="5:52" ht="15.6" customHeight="1">
      <c r="E52" s="77"/>
      <c r="F52" s="74"/>
      <c r="G52" s="69"/>
      <c r="H52" s="96" t="s">
        <v>2357</v>
      </c>
      <c r="I52" s="96" t="s">
        <v>4319</v>
      </c>
      <c r="J52" s="96" t="s">
        <v>4320</v>
      </c>
      <c r="K52" s="69"/>
      <c r="L52" s="69"/>
      <c r="M52" s="69"/>
      <c r="N52" s="96" t="s">
        <v>6177</v>
      </c>
      <c r="O52" s="54" t="s">
        <v>1136</v>
      </c>
      <c r="P52" s="537" t="s">
        <v>3277</v>
      </c>
      <c r="Q52" s="143" t="s">
        <v>3355</v>
      </c>
      <c r="R52" s="96" t="s">
        <v>7068</v>
      </c>
      <c r="S52" s="87"/>
      <c r="T52" s="87"/>
      <c r="U52" s="87"/>
      <c r="V52" s="87"/>
      <c r="W52" s="87" t="s">
        <v>29</v>
      </c>
      <c r="X52" s="87" t="s">
        <v>141</v>
      </c>
      <c r="Y52" s="87"/>
      <c r="Z52" s="87"/>
      <c r="AA52" s="87"/>
      <c r="AB52" s="87"/>
      <c r="AC52" s="96" t="s">
        <v>142</v>
      </c>
      <c r="AD52" s="70"/>
      <c r="AE52" s="323" t="s">
        <v>207</v>
      </c>
      <c r="AF52" s="323">
        <v>43929</v>
      </c>
      <c r="AG52" s="87"/>
      <c r="AH52" s="87"/>
      <c r="AI52" s="87"/>
      <c r="AJ52" s="87"/>
      <c r="AK52" s="87"/>
      <c r="AL52" s="87"/>
      <c r="AM52" s="96" t="s">
        <v>214</v>
      </c>
      <c r="AN52" s="323">
        <v>43930</v>
      </c>
      <c r="AO52" s="96" t="s">
        <v>56</v>
      </c>
      <c r="AP52" s="96" t="s">
        <v>56</v>
      </c>
      <c r="AQ52" s="96"/>
      <c r="AR52" s="96"/>
      <c r="AS52" s="96"/>
      <c r="AT52" s="96"/>
      <c r="AU52" s="96"/>
      <c r="AV52" s="96"/>
      <c r="AW52" s="32"/>
      <c r="AX52" s="32"/>
      <c r="AY52" s="32"/>
      <c r="AZ52" s="32">
        <f t="shared" si="5"/>
        <v>4</v>
      </c>
    </row>
    <row r="53" spans="5:52" ht="15.6" customHeight="1">
      <c r="E53" s="77"/>
      <c r="F53" s="74"/>
      <c r="G53" s="69"/>
      <c r="H53" s="96" t="s">
        <v>2358</v>
      </c>
      <c r="I53" s="96" t="s">
        <v>4321</v>
      </c>
      <c r="J53" s="96" t="s">
        <v>4322</v>
      </c>
      <c r="K53" s="69"/>
      <c r="L53" s="69"/>
      <c r="M53" s="69"/>
      <c r="N53" s="96" t="s">
        <v>6178</v>
      </c>
      <c r="O53" s="450" t="s">
        <v>1136</v>
      </c>
      <c r="P53" s="453" t="s">
        <v>3277</v>
      </c>
      <c r="Q53" s="143" t="s">
        <v>3356</v>
      </c>
      <c r="R53" s="96" t="s">
        <v>7065</v>
      </c>
      <c r="S53" s="87"/>
      <c r="T53" s="87"/>
      <c r="U53" s="87"/>
      <c r="V53" s="87"/>
      <c r="W53" s="87" t="s">
        <v>29</v>
      </c>
      <c r="X53" s="87" t="s">
        <v>141</v>
      </c>
      <c r="Y53" s="87"/>
      <c r="Z53" s="87"/>
      <c r="AA53" s="87"/>
      <c r="AB53" s="87"/>
      <c r="AC53" s="96" t="s">
        <v>142</v>
      </c>
      <c r="AD53" s="70"/>
      <c r="AE53" s="323" t="s">
        <v>207</v>
      </c>
      <c r="AF53" s="323">
        <v>43929</v>
      </c>
      <c r="AG53" s="87"/>
      <c r="AH53" s="87"/>
      <c r="AI53" s="87"/>
      <c r="AJ53" s="87"/>
      <c r="AK53" s="87"/>
      <c r="AL53" s="87"/>
      <c r="AM53" s="96" t="s">
        <v>214</v>
      </c>
      <c r="AN53" s="323">
        <v>43930</v>
      </c>
      <c r="AO53" s="96" t="s">
        <v>56</v>
      </c>
      <c r="AP53" s="96" t="s">
        <v>56</v>
      </c>
      <c r="AQ53" s="96"/>
      <c r="AR53" s="96"/>
      <c r="AS53" s="96"/>
      <c r="AT53" s="96"/>
      <c r="AU53" s="96"/>
      <c r="AV53" s="96"/>
      <c r="AW53" s="32"/>
      <c r="AX53" s="32"/>
      <c r="AY53" s="32"/>
      <c r="AZ53" s="32">
        <f t="shared" si="5"/>
        <v>4</v>
      </c>
    </row>
    <row r="54" spans="5:52" ht="15.6" customHeight="1">
      <c r="E54" s="77"/>
      <c r="F54" s="74"/>
      <c r="G54" s="69"/>
      <c r="H54" s="96" t="s">
        <v>2359</v>
      </c>
      <c r="I54" s="96" t="s">
        <v>4323</v>
      </c>
      <c r="J54" s="96" t="s">
        <v>4324</v>
      </c>
      <c r="K54" s="69"/>
      <c r="L54" s="69"/>
      <c r="M54" s="69"/>
      <c r="N54" s="556" t="s">
        <v>6179</v>
      </c>
      <c r="O54" s="450" t="s">
        <v>1136</v>
      </c>
      <c r="P54" s="453" t="s">
        <v>3277</v>
      </c>
      <c r="Q54" s="96" t="s">
        <v>3357</v>
      </c>
      <c r="R54" s="96" t="s">
        <v>7059</v>
      </c>
      <c r="S54" s="87"/>
      <c r="T54" s="87"/>
      <c r="U54" s="87"/>
      <c r="V54" s="87"/>
      <c r="W54" s="87" t="s">
        <v>29</v>
      </c>
      <c r="X54" s="87" t="s">
        <v>141</v>
      </c>
      <c r="Y54" s="87"/>
      <c r="Z54" s="87"/>
      <c r="AA54" s="87"/>
      <c r="AB54" s="87"/>
      <c r="AC54" s="96" t="s">
        <v>142</v>
      </c>
      <c r="AD54" s="70"/>
      <c r="AE54" s="323" t="s">
        <v>214</v>
      </c>
      <c r="AF54" s="323">
        <v>43929</v>
      </c>
      <c r="AG54" s="87"/>
      <c r="AH54" s="87"/>
      <c r="AI54" s="87"/>
      <c r="AJ54" s="87"/>
      <c r="AK54" s="87"/>
      <c r="AL54" s="87"/>
      <c r="AM54" s="96" t="s">
        <v>207</v>
      </c>
      <c r="AN54" s="323">
        <v>43930</v>
      </c>
      <c r="AO54" s="96" t="s">
        <v>57</v>
      </c>
      <c r="AP54" s="96" t="s">
        <v>56</v>
      </c>
      <c r="AQ54" s="96" t="s">
        <v>1207</v>
      </c>
      <c r="AR54" s="96" t="s">
        <v>206</v>
      </c>
      <c r="AS54" s="323">
        <v>43930</v>
      </c>
      <c r="AT54" s="96" t="s">
        <v>56</v>
      </c>
      <c r="AU54" s="96" t="s">
        <v>56</v>
      </c>
      <c r="AV54" s="96"/>
      <c r="AW54" s="32"/>
      <c r="AX54" s="32"/>
      <c r="AY54" s="32"/>
      <c r="AZ54" s="32">
        <f t="shared" si="5"/>
        <v>4</v>
      </c>
    </row>
    <row r="55" spans="5:52" ht="15.6" customHeight="1">
      <c r="E55" s="77"/>
      <c r="F55" s="101"/>
      <c r="G55" s="31"/>
      <c r="H55" s="96" t="s">
        <v>2360</v>
      </c>
      <c r="I55" s="96" t="s">
        <v>4325</v>
      </c>
      <c r="J55" s="96" t="s">
        <v>4326</v>
      </c>
      <c r="K55" s="31"/>
      <c r="L55" s="31"/>
      <c r="M55" s="31"/>
      <c r="N55" s="556" t="s">
        <v>6180</v>
      </c>
      <c r="O55" s="450" t="s">
        <v>1136</v>
      </c>
      <c r="P55" s="453" t="s">
        <v>3277</v>
      </c>
      <c r="Q55" s="96" t="s">
        <v>3358</v>
      </c>
      <c r="R55" s="96" t="s">
        <v>7059</v>
      </c>
      <c r="S55" s="32"/>
      <c r="T55" s="32"/>
      <c r="U55" s="32"/>
      <c r="V55" s="32"/>
      <c r="W55" s="32" t="s">
        <v>29</v>
      </c>
      <c r="X55" s="32" t="s">
        <v>141</v>
      </c>
      <c r="Y55" s="32"/>
      <c r="Z55" s="32"/>
      <c r="AA55" s="32"/>
      <c r="AB55" s="32"/>
      <c r="AC55" s="96" t="s">
        <v>142</v>
      </c>
      <c r="AD55" s="32"/>
      <c r="AE55" s="323" t="s">
        <v>214</v>
      </c>
      <c r="AF55" s="323">
        <v>43929</v>
      </c>
      <c r="AG55" s="32"/>
      <c r="AH55" s="32"/>
      <c r="AI55" s="32"/>
      <c r="AJ55" s="32"/>
      <c r="AK55" s="32"/>
      <c r="AL55" s="32"/>
      <c r="AM55" s="96" t="s">
        <v>207</v>
      </c>
      <c r="AN55" s="323">
        <v>43930</v>
      </c>
      <c r="AO55" s="96" t="s">
        <v>57</v>
      </c>
      <c r="AP55" s="96" t="s">
        <v>56</v>
      </c>
      <c r="AQ55" s="96" t="s">
        <v>1208</v>
      </c>
      <c r="AR55" s="96"/>
      <c r="AS55" s="96"/>
      <c r="AT55" s="96"/>
      <c r="AU55" s="96"/>
      <c r="AV55" s="96"/>
      <c r="AW55" s="32"/>
      <c r="AX55" s="32"/>
      <c r="AY55" s="32"/>
      <c r="AZ55" s="32">
        <f t="shared" si="5"/>
        <v>4</v>
      </c>
    </row>
    <row r="56" spans="5:52" ht="15.6" customHeight="1">
      <c r="E56" s="77"/>
      <c r="F56" s="101"/>
      <c r="G56" s="31"/>
      <c r="H56" s="96" t="s">
        <v>2361</v>
      </c>
      <c r="I56" s="96" t="s">
        <v>4327</v>
      </c>
      <c r="J56" s="96" t="s">
        <v>4328</v>
      </c>
      <c r="K56" s="31"/>
      <c r="L56" s="31"/>
      <c r="M56" s="31"/>
      <c r="N56" s="556" t="s">
        <v>6181</v>
      </c>
      <c r="O56" s="450" t="s">
        <v>1136</v>
      </c>
      <c r="P56" s="453" t="s">
        <v>3277</v>
      </c>
      <c r="Q56" s="96" t="s">
        <v>3359</v>
      </c>
      <c r="R56" s="96" t="s">
        <v>7059</v>
      </c>
      <c r="S56" s="32"/>
      <c r="T56" s="32"/>
      <c r="U56" s="32"/>
      <c r="V56" s="32"/>
      <c r="W56" s="32" t="s">
        <v>29</v>
      </c>
      <c r="X56" s="32" t="s">
        <v>141</v>
      </c>
      <c r="Y56" s="32"/>
      <c r="Z56" s="32"/>
      <c r="AA56" s="32"/>
      <c r="AB56" s="32"/>
      <c r="AC56" s="96" t="s">
        <v>142</v>
      </c>
      <c r="AD56" s="32"/>
      <c r="AE56" s="323" t="s">
        <v>214</v>
      </c>
      <c r="AF56" s="323">
        <v>43929</v>
      </c>
      <c r="AG56" s="32"/>
      <c r="AH56" s="32"/>
      <c r="AI56" s="32"/>
      <c r="AJ56" s="32"/>
      <c r="AK56" s="32"/>
      <c r="AL56" s="32"/>
      <c r="AM56" s="96" t="s">
        <v>207</v>
      </c>
      <c r="AN56" s="323">
        <v>43930</v>
      </c>
      <c r="AO56" s="96" t="s">
        <v>57</v>
      </c>
      <c r="AP56" s="96" t="s">
        <v>56</v>
      </c>
      <c r="AQ56" s="96" t="s">
        <v>1209</v>
      </c>
      <c r="AR56" s="96"/>
      <c r="AS56" s="96"/>
      <c r="AT56" s="96"/>
      <c r="AU56" s="96"/>
      <c r="AV56" s="96"/>
      <c r="AW56" s="32"/>
      <c r="AX56" s="32"/>
      <c r="AY56" s="32"/>
      <c r="AZ56" s="32">
        <f t="shared" si="5"/>
        <v>4</v>
      </c>
    </row>
    <row r="57" spans="5:52" ht="15.6" customHeight="1">
      <c r="E57" s="32"/>
      <c r="F57" s="32"/>
      <c r="G57" s="32"/>
      <c r="H57" s="96" t="s">
        <v>2362</v>
      </c>
      <c r="I57" s="96" t="s">
        <v>4329</v>
      </c>
      <c r="J57" s="96" t="s">
        <v>4330</v>
      </c>
      <c r="K57" s="32"/>
      <c r="L57" s="32"/>
      <c r="M57" s="32"/>
      <c r="N57" s="556" t="s">
        <v>6182</v>
      </c>
      <c r="O57" s="450" t="s">
        <v>1136</v>
      </c>
      <c r="P57" s="453" t="s">
        <v>3277</v>
      </c>
      <c r="Q57" s="96" t="s">
        <v>3360</v>
      </c>
      <c r="R57" s="96" t="s">
        <v>7059</v>
      </c>
      <c r="S57" s="32"/>
      <c r="T57" s="32"/>
      <c r="U57" s="32"/>
      <c r="V57" s="32"/>
      <c r="W57" s="32" t="s">
        <v>29</v>
      </c>
      <c r="X57" s="32" t="s">
        <v>141</v>
      </c>
      <c r="Y57" s="32"/>
      <c r="Z57" s="32"/>
      <c r="AA57" s="32"/>
      <c r="AB57" s="32"/>
      <c r="AC57" s="96" t="s">
        <v>142</v>
      </c>
      <c r="AD57" s="32"/>
      <c r="AE57" s="323" t="s">
        <v>214</v>
      </c>
      <c r="AF57" s="323">
        <v>43929</v>
      </c>
      <c r="AG57" s="32"/>
      <c r="AH57" s="32"/>
      <c r="AI57" s="32"/>
      <c r="AJ57" s="32"/>
      <c r="AK57" s="32"/>
      <c r="AL57" s="32"/>
      <c r="AM57" s="96" t="s">
        <v>207</v>
      </c>
      <c r="AN57" s="323">
        <v>43930</v>
      </c>
      <c r="AO57" s="96" t="s">
        <v>57</v>
      </c>
      <c r="AP57" s="96" t="s">
        <v>56</v>
      </c>
      <c r="AQ57" s="96" t="s">
        <v>1210</v>
      </c>
      <c r="AR57" s="96"/>
      <c r="AS57" s="96"/>
      <c r="AT57" s="96"/>
      <c r="AU57" s="96"/>
      <c r="AV57" s="96"/>
      <c r="AW57" s="32"/>
      <c r="AX57" s="32"/>
      <c r="AY57" s="32"/>
      <c r="AZ57" s="32">
        <f t="shared" si="5"/>
        <v>4</v>
      </c>
    </row>
    <row r="58" spans="5:52" ht="15.6" customHeight="1">
      <c r="E58" s="32"/>
      <c r="F58" s="32"/>
      <c r="G58" s="32"/>
      <c r="H58" s="96" t="s">
        <v>2363</v>
      </c>
      <c r="I58" s="96" t="s">
        <v>4331</v>
      </c>
      <c r="J58" s="96" t="s">
        <v>4332</v>
      </c>
      <c r="K58" s="32"/>
      <c r="L58" s="32"/>
      <c r="M58" s="32"/>
      <c r="N58" s="556" t="s">
        <v>6183</v>
      </c>
      <c r="O58" s="450" t="s">
        <v>1136</v>
      </c>
      <c r="P58" s="453" t="s">
        <v>3277</v>
      </c>
      <c r="Q58" s="96" t="s">
        <v>3361</v>
      </c>
      <c r="R58" s="96" t="s">
        <v>7069</v>
      </c>
      <c r="S58" s="32"/>
      <c r="T58" s="32"/>
      <c r="U58" s="32"/>
      <c r="V58" s="32"/>
      <c r="W58" s="32" t="s">
        <v>29</v>
      </c>
      <c r="X58" s="32" t="s">
        <v>141</v>
      </c>
      <c r="Y58" s="32"/>
      <c r="Z58" s="32"/>
      <c r="AA58" s="32"/>
      <c r="AB58" s="32"/>
      <c r="AC58" s="96" t="s">
        <v>142</v>
      </c>
      <c r="AD58" s="32"/>
      <c r="AE58" s="323" t="s">
        <v>214</v>
      </c>
      <c r="AF58" s="323">
        <v>43929</v>
      </c>
      <c r="AG58" s="32"/>
      <c r="AH58" s="32"/>
      <c r="AI58" s="32"/>
      <c r="AJ58" s="32"/>
      <c r="AK58" s="32"/>
      <c r="AL58" s="32"/>
      <c r="AM58" s="96" t="s">
        <v>207</v>
      </c>
      <c r="AN58" s="323">
        <v>43930</v>
      </c>
      <c r="AO58" s="96" t="s">
        <v>57</v>
      </c>
      <c r="AP58" s="96" t="s">
        <v>56</v>
      </c>
      <c r="AQ58" s="96" t="s">
        <v>1211</v>
      </c>
      <c r="AR58" s="96"/>
      <c r="AS58" s="96"/>
      <c r="AT58" s="96"/>
      <c r="AU58" s="96"/>
      <c r="AV58" s="96"/>
      <c r="AW58" s="32"/>
      <c r="AX58" s="32"/>
      <c r="AY58" s="32"/>
      <c r="AZ58" s="32">
        <f t="shared" si="5"/>
        <v>4</v>
      </c>
    </row>
    <row r="59" spans="5:52" ht="15.6" customHeight="1">
      <c r="E59" s="32"/>
      <c r="F59" s="32"/>
      <c r="G59" s="32"/>
      <c r="H59" s="96" t="s">
        <v>2364</v>
      </c>
      <c r="I59" s="96" t="s">
        <v>4333</v>
      </c>
      <c r="J59" s="96" t="s">
        <v>4334</v>
      </c>
      <c r="K59" s="32"/>
      <c r="L59" s="32"/>
      <c r="M59" s="32"/>
      <c r="N59" s="556" t="s">
        <v>6184</v>
      </c>
      <c r="O59" s="450" t="s">
        <v>1136</v>
      </c>
      <c r="P59" s="453" t="s">
        <v>3277</v>
      </c>
      <c r="Q59" s="96" t="s">
        <v>3362</v>
      </c>
      <c r="R59" s="96" t="s">
        <v>7059</v>
      </c>
      <c r="S59" s="32"/>
      <c r="T59" s="32"/>
      <c r="U59" s="32"/>
      <c r="V59" s="32"/>
      <c r="W59" s="32" t="s">
        <v>29</v>
      </c>
      <c r="X59" s="32" t="s">
        <v>141</v>
      </c>
      <c r="Y59" s="32"/>
      <c r="Z59" s="32"/>
      <c r="AA59" s="32"/>
      <c r="AB59" s="32"/>
      <c r="AC59" s="96" t="s">
        <v>142</v>
      </c>
      <c r="AD59" s="32"/>
      <c r="AE59" s="323" t="s">
        <v>214</v>
      </c>
      <c r="AF59" s="323">
        <v>43929</v>
      </c>
      <c r="AG59" s="32"/>
      <c r="AH59" s="32"/>
      <c r="AI59" s="32"/>
      <c r="AJ59" s="32"/>
      <c r="AK59" s="32"/>
      <c r="AL59" s="32"/>
      <c r="AM59" s="96" t="s">
        <v>207</v>
      </c>
      <c r="AN59" s="323">
        <v>43930</v>
      </c>
      <c r="AO59" s="96" t="s">
        <v>57</v>
      </c>
      <c r="AP59" s="96" t="s">
        <v>56</v>
      </c>
      <c r="AQ59" s="96" t="s">
        <v>1212</v>
      </c>
      <c r="AR59" s="96"/>
      <c r="AS59" s="96"/>
      <c r="AT59" s="96"/>
      <c r="AU59" s="96"/>
      <c r="AV59" s="96"/>
      <c r="AW59" s="32"/>
      <c r="AX59" s="32"/>
      <c r="AY59" s="32"/>
      <c r="AZ59" s="32">
        <f t="shared" si="5"/>
        <v>4</v>
      </c>
    </row>
    <row r="60" spans="5:52" ht="15.6" customHeight="1">
      <c r="E60" s="32"/>
      <c r="F60" s="32"/>
      <c r="G60" s="32"/>
      <c r="H60" s="96" t="s">
        <v>2365</v>
      </c>
      <c r="I60" s="546" t="s">
        <v>4335</v>
      </c>
      <c r="J60" s="546" t="s">
        <v>4336</v>
      </c>
      <c r="K60" s="32"/>
      <c r="L60" s="32"/>
      <c r="M60" s="32"/>
      <c r="N60" s="556" t="s">
        <v>6185</v>
      </c>
      <c r="O60" s="450" t="s">
        <v>1136</v>
      </c>
      <c r="P60" s="453" t="s">
        <v>3277</v>
      </c>
      <c r="Q60" s="96" t="s">
        <v>3363</v>
      </c>
      <c r="R60" s="96" t="s">
        <v>7059</v>
      </c>
      <c r="S60" s="32"/>
      <c r="T60" s="32"/>
      <c r="U60" s="32"/>
      <c r="V60" s="32"/>
      <c r="W60" s="32" t="s">
        <v>29</v>
      </c>
      <c r="X60" s="32" t="s">
        <v>141</v>
      </c>
      <c r="Y60" s="32"/>
      <c r="Z60" s="32"/>
      <c r="AA60" s="32"/>
      <c r="AB60" s="32"/>
      <c r="AC60" s="96" t="s">
        <v>142</v>
      </c>
      <c r="AD60" s="32"/>
      <c r="AE60" s="323" t="s">
        <v>214</v>
      </c>
      <c r="AF60" s="323">
        <v>43929</v>
      </c>
      <c r="AG60" s="32"/>
      <c r="AH60" s="32"/>
      <c r="AI60" s="32"/>
      <c r="AJ60" s="32"/>
      <c r="AK60" s="32"/>
      <c r="AL60" s="32"/>
      <c r="AM60" s="96" t="s">
        <v>207</v>
      </c>
      <c r="AN60" s="323">
        <v>43930</v>
      </c>
      <c r="AO60" s="96" t="s">
        <v>57</v>
      </c>
      <c r="AP60" s="96" t="s">
        <v>56</v>
      </c>
      <c r="AQ60" s="96" t="s">
        <v>1213</v>
      </c>
      <c r="AR60" s="96" t="s">
        <v>206</v>
      </c>
      <c r="AS60" s="323">
        <v>43930</v>
      </c>
      <c r="AT60" s="96" t="s">
        <v>56</v>
      </c>
      <c r="AU60" s="96" t="s">
        <v>56</v>
      </c>
      <c r="AV60" s="96"/>
      <c r="AW60" s="32"/>
      <c r="AX60" s="32"/>
      <c r="AY60" s="32"/>
      <c r="AZ60" s="32">
        <f t="shared" si="5"/>
        <v>4</v>
      </c>
    </row>
    <row r="61" spans="5:52" ht="15.6" customHeight="1">
      <c r="E61" s="32"/>
      <c r="F61" s="32"/>
      <c r="G61" s="32"/>
      <c r="H61" s="96" t="s">
        <v>2366</v>
      </c>
      <c r="I61" s="546" t="s">
        <v>4337</v>
      </c>
      <c r="J61" s="546" t="s">
        <v>4338</v>
      </c>
      <c r="K61" s="32"/>
      <c r="L61" s="32"/>
      <c r="M61" s="32"/>
      <c r="N61" s="556" t="s">
        <v>6186</v>
      </c>
      <c r="O61" s="450" t="s">
        <v>1136</v>
      </c>
      <c r="P61" s="453" t="s">
        <v>3277</v>
      </c>
      <c r="Q61" s="96" t="s">
        <v>3364</v>
      </c>
      <c r="R61" s="546" t="s">
        <v>7070</v>
      </c>
      <c r="S61" s="32"/>
      <c r="T61" s="32"/>
      <c r="U61" s="32"/>
      <c r="V61" s="32"/>
      <c r="W61" s="32" t="s">
        <v>29</v>
      </c>
      <c r="X61" s="32" t="s">
        <v>141</v>
      </c>
      <c r="Y61" s="32"/>
      <c r="Z61" s="32"/>
      <c r="AA61" s="32"/>
      <c r="AB61" s="32"/>
      <c r="AC61" s="96" t="s">
        <v>142</v>
      </c>
      <c r="AD61" s="32"/>
      <c r="AE61" s="323" t="s">
        <v>214</v>
      </c>
      <c r="AF61" s="323">
        <v>43929</v>
      </c>
      <c r="AG61" s="32"/>
      <c r="AH61" s="32"/>
      <c r="AI61" s="32"/>
      <c r="AJ61" s="32"/>
      <c r="AK61" s="32"/>
      <c r="AL61" s="32"/>
      <c r="AM61" s="96" t="s">
        <v>207</v>
      </c>
      <c r="AN61" s="323">
        <v>43930</v>
      </c>
      <c r="AO61" s="96" t="s">
        <v>57</v>
      </c>
      <c r="AP61" s="96" t="s">
        <v>56</v>
      </c>
      <c r="AQ61" s="96" t="s">
        <v>1214</v>
      </c>
      <c r="AR61" s="96" t="s">
        <v>206</v>
      </c>
      <c r="AS61" s="323">
        <v>43930</v>
      </c>
      <c r="AT61" s="96" t="s">
        <v>56</v>
      </c>
      <c r="AU61" s="96" t="s">
        <v>56</v>
      </c>
      <c r="AV61" s="96"/>
      <c r="AW61" s="32"/>
      <c r="AX61" s="32"/>
      <c r="AY61" s="32"/>
      <c r="AZ61" s="32">
        <f t="shared" si="5"/>
        <v>4</v>
      </c>
    </row>
    <row r="62" spans="5:52" ht="15.6" customHeight="1">
      <c r="E62" s="32"/>
      <c r="F62" s="32"/>
      <c r="G62" s="32"/>
      <c r="H62" s="96" t="s">
        <v>2367</v>
      </c>
      <c r="I62" s="546" t="s">
        <v>4339</v>
      </c>
      <c r="J62" s="546" t="s">
        <v>4340</v>
      </c>
      <c r="K62" s="32"/>
      <c r="L62" s="32"/>
      <c r="M62" s="32"/>
      <c r="N62" s="556" t="s">
        <v>6187</v>
      </c>
      <c r="O62" s="450" t="s">
        <v>1136</v>
      </c>
      <c r="P62" s="453" t="s">
        <v>3277</v>
      </c>
      <c r="Q62" s="546" t="s">
        <v>3365</v>
      </c>
      <c r="R62" s="546" t="s">
        <v>7071</v>
      </c>
      <c r="S62" s="32"/>
      <c r="T62" s="32"/>
      <c r="U62" s="32"/>
      <c r="V62" s="32"/>
      <c r="W62" s="32" t="s">
        <v>29</v>
      </c>
      <c r="X62" s="32" t="s">
        <v>141</v>
      </c>
      <c r="Y62" s="32"/>
      <c r="Z62" s="32"/>
      <c r="AA62" s="32"/>
      <c r="AB62" s="32"/>
      <c r="AC62" s="96" t="s">
        <v>142</v>
      </c>
      <c r="AD62" s="32"/>
      <c r="AE62" s="323" t="s">
        <v>214</v>
      </c>
      <c r="AF62" s="323">
        <v>43929</v>
      </c>
      <c r="AG62" s="32"/>
      <c r="AH62" s="32"/>
      <c r="AI62" s="32"/>
      <c r="AJ62" s="32"/>
      <c r="AK62" s="32"/>
      <c r="AL62" s="32"/>
      <c r="AM62" s="96" t="s">
        <v>207</v>
      </c>
      <c r="AN62" s="323">
        <v>43930</v>
      </c>
      <c r="AO62" s="96" t="s">
        <v>58</v>
      </c>
      <c r="AP62" s="96" t="s">
        <v>56</v>
      </c>
      <c r="AQ62" s="96" t="s">
        <v>1215</v>
      </c>
      <c r="AR62" s="96"/>
      <c r="AS62" s="96"/>
      <c r="AT62" s="96"/>
      <c r="AU62" s="96"/>
      <c r="AV62" s="96"/>
      <c r="AW62" s="32"/>
      <c r="AX62" s="32"/>
      <c r="AY62" s="32"/>
      <c r="AZ62" s="32">
        <f t="shared" si="5"/>
        <v>4</v>
      </c>
    </row>
    <row r="63" spans="5:52" ht="15.6" customHeight="1">
      <c r="E63" s="32"/>
      <c r="F63" s="32"/>
      <c r="G63" s="32"/>
      <c r="H63" s="96" t="s">
        <v>2368</v>
      </c>
      <c r="I63" s="546" t="s">
        <v>4341</v>
      </c>
      <c r="J63" s="546" t="s">
        <v>4342</v>
      </c>
      <c r="K63" s="32"/>
      <c r="L63" s="32"/>
      <c r="M63" s="32"/>
      <c r="N63" s="556" t="s">
        <v>6188</v>
      </c>
      <c r="O63" s="450" t="s">
        <v>1136</v>
      </c>
      <c r="P63" s="453" t="s">
        <v>3277</v>
      </c>
      <c r="Q63" s="96" t="s">
        <v>3366</v>
      </c>
      <c r="R63" s="546" t="s">
        <v>7072</v>
      </c>
      <c r="S63" s="32"/>
      <c r="T63" s="32"/>
      <c r="U63" s="32"/>
      <c r="V63" s="32"/>
      <c r="W63" s="32" t="s">
        <v>29</v>
      </c>
      <c r="X63" s="32" t="s">
        <v>141</v>
      </c>
      <c r="Y63" s="32"/>
      <c r="Z63" s="32"/>
      <c r="AA63" s="32"/>
      <c r="AB63" s="32"/>
      <c r="AC63" s="96" t="s">
        <v>142</v>
      </c>
      <c r="AD63" s="32"/>
      <c r="AE63" s="323" t="s">
        <v>214</v>
      </c>
      <c r="AF63" s="323">
        <v>43929</v>
      </c>
      <c r="AG63" s="32"/>
      <c r="AH63" s="32"/>
      <c r="AI63" s="32"/>
      <c r="AJ63" s="32"/>
      <c r="AK63" s="32"/>
      <c r="AL63" s="32"/>
      <c r="AM63" s="96" t="s">
        <v>207</v>
      </c>
      <c r="AN63" s="323">
        <v>43930</v>
      </c>
      <c r="AO63" s="96" t="s">
        <v>57</v>
      </c>
      <c r="AP63" s="96" t="s">
        <v>56</v>
      </c>
      <c r="AQ63" s="96" t="s">
        <v>1216</v>
      </c>
      <c r="AR63" s="96"/>
      <c r="AS63" s="96"/>
      <c r="AT63" s="96"/>
      <c r="AU63" s="96"/>
      <c r="AV63" s="96"/>
      <c r="AW63" s="32"/>
      <c r="AX63" s="32"/>
      <c r="AY63" s="32"/>
      <c r="AZ63" s="32">
        <f t="shared" si="5"/>
        <v>4</v>
      </c>
    </row>
    <row r="64" spans="5:52" ht="15.6" customHeight="1">
      <c r="E64" s="32"/>
      <c r="F64" s="32"/>
      <c r="G64" s="32"/>
      <c r="H64" s="96" t="s">
        <v>2369</v>
      </c>
      <c r="I64" s="546" t="s">
        <v>4343</v>
      </c>
      <c r="J64" s="546" t="s">
        <v>4344</v>
      </c>
      <c r="K64" s="32"/>
      <c r="L64" s="32"/>
      <c r="M64" s="32"/>
      <c r="N64" s="556" t="s">
        <v>6189</v>
      </c>
      <c r="O64" s="450" t="s">
        <v>1136</v>
      </c>
      <c r="P64" s="453" t="s">
        <v>3277</v>
      </c>
      <c r="Q64" s="96" t="s">
        <v>3367</v>
      </c>
      <c r="R64" s="546" t="s">
        <v>7072</v>
      </c>
      <c r="S64" s="32"/>
      <c r="T64" s="32"/>
      <c r="U64" s="32"/>
      <c r="V64" s="32"/>
      <c r="W64" s="32" t="s">
        <v>29</v>
      </c>
      <c r="X64" s="32" t="s">
        <v>141</v>
      </c>
      <c r="Y64" s="32"/>
      <c r="Z64" s="32"/>
      <c r="AA64" s="32"/>
      <c r="AB64" s="32"/>
      <c r="AC64" s="96" t="s">
        <v>142</v>
      </c>
      <c r="AD64" s="32"/>
      <c r="AE64" s="323" t="s">
        <v>214</v>
      </c>
      <c r="AF64" s="323">
        <v>43929</v>
      </c>
      <c r="AG64" s="32"/>
      <c r="AH64" s="32"/>
      <c r="AI64" s="32"/>
      <c r="AJ64" s="32"/>
      <c r="AK64" s="32"/>
      <c r="AL64" s="32"/>
      <c r="AM64" s="96" t="s">
        <v>207</v>
      </c>
      <c r="AN64" s="323">
        <v>43930</v>
      </c>
      <c r="AO64" s="96" t="s">
        <v>57</v>
      </c>
      <c r="AP64" s="96" t="s">
        <v>56</v>
      </c>
      <c r="AQ64" s="96" t="s">
        <v>1217</v>
      </c>
      <c r="AR64" s="96"/>
      <c r="AS64" s="96"/>
      <c r="AT64" s="96"/>
      <c r="AU64" s="96"/>
      <c r="AV64" s="96"/>
      <c r="AW64" s="32"/>
      <c r="AX64" s="32"/>
      <c r="AY64" s="32"/>
      <c r="AZ64" s="32">
        <f t="shared" si="5"/>
        <v>4</v>
      </c>
    </row>
    <row r="65" spans="5:52" ht="15.6" customHeight="1">
      <c r="E65" s="32"/>
      <c r="F65" s="32"/>
      <c r="G65" s="32"/>
      <c r="H65" s="96" t="s">
        <v>2370</v>
      </c>
      <c r="I65" s="546" t="s">
        <v>4345</v>
      </c>
      <c r="J65" s="546" t="s">
        <v>4346</v>
      </c>
      <c r="K65" s="32"/>
      <c r="L65" s="32"/>
      <c r="M65" s="32"/>
      <c r="N65" s="556" t="s">
        <v>6190</v>
      </c>
      <c r="O65" s="450" t="s">
        <v>1136</v>
      </c>
      <c r="P65" s="453" t="s">
        <v>3277</v>
      </c>
      <c r="Q65" s="96" t="s">
        <v>3368</v>
      </c>
      <c r="R65" s="546" t="s">
        <v>7059</v>
      </c>
      <c r="S65" s="32"/>
      <c r="T65" s="32"/>
      <c r="U65" s="32"/>
      <c r="V65" s="32"/>
      <c r="W65" s="32" t="s">
        <v>29</v>
      </c>
      <c r="X65" s="32" t="s">
        <v>141</v>
      </c>
      <c r="Y65" s="32"/>
      <c r="Z65" s="32"/>
      <c r="AA65" s="32"/>
      <c r="AB65" s="32"/>
      <c r="AC65" s="96" t="s">
        <v>142</v>
      </c>
      <c r="AD65" s="32"/>
      <c r="AE65" s="323" t="s">
        <v>214</v>
      </c>
      <c r="AF65" s="323">
        <v>43929</v>
      </c>
      <c r="AG65" s="32"/>
      <c r="AH65" s="32"/>
      <c r="AI65" s="32"/>
      <c r="AJ65" s="32"/>
      <c r="AK65" s="32"/>
      <c r="AL65" s="32"/>
      <c r="AM65" s="96" t="s">
        <v>207</v>
      </c>
      <c r="AN65" s="323">
        <v>43930</v>
      </c>
      <c r="AO65" s="96" t="s">
        <v>57</v>
      </c>
      <c r="AP65" s="96" t="s">
        <v>56</v>
      </c>
      <c r="AQ65" s="96" t="s">
        <v>1218</v>
      </c>
      <c r="AR65" s="54" t="s">
        <v>206</v>
      </c>
      <c r="AS65" s="374">
        <v>43930</v>
      </c>
      <c r="AT65" s="96" t="s">
        <v>57</v>
      </c>
      <c r="AU65" s="54" t="s">
        <v>56</v>
      </c>
      <c r="AV65" s="54" t="s">
        <v>1192</v>
      </c>
      <c r="AW65" s="32"/>
      <c r="AX65" s="32"/>
      <c r="AY65" s="32"/>
      <c r="AZ65" s="32">
        <f t="shared" si="5"/>
        <v>4</v>
      </c>
    </row>
    <row r="66" spans="5:52" ht="15.6" customHeight="1">
      <c r="E66" s="32"/>
      <c r="F66" s="32"/>
      <c r="G66" s="32"/>
      <c r="H66" s="96" t="s">
        <v>2371</v>
      </c>
      <c r="I66" s="546" t="s">
        <v>4347</v>
      </c>
      <c r="J66" s="546" t="s">
        <v>4348</v>
      </c>
      <c r="K66" s="32"/>
      <c r="L66" s="32"/>
      <c r="M66" s="32"/>
      <c r="N66" s="556" t="s">
        <v>6191</v>
      </c>
      <c r="O66" s="450" t="s">
        <v>1136</v>
      </c>
      <c r="P66" s="453" t="s">
        <v>3277</v>
      </c>
      <c r="Q66" s="96" t="s">
        <v>3369</v>
      </c>
      <c r="R66" s="546" t="s">
        <v>7059</v>
      </c>
      <c r="S66" s="32"/>
      <c r="T66" s="32"/>
      <c r="U66" s="32"/>
      <c r="V66" s="32"/>
      <c r="W66" s="32" t="s">
        <v>29</v>
      </c>
      <c r="X66" s="32" t="s">
        <v>141</v>
      </c>
      <c r="Y66" s="32"/>
      <c r="Z66" s="32"/>
      <c r="AA66" s="32"/>
      <c r="AB66" s="32"/>
      <c r="AC66" s="96" t="s">
        <v>142</v>
      </c>
      <c r="AD66" s="32"/>
      <c r="AE66" s="323" t="s">
        <v>214</v>
      </c>
      <c r="AF66" s="323">
        <v>43929</v>
      </c>
      <c r="AG66" s="32"/>
      <c r="AH66" s="32"/>
      <c r="AI66" s="32"/>
      <c r="AJ66" s="32"/>
      <c r="AK66" s="32"/>
      <c r="AL66" s="32"/>
      <c r="AM66" s="96" t="s">
        <v>207</v>
      </c>
      <c r="AN66" s="323">
        <v>43930</v>
      </c>
      <c r="AO66" s="96" t="s">
        <v>57</v>
      </c>
      <c r="AP66" s="96" t="s">
        <v>56</v>
      </c>
      <c r="AQ66" s="96" t="s">
        <v>1219</v>
      </c>
      <c r="AR66" s="54" t="s">
        <v>206</v>
      </c>
      <c r="AS66" s="374">
        <v>43930</v>
      </c>
      <c r="AT66" s="96" t="s">
        <v>57</v>
      </c>
      <c r="AU66" s="54" t="s">
        <v>56</v>
      </c>
      <c r="AV66" s="54" t="s">
        <v>1192</v>
      </c>
      <c r="AW66" s="32"/>
      <c r="AX66" s="32"/>
      <c r="AY66" s="32"/>
      <c r="AZ66" s="32">
        <f t="shared" si="5"/>
        <v>4</v>
      </c>
    </row>
    <row r="67" spans="5:52" ht="15.6" customHeight="1">
      <c r="E67" s="32"/>
      <c r="F67" s="32"/>
      <c r="G67" s="32"/>
      <c r="H67" s="96" t="s">
        <v>2372</v>
      </c>
      <c r="I67" s="546" t="s">
        <v>4349</v>
      </c>
      <c r="J67" s="546" t="s">
        <v>4350</v>
      </c>
      <c r="K67" s="32"/>
      <c r="L67" s="32"/>
      <c r="M67" s="32"/>
      <c r="N67" s="556" t="s">
        <v>6192</v>
      </c>
      <c r="O67" s="450" t="s">
        <v>1136</v>
      </c>
      <c r="P67" s="453" t="s">
        <v>3277</v>
      </c>
      <c r="Q67" s="96" t="s">
        <v>3370</v>
      </c>
      <c r="R67" s="546" t="s">
        <v>7070</v>
      </c>
      <c r="S67" s="32"/>
      <c r="T67" s="32"/>
      <c r="U67" s="32"/>
      <c r="V67" s="32"/>
      <c r="W67" s="32" t="s">
        <v>29</v>
      </c>
      <c r="X67" s="32" t="s">
        <v>141</v>
      </c>
      <c r="Y67" s="32"/>
      <c r="Z67" s="32"/>
      <c r="AA67" s="32"/>
      <c r="AB67" s="32"/>
      <c r="AC67" s="96" t="s">
        <v>142</v>
      </c>
      <c r="AD67" s="32"/>
      <c r="AE67" s="323" t="s">
        <v>214</v>
      </c>
      <c r="AF67" s="323">
        <v>43929</v>
      </c>
      <c r="AG67" s="32"/>
      <c r="AH67" s="32"/>
      <c r="AI67" s="32"/>
      <c r="AJ67" s="32"/>
      <c r="AK67" s="32"/>
      <c r="AL67" s="32"/>
      <c r="AM67" s="96" t="s">
        <v>207</v>
      </c>
      <c r="AN67" s="323">
        <v>43930</v>
      </c>
      <c r="AO67" s="96" t="s">
        <v>57</v>
      </c>
      <c r="AP67" s="96" t="s">
        <v>56</v>
      </c>
      <c r="AQ67" s="96" t="s">
        <v>1220</v>
      </c>
      <c r="AR67" s="54" t="s">
        <v>206</v>
      </c>
      <c r="AS67" s="374">
        <v>43930</v>
      </c>
      <c r="AT67" s="96" t="s">
        <v>57</v>
      </c>
      <c r="AU67" s="54" t="s">
        <v>56</v>
      </c>
      <c r="AV67" s="54" t="s">
        <v>1192</v>
      </c>
      <c r="AW67" s="32"/>
      <c r="AX67" s="32"/>
      <c r="AY67" s="32"/>
      <c r="AZ67" s="32">
        <f t="shared" si="5"/>
        <v>4</v>
      </c>
    </row>
    <row r="68" spans="5:52" ht="15.6" customHeight="1">
      <c r="E68" s="32"/>
      <c r="F68" s="32"/>
      <c r="G68" s="32"/>
      <c r="H68" s="69" t="s">
        <v>2373</v>
      </c>
      <c r="I68" s="96" t="s">
        <v>4351</v>
      </c>
      <c r="J68" s="96" t="s">
        <v>4352</v>
      </c>
      <c r="K68" s="32"/>
      <c r="L68" s="32"/>
      <c r="M68" s="32"/>
      <c r="N68" s="96" t="s">
        <v>6193</v>
      </c>
      <c r="O68" s="450" t="s">
        <v>1136</v>
      </c>
      <c r="P68" s="453" t="s">
        <v>3277</v>
      </c>
      <c r="Q68" s="143" t="s">
        <v>3371</v>
      </c>
      <c r="R68" s="96" t="s">
        <v>7070</v>
      </c>
      <c r="S68" s="32"/>
      <c r="T68" s="32"/>
      <c r="U68" s="32"/>
      <c r="V68" s="32"/>
      <c r="W68" s="32" t="s">
        <v>29</v>
      </c>
      <c r="X68" s="32" t="s">
        <v>141</v>
      </c>
      <c r="Y68" s="32"/>
      <c r="Z68" s="32"/>
      <c r="AA68" s="32"/>
      <c r="AB68" s="32"/>
      <c r="AC68" s="96" t="s">
        <v>142</v>
      </c>
      <c r="AD68" s="32"/>
      <c r="AE68" s="323" t="s">
        <v>214</v>
      </c>
      <c r="AF68" s="112">
        <v>43929</v>
      </c>
      <c r="AG68" s="32"/>
      <c r="AH68" s="32"/>
      <c r="AI68" s="32"/>
      <c r="AJ68" s="32"/>
      <c r="AK68" s="32"/>
      <c r="AL68" s="32"/>
      <c r="AM68" s="32" t="s">
        <v>207</v>
      </c>
      <c r="AN68" s="323">
        <v>43930</v>
      </c>
      <c r="AO68" s="32" t="s">
        <v>57</v>
      </c>
      <c r="AP68" s="32" t="s">
        <v>56</v>
      </c>
      <c r="AQ68" s="32" t="s">
        <v>1221</v>
      </c>
      <c r="AR68" s="32" t="s">
        <v>206</v>
      </c>
      <c r="AS68" s="32">
        <v>43930</v>
      </c>
      <c r="AT68" s="32" t="s">
        <v>57</v>
      </c>
      <c r="AU68" s="32" t="s">
        <v>56</v>
      </c>
      <c r="AV68" s="32" t="s">
        <v>1192</v>
      </c>
      <c r="AW68" s="32"/>
      <c r="AX68" s="32"/>
      <c r="AY68" s="32"/>
      <c r="AZ68" s="32">
        <f t="shared" si="5"/>
        <v>4</v>
      </c>
    </row>
    <row r="69" spans="5:52" ht="15.6" customHeight="1">
      <c r="E69" s="32"/>
      <c r="F69" s="32"/>
      <c r="G69" s="32"/>
      <c r="H69" s="69" t="s">
        <v>2374</v>
      </c>
      <c r="I69" s="96" t="s">
        <v>4353</v>
      </c>
      <c r="J69" s="96" t="s">
        <v>4354</v>
      </c>
      <c r="K69" s="32"/>
      <c r="L69" s="32"/>
      <c r="M69" s="32"/>
      <c r="N69" s="96" t="s">
        <v>6194</v>
      </c>
      <c r="O69" s="450" t="s">
        <v>1136</v>
      </c>
      <c r="P69" s="453" t="s">
        <v>3277</v>
      </c>
      <c r="Q69" s="143" t="s">
        <v>3372</v>
      </c>
      <c r="R69" s="96" t="s">
        <v>7073</v>
      </c>
      <c r="S69" s="32"/>
      <c r="T69" s="32"/>
      <c r="U69" s="32"/>
      <c r="V69" s="32"/>
      <c r="W69" s="32" t="s">
        <v>29</v>
      </c>
      <c r="X69" s="32" t="s">
        <v>141</v>
      </c>
      <c r="Y69" s="32"/>
      <c r="Z69" s="32"/>
      <c r="AA69" s="32"/>
      <c r="AB69" s="32"/>
      <c r="AC69" s="96" t="s">
        <v>142</v>
      </c>
      <c r="AD69" s="32"/>
      <c r="AE69" s="323" t="s">
        <v>206</v>
      </c>
      <c r="AF69" s="112">
        <v>43929</v>
      </c>
      <c r="AG69" s="32"/>
      <c r="AH69" s="32"/>
      <c r="AI69" s="32"/>
      <c r="AJ69" s="32"/>
      <c r="AK69" s="32"/>
      <c r="AL69" s="32"/>
      <c r="AM69" s="32" t="s">
        <v>214</v>
      </c>
      <c r="AN69" s="323">
        <v>43930</v>
      </c>
      <c r="AO69" s="32" t="s">
        <v>56</v>
      </c>
      <c r="AP69" s="32" t="s">
        <v>56</v>
      </c>
      <c r="AQ69" s="32"/>
      <c r="AR69" s="32"/>
      <c r="AS69" s="32"/>
      <c r="AT69" s="32"/>
      <c r="AU69" s="32"/>
      <c r="AV69" s="32"/>
      <c r="AW69" s="32"/>
      <c r="AX69" s="32"/>
      <c r="AY69" s="32"/>
      <c r="AZ69" s="32">
        <f t="shared" si="5"/>
        <v>4</v>
      </c>
    </row>
    <row r="70" spans="5:52" ht="15.6" customHeight="1">
      <c r="E70" s="32"/>
      <c r="F70" s="32"/>
      <c r="G70" s="32"/>
      <c r="H70" s="69" t="s">
        <v>2375</v>
      </c>
      <c r="I70" s="96" t="s">
        <v>4355</v>
      </c>
      <c r="J70" s="96" t="s">
        <v>4356</v>
      </c>
      <c r="K70" s="32"/>
      <c r="L70" s="32"/>
      <c r="M70" s="32"/>
      <c r="N70" s="96" t="s">
        <v>6195</v>
      </c>
      <c r="O70" s="450" t="s">
        <v>1136</v>
      </c>
      <c r="P70" s="453" t="s">
        <v>3277</v>
      </c>
      <c r="Q70" s="143" t="s">
        <v>3373</v>
      </c>
      <c r="R70" s="96" t="s">
        <v>7074</v>
      </c>
      <c r="S70" s="32"/>
      <c r="T70" s="32"/>
      <c r="U70" s="32"/>
      <c r="V70" s="32"/>
      <c r="W70" s="32" t="s">
        <v>29</v>
      </c>
      <c r="X70" s="32" t="s">
        <v>141</v>
      </c>
      <c r="Y70" s="32"/>
      <c r="Z70" s="32"/>
      <c r="AA70" s="32"/>
      <c r="AB70" s="32"/>
      <c r="AC70" s="96" t="s">
        <v>142</v>
      </c>
      <c r="AD70" s="32"/>
      <c r="AE70" s="323" t="s">
        <v>206</v>
      </c>
      <c r="AF70" s="112">
        <v>43929</v>
      </c>
      <c r="AG70" s="32"/>
      <c r="AH70" s="32"/>
      <c r="AI70" s="32"/>
      <c r="AJ70" s="32"/>
      <c r="AK70" s="32"/>
      <c r="AL70" s="32"/>
      <c r="AM70" s="32" t="s">
        <v>214</v>
      </c>
      <c r="AN70" s="323">
        <v>43930</v>
      </c>
      <c r="AO70" s="32" t="s">
        <v>56</v>
      </c>
      <c r="AP70" s="32" t="s">
        <v>56</v>
      </c>
      <c r="AQ70" s="32"/>
      <c r="AR70" s="32"/>
      <c r="AS70" s="32"/>
      <c r="AT70" s="32"/>
      <c r="AU70" s="32"/>
      <c r="AV70" s="32"/>
      <c r="AW70" s="32"/>
      <c r="AX70" s="32"/>
      <c r="AY70" s="32"/>
      <c r="AZ70" s="32">
        <f t="shared" si="5"/>
        <v>4</v>
      </c>
    </row>
    <row r="71" spans="5:52" ht="15.6" customHeight="1">
      <c r="E71" s="32"/>
      <c r="F71" s="32"/>
      <c r="G71" s="32"/>
      <c r="H71" s="69" t="s">
        <v>2376</v>
      </c>
      <c r="I71" s="96" t="s">
        <v>4357</v>
      </c>
      <c r="J71" s="96" t="s">
        <v>4358</v>
      </c>
      <c r="K71" s="32"/>
      <c r="L71" s="32"/>
      <c r="M71" s="32"/>
      <c r="N71" s="96" t="s">
        <v>6196</v>
      </c>
      <c r="O71" s="450" t="s">
        <v>1136</v>
      </c>
      <c r="P71" s="453" t="s">
        <v>3277</v>
      </c>
      <c r="Q71" s="143" t="s">
        <v>3374</v>
      </c>
      <c r="R71" s="96" t="s">
        <v>7074</v>
      </c>
      <c r="S71" s="32"/>
      <c r="T71" s="32"/>
      <c r="U71" s="32"/>
      <c r="V71" s="32"/>
      <c r="W71" s="32" t="s">
        <v>29</v>
      </c>
      <c r="X71" s="32" t="s">
        <v>141</v>
      </c>
      <c r="Y71" s="32"/>
      <c r="Z71" s="32"/>
      <c r="AA71" s="32"/>
      <c r="AB71" s="32"/>
      <c r="AC71" s="96" t="s">
        <v>142</v>
      </c>
      <c r="AD71" s="32"/>
      <c r="AE71" s="323" t="s">
        <v>206</v>
      </c>
      <c r="AF71" s="112">
        <v>43929</v>
      </c>
      <c r="AG71" s="32"/>
      <c r="AH71" s="32"/>
      <c r="AI71" s="32"/>
      <c r="AJ71" s="32"/>
      <c r="AK71" s="32"/>
      <c r="AL71" s="32"/>
      <c r="AM71" s="32" t="s">
        <v>214</v>
      </c>
      <c r="AN71" s="323">
        <v>43930</v>
      </c>
      <c r="AO71" s="32" t="s">
        <v>56</v>
      </c>
      <c r="AP71" s="32" t="s">
        <v>56</v>
      </c>
      <c r="AQ71" s="32"/>
      <c r="AR71" s="32"/>
      <c r="AS71" s="32"/>
      <c r="AT71" s="32"/>
      <c r="AU71" s="32"/>
      <c r="AV71" s="32"/>
      <c r="AW71" s="32"/>
      <c r="AX71" s="32"/>
      <c r="AY71" s="32"/>
      <c r="AZ71" s="32">
        <f t="shared" si="5"/>
        <v>4</v>
      </c>
    </row>
    <row r="72" spans="5:52" ht="15.6" customHeight="1">
      <c r="E72" s="32"/>
      <c r="F72" s="32"/>
      <c r="G72" s="32"/>
      <c r="H72" s="69" t="s">
        <v>2377</v>
      </c>
      <c r="I72" s="96" t="s">
        <v>4359</v>
      </c>
      <c r="J72" s="96" t="s">
        <v>4360</v>
      </c>
      <c r="K72" s="32"/>
      <c r="L72" s="32"/>
      <c r="M72" s="32"/>
      <c r="N72" s="96" t="s">
        <v>6197</v>
      </c>
      <c r="O72" s="450" t="s">
        <v>1136</v>
      </c>
      <c r="P72" s="453" t="s">
        <v>3277</v>
      </c>
      <c r="Q72" s="143" t="s">
        <v>3375</v>
      </c>
      <c r="R72" s="96" t="s">
        <v>7074</v>
      </c>
      <c r="S72" s="32"/>
      <c r="T72" s="32"/>
      <c r="U72" s="32"/>
      <c r="V72" s="32"/>
      <c r="W72" s="32" t="s">
        <v>29</v>
      </c>
      <c r="X72" s="32" t="s">
        <v>141</v>
      </c>
      <c r="Y72" s="32"/>
      <c r="Z72" s="32"/>
      <c r="AA72" s="32"/>
      <c r="AB72" s="32"/>
      <c r="AC72" s="96" t="s">
        <v>142</v>
      </c>
      <c r="AD72" s="32"/>
      <c r="AE72" s="323" t="s">
        <v>206</v>
      </c>
      <c r="AF72" s="112">
        <v>43930</v>
      </c>
      <c r="AG72" s="32"/>
      <c r="AH72" s="32"/>
      <c r="AI72" s="32"/>
      <c r="AJ72" s="32"/>
      <c r="AK72" s="32"/>
      <c r="AL72" s="32"/>
      <c r="AM72" s="32" t="s">
        <v>207</v>
      </c>
      <c r="AN72" s="112"/>
      <c r="AO72" s="32" t="s">
        <v>56</v>
      </c>
      <c r="AP72" s="32" t="s">
        <v>56</v>
      </c>
      <c r="AQ72" s="31"/>
      <c r="AR72" s="32"/>
      <c r="AS72" s="32"/>
      <c r="AT72" s="32"/>
      <c r="AU72" s="32"/>
      <c r="AV72" s="32"/>
      <c r="AW72" s="32"/>
      <c r="AX72" s="32"/>
      <c r="AY72" s="32"/>
      <c r="AZ72" s="32">
        <f t="shared" si="5"/>
        <v>4</v>
      </c>
    </row>
    <row r="73" spans="5:52" ht="15.6" customHeight="1">
      <c r="E73" s="32"/>
      <c r="F73" s="32"/>
      <c r="G73" s="32"/>
      <c r="H73" s="69" t="s">
        <v>2378</v>
      </c>
      <c r="I73" s="96" t="s">
        <v>4361</v>
      </c>
      <c r="J73" s="96" t="s">
        <v>4362</v>
      </c>
      <c r="K73" s="32"/>
      <c r="L73" s="32"/>
      <c r="M73" s="32"/>
      <c r="N73" s="96" t="s">
        <v>6198</v>
      </c>
      <c r="O73" s="450" t="s">
        <v>1136</v>
      </c>
      <c r="P73" s="453" t="s">
        <v>3277</v>
      </c>
      <c r="Q73" s="143" t="s">
        <v>3376</v>
      </c>
      <c r="R73" s="96" t="s">
        <v>7074</v>
      </c>
      <c r="S73" s="32"/>
      <c r="T73" s="32"/>
      <c r="U73" s="32"/>
      <c r="V73" s="32"/>
      <c r="W73" s="32" t="s">
        <v>29</v>
      </c>
      <c r="X73" s="32" t="s">
        <v>141</v>
      </c>
      <c r="Y73" s="32"/>
      <c r="Z73" s="32"/>
      <c r="AA73" s="32"/>
      <c r="AB73" s="32"/>
      <c r="AC73" s="96" t="s">
        <v>142</v>
      </c>
      <c r="AD73" s="32"/>
      <c r="AE73" s="323" t="s">
        <v>206</v>
      </c>
      <c r="AF73" s="112">
        <v>43930</v>
      </c>
      <c r="AG73" s="32"/>
      <c r="AH73" s="32"/>
      <c r="AI73" s="32"/>
      <c r="AJ73" s="32"/>
      <c r="AK73" s="32"/>
      <c r="AL73" s="32"/>
      <c r="AM73" s="32" t="s">
        <v>207</v>
      </c>
      <c r="AN73" s="112"/>
      <c r="AO73" s="32" t="s">
        <v>56</v>
      </c>
      <c r="AP73" s="32" t="s">
        <v>56</v>
      </c>
      <c r="AQ73" s="31"/>
      <c r="AR73" s="32" t="s">
        <v>214</v>
      </c>
      <c r="AS73" s="112">
        <v>43937</v>
      </c>
      <c r="AT73" s="32" t="s">
        <v>56</v>
      </c>
      <c r="AU73" s="32"/>
      <c r="AV73" s="32"/>
      <c r="AW73" s="32"/>
      <c r="AX73" s="32"/>
      <c r="AY73" s="32"/>
      <c r="AZ73" s="32">
        <f t="shared" si="5"/>
        <v>4</v>
      </c>
    </row>
    <row r="74" spans="5:52" ht="15.6" customHeight="1">
      <c r="E74" s="32"/>
      <c r="F74" s="32"/>
      <c r="G74" s="32"/>
      <c r="H74" s="69" t="s">
        <v>2379</v>
      </c>
      <c r="I74" s="96" t="s">
        <v>4363</v>
      </c>
      <c r="J74" s="96" t="s">
        <v>4364</v>
      </c>
      <c r="K74" s="32"/>
      <c r="L74" s="32"/>
      <c r="M74" s="32"/>
      <c r="N74" s="96" t="s">
        <v>6199</v>
      </c>
      <c r="O74" s="450" t="s">
        <v>1136</v>
      </c>
      <c r="P74" s="453" t="s">
        <v>3277</v>
      </c>
      <c r="Q74" s="143" t="s">
        <v>3377</v>
      </c>
      <c r="R74" s="96" t="s">
        <v>7074</v>
      </c>
      <c r="S74" s="32"/>
      <c r="T74" s="32"/>
      <c r="U74" s="32"/>
      <c r="V74" s="32"/>
      <c r="W74" s="32" t="s">
        <v>29</v>
      </c>
      <c r="X74" s="32" t="s">
        <v>141</v>
      </c>
      <c r="Y74" s="32"/>
      <c r="Z74" s="32"/>
      <c r="AA74" s="32"/>
      <c r="AB74" s="32"/>
      <c r="AC74" s="96" t="s">
        <v>142</v>
      </c>
      <c r="AD74" s="32"/>
      <c r="AE74" s="323" t="s">
        <v>206</v>
      </c>
      <c r="AF74" s="112">
        <v>43930</v>
      </c>
      <c r="AG74" s="32"/>
      <c r="AH74" s="32"/>
      <c r="AI74" s="32"/>
      <c r="AJ74" s="32"/>
      <c r="AK74" s="32"/>
      <c r="AL74" s="32"/>
      <c r="AM74" s="32" t="s">
        <v>207</v>
      </c>
      <c r="AN74" s="112"/>
      <c r="AO74" s="32" t="s">
        <v>56</v>
      </c>
      <c r="AP74" s="32" t="s">
        <v>56</v>
      </c>
      <c r="AQ74" s="31"/>
      <c r="AR74" s="32" t="s">
        <v>214</v>
      </c>
      <c r="AS74" s="112">
        <v>43937</v>
      </c>
      <c r="AT74" s="32" t="s">
        <v>56</v>
      </c>
      <c r="AU74" s="32"/>
      <c r="AV74" s="32"/>
      <c r="AW74" s="32"/>
      <c r="AX74" s="32"/>
      <c r="AY74" s="32"/>
      <c r="AZ74" s="32">
        <f t="shared" si="5"/>
        <v>4</v>
      </c>
    </row>
    <row r="75" spans="5:52" ht="15.6" customHeight="1">
      <c r="E75" s="32"/>
      <c r="F75" s="32"/>
      <c r="G75" s="32"/>
      <c r="H75" s="69" t="s">
        <v>2380</v>
      </c>
      <c r="I75" s="96" t="s">
        <v>4365</v>
      </c>
      <c r="J75" s="96" t="s">
        <v>4366</v>
      </c>
      <c r="K75" s="32"/>
      <c r="L75" s="32"/>
      <c r="M75" s="32"/>
      <c r="N75" s="556" t="s">
        <v>6200</v>
      </c>
      <c r="O75" s="87" t="s">
        <v>1136</v>
      </c>
      <c r="P75" s="543" t="s">
        <v>3277</v>
      </c>
      <c r="Q75" s="143" t="s">
        <v>3378</v>
      </c>
      <c r="R75" s="96" t="s">
        <v>7074</v>
      </c>
      <c r="S75" s="32"/>
      <c r="T75" s="32"/>
      <c r="U75" s="32"/>
      <c r="V75" s="32"/>
      <c r="W75" s="32" t="s">
        <v>29</v>
      </c>
      <c r="X75" s="32" t="s">
        <v>141</v>
      </c>
      <c r="Y75" s="32"/>
      <c r="Z75" s="32"/>
      <c r="AA75" s="32"/>
      <c r="AB75" s="32"/>
      <c r="AC75" s="96" t="s">
        <v>142</v>
      </c>
      <c r="AD75" s="32"/>
      <c r="AE75" s="323" t="s">
        <v>206</v>
      </c>
      <c r="AF75" s="112">
        <v>43934</v>
      </c>
      <c r="AG75" s="32"/>
      <c r="AH75" s="32"/>
      <c r="AI75" s="32"/>
      <c r="AJ75" s="32"/>
      <c r="AK75" s="32"/>
      <c r="AL75" s="32"/>
      <c r="AM75" s="32" t="s">
        <v>207</v>
      </c>
      <c r="AN75" s="112"/>
      <c r="AO75" s="32" t="s">
        <v>56</v>
      </c>
      <c r="AP75" s="32" t="s">
        <v>56</v>
      </c>
      <c r="AQ75" s="31"/>
      <c r="AR75" s="32"/>
      <c r="AS75" s="32"/>
      <c r="AT75" s="32"/>
      <c r="AU75" s="32"/>
      <c r="AV75" s="32"/>
      <c r="AW75" s="32"/>
      <c r="AX75" s="32"/>
      <c r="AY75" s="32"/>
      <c r="AZ75" s="32">
        <f t="shared" si="5"/>
        <v>4</v>
      </c>
    </row>
    <row r="76" spans="5:52" ht="15.6" customHeight="1">
      <c r="E76" s="32"/>
      <c r="F76" s="32"/>
      <c r="G76" s="32"/>
      <c r="H76" s="69" t="s">
        <v>2381</v>
      </c>
      <c r="I76" s="96" t="s">
        <v>4367</v>
      </c>
      <c r="J76" s="96" t="s">
        <v>4368</v>
      </c>
      <c r="K76" s="32"/>
      <c r="L76" s="32"/>
      <c r="M76" s="32"/>
      <c r="N76" s="556" t="s">
        <v>6201</v>
      </c>
      <c r="O76" s="87" t="s">
        <v>1136</v>
      </c>
      <c r="P76" s="543" t="s">
        <v>3277</v>
      </c>
      <c r="Q76" s="143" t="s">
        <v>3379</v>
      </c>
      <c r="R76" s="96" t="s">
        <v>7075</v>
      </c>
      <c r="S76" s="32"/>
      <c r="T76" s="32"/>
      <c r="U76" s="32"/>
      <c r="V76" s="32"/>
      <c r="W76" s="32" t="s">
        <v>29</v>
      </c>
      <c r="X76" s="32" t="s">
        <v>141</v>
      </c>
      <c r="Y76" s="32"/>
      <c r="Z76" s="32"/>
      <c r="AA76" s="32"/>
      <c r="AB76" s="32"/>
      <c r="AC76" s="96" t="s">
        <v>142</v>
      </c>
      <c r="AD76" s="32"/>
      <c r="AE76" s="323" t="s">
        <v>206</v>
      </c>
      <c r="AF76" s="112">
        <v>43934</v>
      </c>
      <c r="AG76" s="32"/>
      <c r="AH76" s="32"/>
      <c r="AI76" s="32"/>
      <c r="AJ76" s="32"/>
      <c r="AK76" s="32"/>
      <c r="AL76" s="32"/>
      <c r="AM76" s="32" t="s">
        <v>207</v>
      </c>
      <c r="AN76" s="112"/>
      <c r="AO76" s="32" t="s">
        <v>56</v>
      </c>
      <c r="AP76" s="32" t="s">
        <v>56</v>
      </c>
      <c r="AQ76" s="31"/>
      <c r="AR76" s="32"/>
      <c r="AS76" s="32"/>
      <c r="AT76" s="32"/>
      <c r="AU76" s="32"/>
      <c r="AV76" s="32"/>
      <c r="AW76" s="32"/>
      <c r="AX76" s="32"/>
      <c r="AY76" s="32"/>
      <c r="AZ76" s="32">
        <f t="shared" si="5"/>
        <v>4</v>
      </c>
    </row>
    <row r="77" spans="5:52" ht="15.6" customHeight="1">
      <c r="E77" s="32"/>
      <c r="F77" s="32"/>
      <c r="G77" s="32"/>
      <c r="H77" s="69" t="s">
        <v>2382</v>
      </c>
      <c r="I77" s="96" t="s">
        <v>4369</v>
      </c>
      <c r="J77" s="96" t="s">
        <v>4370</v>
      </c>
      <c r="K77" s="32"/>
      <c r="L77" s="32"/>
      <c r="M77" s="32"/>
      <c r="N77" s="556" t="s">
        <v>6202</v>
      </c>
      <c r="O77" s="105" t="s">
        <v>1136</v>
      </c>
      <c r="P77" s="544" t="s">
        <v>3277</v>
      </c>
      <c r="Q77" s="143" t="s">
        <v>3380</v>
      </c>
      <c r="R77" s="96" t="s">
        <v>7074</v>
      </c>
      <c r="S77" s="32"/>
      <c r="T77" s="32"/>
      <c r="U77" s="32"/>
      <c r="V77" s="32"/>
      <c r="W77" s="32" t="s">
        <v>29</v>
      </c>
      <c r="X77" s="32" t="s">
        <v>141</v>
      </c>
      <c r="Y77" s="32"/>
      <c r="Z77" s="32"/>
      <c r="AA77" s="32"/>
      <c r="AB77" s="32"/>
      <c r="AC77" s="96" t="s">
        <v>142</v>
      </c>
      <c r="AD77" s="32"/>
      <c r="AE77" s="323" t="s">
        <v>206</v>
      </c>
      <c r="AF77" s="112">
        <v>43934</v>
      </c>
      <c r="AG77" s="32"/>
      <c r="AH77" s="32"/>
      <c r="AI77" s="32"/>
      <c r="AJ77" s="32"/>
      <c r="AK77" s="32"/>
      <c r="AL77" s="32"/>
      <c r="AM77" s="32" t="s">
        <v>207</v>
      </c>
      <c r="AN77" s="112"/>
      <c r="AO77" s="32" t="s">
        <v>56</v>
      </c>
      <c r="AP77" s="32" t="s">
        <v>56</v>
      </c>
      <c r="AQ77" s="31"/>
      <c r="AR77" s="32" t="s">
        <v>214</v>
      </c>
      <c r="AS77" s="112">
        <v>43937</v>
      </c>
      <c r="AT77" s="32" t="s">
        <v>56</v>
      </c>
      <c r="AU77" s="32"/>
      <c r="AV77" s="32"/>
      <c r="AW77" s="32"/>
      <c r="AX77" s="32"/>
      <c r="AY77" s="32"/>
      <c r="AZ77" s="32">
        <f t="shared" si="5"/>
        <v>4</v>
      </c>
    </row>
    <row r="78" spans="5:52" ht="15.6" customHeight="1">
      <c r="E78" s="32"/>
      <c r="F78" s="32"/>
      <c r="G78" s="32"/>
      <c r="H78" s="69" t="s">
        <v>2383</v>
      </c>
      <c r="I78" s="96" t="s">
        <v>4371</v>
      </c>
      <c r="J78" s="96" t="s">
        <v>4372</v>
      </c>
      <c r="K78" s="32"/>
      <c r="L78" s="32"/>
      <c r="M78" s="32"/>
      <c r="N78" s="556" t="s">
        <v>6203</v>
      </c>
      <c r="O78" s="87" t="s">
        <v>1136</v>
      </c>
      <c r="P78" s="543" t="s">
        <v>3277</v>
      </c>
      <c r="Q78" s="143" t="s">
        <v>3381</v>
      </c>
      <c r="R78" s="96" t="s">
        <v>7074</v>
      </c>
      <c r="S78" s="32"/>
      <c r="T78" s="32"/>
      <c r="U78" s="32"/>
      <c r="V78" s="32"/>
      <c r="W78" s="32" t="s">
        <v>29</v>
      </c>
      <c r="X78" s="32" t="s">
        <v>141</v>
      </c>
      <c r="Y78" s="32"/>
      <c r="Z78" s="32"/>
      <c r="AA78" s="32"/>
      <c r="AB78" s="32"/>
      <c r="AC78" s="96" t="s">
        <v>142</v>
      </c>
      <c r="AD78" s="32"/>
      <c r="AE78" s="323" t="s">
        <v>206</v>
      </c>
      <c r="AF78" s="112">
        <v>43934</v>
      </c>
      <c r="AG78" s="32"/>
      <c r="AH78" s="32"/>
      <c r="AI78" s="32"/>
      <c r="AJ78" s="32"/>
      <c r="AK78" s="32"/>
      <c r="AL78" s="32"/>
      <c r="AM78" s="32" t="s">
        <v>207</v>
      </c>
      <c r="AN78" s="112"/>
      <c r="AO78" s="32" t="s">
        <v>56</v>
      </c>
      <c r="AP78" s="32" t="s">
        <v>56</v>
      </c>
      <c r="AQ78" s="31"/>
      <c r="AR78" s="32" t="s">
        <v>214</v>
      </c>
      <c r="AS78" s="112">
        <v>43937</v>
      </c>
      <c r="AT78" s="32" t="s">
        <v>56</v>
      </c>
      <c r="AU78" s="32"/>
      <c r="AV78" s="32"/>
      <c r="AW78" s="32"/>
      <c r="AX78" s="32"/>
      <c r="AY78" s="32"/>
      <c r="AZ78" s="32">
        <f t="shared" si="5"/>
        <v>4</v>
      </c>
    </row>
    <row r="79" spans="5:52" ht="15.6" customHeight="1">
      <c r="E79" s="32"/>
      <c r="F79" s="32"/>
      <c r="G79" s="32"/>
      <c r="H79" s="69" t="s">
        <v>2384</v>
      </c>
      <c r="I79" s="96" t="s">
        <v>4373</v>
      </c>
      <c r="J79" s="96" t="s">
        <v>4374</v>
      </c>
      <c r="K79" s="32"/>
      <c r="L79" s="32"/>
      <c r="M79" s="32"/>
      <c r="N79" s="556" t="s">
        <v>6204</v>
      </c>
      <c r="O79" s="87" t="s">
        <v>1136</v>
      </c>
      <c r="P79" s="543" t="s">
        <v>3277</v>
      </c>
      <c r="Q79" s="143" t="s">
        <v>3382</v>
      </c>
      <c r="R79" s="96" t="s">
        <v>7075</v>
      </c>
      <c r="S79" s="32"/>
      <c r="T79" s="32"/>
      <c r="U79" s="32"/>
      <c r="V79" s="32"/>
      <c r="W79" s="32" t="s">
        <v>29</v>
      </c>
      <c r="X79" s="32" t="s">
        <v>141</v>
      </c>
      <c r="Y79" s="32"/>
      <c r="Z79" s="32"/>
      <c r="AA79" s="32"/>
      <c r="AB79" s="32"/>
      <c r="AC79" s="96" t="s">
        <v>142</v>
      </c>
      <c r="AD79" s="32"/>
      <c r="AE79" s="323" t="s">
        <v>206</v>
      </c>
      <c r="AF79" s="112">
        <v>43934</v>
      </c>
      <c r="AG79" s="32"/>
      <c r="AH79" s="32"/>
      <c r="AI79" s="32"/>
      <c r="AJ79" s="32"/>
      <c r="AK79" s="32"/>
      <c r="AL79" s="32"/>
      <c r="AM79" s="32" t="s">
        <v>207</v>
      </c>
      <c r="AN79" s="112"/>
      <c r="AO79" s="32" t="s">
        <v>57</v>
      </c>
      <c r="AP79" s="32" t="s">
        <v>56</v>
      </c>
      <c r="AQ79" s="31" t="s">
        <v>1222</v>
      </c>
      <c r="AR79" s="32"/>
      <c r="AS79" s="32"/>
      <c r="AT79" s="32"/>
      <c r="AU79" s="32"/>
      <c r="AV79" s="32"/>
      <c r="AW79" s="32"/>
      <c r="AX79" s="32"/>
      <c r="AY79" s="32"/>
      <c r="AZ79" s="32">
        <f t="shared" si="5"/>
        <v>4</v>
      </c>
    </row>
    <row r="80" spans="5:52" ht="15.6" customHeight="1">
      <c r="E80" s="32"/>
      <c r="F80" s="32"/>
      <c r="G80" s="32"/>
      <c r="H80" s="69" t="s">
        <v>2385</v>
      </c>
      <c r="I80" s="96" t="s">
        <v>4375</v>
      </c>
      <c r="J80" s="96" t="s">
        <v>4376</v>
      </c>
      <c r="K80" s="32"/>
      <c r="L80" s="32"/>
      <c r="M80" s="32"/>
      <c r="N80" s="556" t="s">
        <v>6205</v>
      </c>
      <c r="O80" s="450" t="s">
        <v>1136</v>
      </c>
      <c r="P80" s="453" t="s">
        <v>3278</v>
      </c>
      <c r="Q80" s="143" t="s">
        <v>3383</v>
      </c>
      <c r="R80" s="96" t="s">
        <v>7074</v>
      </c>
      <c r="S80" s="32"/>
      <c r="T80" s="32"/>
      <c r="U80" s="32"/>
      <c r="V80" s="32"/>
      <c r="W80" s="32" t="s">
        <v>29</v>
      </c>
      <c r="X80" s="32" t="s">
        <v>141</v>
      </c>
      <c r="Y80" s="32"/>
      <c r="Z80" s="32"/>
      <c r="AA80" s="32"/>
      <c r="AB80" s="32"/>
      <c r="AC80" s="96" t="s">
        <v>142</v>
      </c>
      <c r="AD80" s="32"/>
      <c r="AE80" s="323" t="s">
        <v>206</v>
      </c>
      <c r="AF80" s="112">
        <v>43934</v>
      </c>
      <c r="AG80" s="32"/>
      <c r="AH80" s="32"/>
      <c r="AI80" s="32"/>
      <c r="AJ80" s="32"/>
      <c r="AK80" s="32"/>
      <c r="AL80" s="32"/>
      <c r="AM80" s="32" t="s">
        <v>207</v>
      </c>
      <c r="AN80" s="112"/>
      <c r="AO80" s="32" t="s">
        <v>56</v>
      </c>
      <c r="AP80" s="32" t="s">
        <v>56</v>
      </c>
      <c r="AQ80" s="31"/>
      <c r="AR80" s="32"/>
      <c r="AS80" s="32"/>
      <c r="AT80" s="32"/>
      <c r="AU80" s="32"/>
      <c r="AV80" s="32"/>
      <c r="AW80" s="32"/>
      <c r="AX80" s="32"/>
      <c r="AY80" s="32"/>
      <c r="AZ80" s="32">
        <f t="shared" si="5"/>
        <v>4</v>
      </c>
    </row>
    <row r="81" spans="5:52" ht="15.6" customHeight="1">
      <c r="E81" s="32"/>
      <c r="F81" s="32"/>
      <c r="G81" s="32"/>
      <c r="H81" s="69" t="s">
        <v>2386</v>
      </c>
      <c r="I81" s="96" t="s">
        <v>4377</v>
      </c>
      <c r="J81" s="96" t="s">
        <v>4378</v>
      </c>
      <c r="K81" s="32"/>
      <c r="L81" s="32"/>
      <c r="M81" s="32"/>
      <c r="N81" s="556" t="s">
        <v>6206</v>
      </c>
      <c r="O81" s="87" t="s">
        <v>1136</v>
      </c>
      <c r="P81" s="543" t="s">
        <v>3278</v>
      </c>
      <c r="Q81" s="143" t="s">
        <v>3384</v>
      </c>
      <c r="R81" s="96" t="s">
        <v>7076</v>
      </c>
      <c r="S81" s="32"/>
      <c r="T81" s="32"/>
      <c r="U81" s="32"/>
      <c r="V81" s="32"/>
      <c r="W81" s="32" t="s">
        <v>29</v>
      </c>
      <c r="X81" s="32" t="s">
        <v>141</v>
      </c>
      <c r="Y81" s="32"/>
      <c r="Z81" s="32"/>
      <c r="AA81" s="32"/>
      <c r="AB81" s="32"/>
      <c r="AC81" s="96" t="s">
        <v>142</v>
      </c>
      <c r="AD81" s="32"/>
      <c r="AE81" s="323" t="s">
        <v>206</v>
      </c>
      <c r="AF81" s="112">
        <v>43934</v>
      </c>
      <c r="AG81" s="32"/>
      <c r="AH81" s="32"/>
      <c r="AI81" s="32"/>
      <c r="AJ81" s="32"/>
      <c r="AK81" s="32"/>
      <c r="AL81" s="32"/>
      <c r="AM81" s="32" t="s">
        <v>207</v>
      </c>
      <c r="AN81" s="112"/>
      <c r="AO81" s="32" t="s">
        <v>56</v>
      </c>
      <c r="AP81" s="32" t="s">
        <v>56</v>
      </c>
      <c r="AQ81" s="31"/>
      <c r="AR81" s="32" t="s">
        <v>214</v>
      </c>
      <c r="AS81" s="112">
        <v>43937</v>
      </c>
      <c r="AT81" s="32" t="s">
        <v>56</v>
      </c>
      <c r="AU81" s="32"/>
      <c r="AV81" s="32"/>
      <c r="AW81" s="32"/>
      <c r="AX81" s="32"/>
      <c r="AY81" s="32"/>
      <c r="AZ81" s="32">
        <f t="shared" ref="AZ81:AZ144" si="6">MONTH(AF81)</f>
        <v>4</v>
      </c>
    </row>
    <row r="82" spans="5:52" ht="15.6" customHeight="1">
      <c r="E82" s="32"/>
      <c r="F82" s="32"/>
      <c r="G82" s="32"/>
      <c r="H82" s="69" t="s">
        <v>2387</v>
      </c>
      <c r="I82" s="96" t="s">
        <v>4379</v>
      </c>
      <c r="J82" s="96" t="s">
        <v>4380</v>
      </c>
      <c r="K82" s="32"/>
      <c r="L82" s="32"/>
      <c r="M82" s="32"/>
      <c r="N82" s="96" t="s">
        <v>6207</v>
      </c>
      <c r="O82" s="87" t="s">
        <v>1136</v>
      </c>
      <c r="P82" s="543" t="s">
        <v>3278</v>
      </c>
      <c r="Q82" s="143" t="s">
        <v>3385</v>
      </c>
      <c r="R82" s="96" t="s">
        <v>7077</v>
      </c>
      <c r="S82" s="32"/>
      <c r="T82" s="32"/>
      <c r="U82" s="32"/>
      <c r="V82" s="32"/>
      <c r="W82" s="32" t="s">
        <v>29</v>
      </c>
      <c r="X82" s="32" t="s">
        <v>141</v>
      </c>
      <c r="Y82" s="32"/>
      <c r="Z82" s="32"/>
      <c r="AA82" s="32"/>
      <c r="AB82" s="32"/>
      <c r="AC82" s="96" t="s">
        <v>142</v>
      </c>
      <c r="AD82" s="32"/>
      <c r="AE82" s="323" t="s">
        <v>214</v>
      </c>
      <c r="AF82" s="112">
        <v>43934</v>
      </c>
      <c r="AG82" s="32"/>
      <c r="AH82" s="32"/>
      <c r="AI82" s="32"/>
      <c r="AJ82" s="32"/>
      <c r="AK82" s="32"/>
      <c r="AL82" s="32"/>
      <c r="AM82" s="32" t="s">
        <v>206</v>
      </c>
      <c r="AN82" s="112">
        <v>43935</v>
      </c>
      <c r="AO82" s="32" t="s">
        <v>56</v>
      </c>
      <c r="AP82" s="32" t="s">
        <v>56</v>
      </c>
      <c r="AQ82" s="31"/>
      <c r="AR82" s="32"/>
      <c r="AS82" s="32"/>
      <c r="AT82" s="32"/>
      <c r="AU82" s="32"/>
      <c r="AV82" s="32"/>
      <c r="AW82" s="32"/>
      <c r="AX82" s="32"/>
      <c r="AY82" s="32"/>
      <c r="AZ82" s="32">
        <f t="shared" si="6"/>
        <v>4</v>
      </c>
    </row>
    <row r="83" spans="5:52" ht="15.6" customHeight="1">
      <c r="E83" s="32"/>
      <c r="F83" s="32"/>
      <c r="G83" s="32"/>
      <c r="H83" s="69" t="s">
        <v>2388</v>
      </c>
      <c r="I83" s="96" t="s">
        <v>4381</v>
      </c>
      <c r="J83" s="31" t="s">
        <v>4382</v>
      </c>
      <c r="K83" s="32"/>
      <c r="L83" s="32"/>
      <c r="M83" s="32"/>
      <c r="N83" s="96" t="s">
        <v>6208</v>
      </c>
      <c r="O83" s="87" t="s">
        <v>1136</v>
      </c>
      <c r="P83" s="543" t="s">
        <v>3278</v>
      </c>
      <c r="Q83" s="143" t="s">
        <v>3386</v>
      </c>
      <c r="R83" s="96" t="s">
        <v>7070</v>
      </c>
      <c r="S83" s="32"/>
      <c r="T83" s="32"/>
      <c r="U83" s="32"/>
      <c r="V83" s="32"/>
      <c r="W83" s="32" t="s">
        <v>29</v>
      </c>
      <c r="X83" s="32" t="s">
        <v>141</v>
      </c>
      <c r="Y83" s="32"/>
      <c r="Z83" s="32"/>
      <c r="AA83" s="32"/>
      <c r="AB83" s="32"/>
      <c r="AC83" s="96" t="s">
        <v>142</v>
      </c>
      <c r="AD83" s="32"/>
      <c r="AE83" s="323" t="s">
        <v>214</v>
      </c>
      <c r="AF83" s="112">
        <v>43934</v>
      </c>
      <c r="AG83" s="32"/>
      <c r="AH83" s="32"/>
      <c r="AI83" s="32"/>
      <c r="AJ83" s="32"/>
      <c r="AK83" s="32"/>
      <c r="AL83" s="32"/>
      <c r="AM83" s="32" t="s">
        <v>206</v>
      </c>
      <c r="AN83" s="112">
        <v>43935</v>
      </c>
      <c r="AO83" s="32" t="s">
        <v>57</v>
      </c>
      <c r="AP83" s="32" t="s">
        <v>56</v>
      </c>
      <c r="AQ83" s="333" t="s">
        <v>1223</v>
      </c>
      <c r="AR83" s="32" t="s">
        <v>207</v>
      </c>
      <c r="AS83" s="147">
        <v>43937</v>
      </c>
      <c r="AT83" s="32" t="s">
        <v>56</v>
      </c>
      <c r="AU83" s="32"/>
      <c r="AV83" s="32"/>
      <c r="AW83" s="32"/>
      <c r="AX83" s="32"/>
      <c r="AY83" s="32"/>
      <c r="AZ83" s="32">
        <f t="shared" si="6"/>
        <v>4</v>
      </c>
    </row>
    <row r="84" spans="5:52" ht="15.6" customHeight="1">
      <c r="E84" s="32"/>
      <c r="F84" s="32"/>
      <c r="G84" s="32"/>
      <c r="H84" s="69" t="s">
        <v>2389</v>
      </c>
      <c r="I84" s="96" t="s">
        <v>4383</v>
      </c>
      <c r="J84" s="96" t="s">
        <v>4384</v>
      </c>
      <c r="K84" s="32"/>
      <c r="L84" s="32"/>
      <c r="M84" s="32"/>
      <c r="N84" s="96" t="s">
        <v>6209</v>
      </c>
      <c r="O84" s="87" t="s">
        <v>1136</v>
      </c>
      <c r="P84" s="543" t="s">
        <v>3278</v>
      </c>
      <c r="Q84" s="143" t="s">
        <v>3387</v>
      </c>
      <c r="R84" s="96" t="s">
        <v>7070</v>
      </c>
      <c r="S84" s="32"/>
      <c r="T84" s="32"/>
      <c r="U84" s="32"/>
      <c r="V84" s="32"/>
      <c r="W84" s="32" t="s">
        <v>29</v>
      </c>
      <c r="X84" s="32" t="s">
        <v>141</v>
      </c>
      <c r="Y84" s="32"/>
      <c r="Z84" s="32"/>
      <c r="AA84" s="32"/>
      <c r="AB84" s="32"/>
      <c r="AC84" s="96" t="s">
        <v>142</v>
      </c>
      <c r="AD84" s="32"/>
      <c r="AE84" s="323" t="s">
        <v>214</v>
      </c>
      <c r="AF84" s="112">
        <v>43934</v>
      </c>
      <c r="AG84" s="32"/>
      <c r="AH84" s="32"/>
      <c r="AI84" s="32"/>
      <c r="AJ84" s="32"/>
      <c r="AK84" s="32"/>
      <c r="AL84" s="32"/>
      <c r="AM84" s="32" t="s">
        <v>206</v>
      </c>
      <c r="AN84" s="112">
        <v>43935</v>
      </c>
      <c r="AO84" s="32" t="s">
        <v>57</v>
      </c>
      <c r="AP84" s="32" t="s">
        <v>56</v>
      </c>
      <c r="AQ84" s="31" t="s">
        <v>1224</v>
      </c>
      <c r="AR84" s="32" t="s">
        <v>207</v>
      </c>
      <c r="AS84" s="147">
        <v>43937</v>
      </c>
      <c r="AT84" s="32" t="s">
        <v>56</v>
      </c>
      <c r="AU84" s="32"/>
      <c r="AV84" s="32"/>
      <c r="AW84" s="32"/>
      <c r="AX84" s="32"/>
      <c r="AY84" s="32"/>
      <c r="AZ84" s="32">
        <f t="shared" si="6"/>
        <v>4</v>
      </c>
    </row>
    <row r="85" spans="5:52" ht="15.6" customHeight="1">
      <c r="E85" s="32"/>
      <c r="F85" s="32"/>
      <c r="G85" s="32"/>
      <c r="H85" s="69" t="s">
        <v>2390</v>
      </c>
      <c r="I85" s="96" t="s">
        <v>4385</v>
      </c>
      <c r="J85" s="96" t="s">
        <v>4386</v>
      </c>
      <c r="K85" s="32"/>
      <c r="L85" s="32"/>
      <c r="M85" s="32"/>
      <c r="N85" s="96" t="s">
        <v>6210</v>
      </c>
      <c r="O85" s="87" t="s">
        <v>1136</v>
      </c>
      <c r="P85" s="543" t="s">
        <v>3278</v>
      </c>
      <c r="Q85" s="143" t="s">
        <v>3388</v>
      </c>
      <c r="R85" s="96" t="s">
        <v>7070</v>
      </c>
      <c r="S85" s="32"/>
      <c r="T85" s="32"/>
      <c r="U85" s="32"/>
      <c r="V85" s="32"/>
      <c r="W85" s="32" t="s">
        <v>29</v>
      </c>
      <c r="X85" s="32" t="s">
        <v>141</v>
      </c>
      <c r="Y85" s="32"/>
      <c r="Z85" s="32"/>
      <c r="AA85" s="32"/>
      <c r="AB85" s="32"/>
      <c r="AC85" s="96" t="s">
        <v>142</v>
      </c>
      <c r="AD85" s="32"/>
      <c r="AE85" s="323" t="s">
        <v>214</v>
      </c>
      <c r="AF85" s="112">
        <v>43934</v>
      </c>
      <c r="AG85" s="32"/>
      <c r="AH85" s="32"/>
      <c r="AI85" s="32"/>
      <c r="AJ85" s="32"/>
      <c r="AK85" s="32"/>
      <c r="AL85" s="32"/>
      <c r="AM85" s="32" t="s">
        <v>206</v>
      </c>
      <c r="AN85" s="112">
        <v>43935</v>
      </c>
      <c r="AO85" s="32" t="s">
        <v>57</v>
      </c>
      <c r="AP85" s="32" t="s">
        <v>56</v>
      </c>
      <c r="AQ85" s="31" t="s">
        <v>1225</v>
      </c>
      <c r="AR85" s="32"/>
      <c r="AS85" s="32"/>
      <c r="AT85" s="32"/>
      <c r="AU85" s="32"/>
      <c r="AV85" s="32"/>
      <c r="AW85" s="32"/>
      <c r="AX85" s="32"/>
      <c r="AY85" s="32"/>
      <c r="AZ85" s="32">
        <f t="shared" si="6"/>
        <v>4</v>
      </c>
    </row>
    <row r="86" spans="5:52" ht="15.6" customHeight="1">
      <c r="E86" s="32"/>
      <c r="F86" s="32"/>
      <c r="G86" s="32"/>
      <c r="H86" s="69" t="s">
        <v>2391</v>
      </c>
      <c r="I86" s="96" t="s">
        <v>4387</v>
      </c>
      <c r="J86" s="96" t="s">
        <v>4388</v>
      </c>
      <c r="K86" s="32"/>
      <c r="L86" s="32"/>
      <c r="M86" s="32"/>
      <c r="N86" s="96" t="s">
        <v>6211</v>
      </c>
      <c r="O86" s="87" t="s">
        <v>1136</v>
      </c>
      <c r="P86" s="543" t="s">
        <v>3278</v>
      </c>
      <c r="Q86" s="143" t="s">
        <v>3389</v>
      </c>
      <c r="R86" s="96" t="s">
        <v>7077</v>
      </c>
      <c r="S86" s="32"/>
      <c r="T86" s="32"/>
      <c r="U86" s="32"/>
      <c r="V86" s="32"/>
      <c r="W86" s="32" t="s">
        <v>29</v>
      </c>
      <c r="X86" s="32" t="s">
        <v>141</v>
      </c>
      <c r="Y86" s="32"/>
      <c r="Z86" s="32"/>
      <c r="AA86" s="32"/>
      <c r="AB86" s="32"/>
      <c r="AC86" s="96" t="s">
        <v>142</v>
      </c>
      <c r="AD86" s="32"/>
      <c r="AE86" s="323" t="s">
        <v>214</v>
      </c>
      <c r="AF86" s="112">
        <v>43934</v>
      </c>
      <c r="AG86" s="32"/>
      <c r="AH86" s="32"/>
      <c r="AI86" s="32"/>
      <c r="AJ86" s="32"/>
      <c r="AK86" s="32"/>
      <c r="AL86" s="32"/>
      <c r="AM86" s="32" t="s">
        <v>206</v>
      </c>
      <c r="AN86" s="112">
        <v>43935</v>
      </c>
      <c r="AO86" s="32" t="s">
        <v>56</v>
      </c>
      <c r="AP86" s="32" t="s">
        <v>56</v>
      </c>
      <c r="AQ86" s="31"/>
      <c r="AR86" s="32"/>
      <c r="AS86" s="32"/>
      <c r="AT86" s="32"/>
      <c r="AU86" s="32"/>
      <c r="AV86" s="32"/>
      <c r="AW86" s="32"/>
      <c r="AX86" s="32"/>
      <c r="AY86" s="32"/>
      <c r="AZ86" s="32">
        <f t="shared" si="6"/>
        <v>4</v>
      </c>
    </row>
    <row r="87" spans="5:52" ht="15.6" customHeight="1">
      <c r="E87" s="32"/>
      <c r="F87" s="32"/>
      <c r="G87" s="32"/>
      <c r="H87" s="69" t="s">
        <v>2392</v>
      </c>
      <c r="I87" s="96" t="s">
        <v>4389</v>
      </c>
      <c r="J87" s="96" t="s">
        <v>4390</v>
      </c>
      <c r="K87" s="32"/>
      <c r="L87" s="32"/>
      <c r="M87" s="32"/>
      <c r="N87" s="96" t="s">
        <v>6212</v>
      </c>
      <c r="O87" s="450" t="s">
        <v>1136</v>
      </c>
      <c r="P87" s="453" t="s">
        <v>3279</v>
      </c>
      <c r="Q87" s="143" t="s">
        <v>3390</v>
      </c>
      <c r="R87" s="96" t="s">
        <v>7059</v>
      </c>
      <c r="S87" s="32"/>
      <c r="T87" s="32"/>
      <c r="U87" s="32"/>
      <c r="V87" s="32"/>
      <c r="W87" s="32" t="s">
        <v>29</v>
      </c>
      <c r="X87" s="32" t="s">
        <v>141</v>
      </c>
      <c r="Y87" s="32"/>
      <c r="Z87" s="32"/>
      <c r="AA87" s="32"/>
      <c r="AB87" s="32"/>
      <c r="AC87" s="96" t="s">
        <v>142</v>
      </c>
      <c r="AD87" s="32"/>
      <c r="AE87" s="323" t="s">
        <v>214</v>
      </c>
      <c r="AF87" s="112">
        <v>43934</v>
      </c>
      <c r="AG87" s="32"/>
      <c r="AH87" s="32"/>
      <c r="AI87" s="32"/>
      <c r="AJ87" s="32"/>
      <c r="AK87" s="32"/>
      <c r="AL87" s="32"/>
      <c r="AM87" s="32" t="s">
        <v>206</v>
      </c>
      <c r="AN87" s="112">
        <v>43935</v>
      </c>
      <c r="AO87" s="32" t="s">
        <v>56</v>
      </c>
      <c r="AP87" s="32" t="s">
        <v>56</v>
      </c>
      <c r="AQ87" s="31"/>
      <c r="AR87" s="32" t="s">
        <v>207</v>
      </c>
      <c r="AS87" s="147">
        <v>43937</v>
      </c>
      <c r="AT87" s="32" t="s">
        <v>56</v>
      </c>
      <c r="AU87" s="32"/>
      <c r="AV87" s="32"/>
      <c r="AW87" s="32"/>
      <c r="AX87" s="32"/>
      <c r="AY87" s="32"/>
      <c r="AZ87" s="32">
        <f t="shared" si="6"/>
        <v>4</v>
      </c>
    </row>
    <row r="88" spans="5:52" ht="15.6" customHeight="1">
      <c r="E88" s="32"/>
      <c r="F88" s="32"/>
      <c r="G88" s="32"/>
      <c r="H88" s="69" t="s">
        <v>2393</v>
      </c>
      <c r="I88" s="96" t="s">
        <v>4391</v>
      </c>
      <c r="J88" s="96" t="s">
        <v>4392</v>
      </c>
      <c r="K88" s="32"/>
      <c r="L88" s="32"/>
      <c r="M88" s="32"/>
      <c r="N88" s="96" t="s">
        <v>6213</v>
      </c>
      <c r="O88" s="450" t="s">
        <v>1136</v>
      </c>
      <c r="P88" s="453" t="s">
        <v>3279</v>
      </c>
      <c r="Q88" s="143" t="s">
        <v>3391</v>
      </c>
      <c r="R88" s="96" t="s">
        <v>7077</v>
      </c>
      <c r="S88" s="32"/>
      <c r="T88" s="32"/>
      <c r="U88" s="32"/>
      <c r="V88" s="32"/>
      <c r="W88" s="32" t="s">
        <v>29</v>
      </c>
      <c r="X88" s="32" t="s">
        <v>141</v>
      </c>
      <c r="Y88" s="32"/>
      <c r="Z88" s="32"/>
      <c r="AA88" s="32"/>
      <c r="AB88" s="32"/>
      <c r="AC88" s="96" t="s">
        <v>142</v>
      </c>
      <c r="AD88" s="32"/>
      <c r="AE88" s="323" t="s">
        <v>214</v>
      </c>
      <c r="AF88" s="112">
        <v>43934</v>
      </c>
      <c r="AG88" s="32"/>
      <c r="AH88" s="32"/>
      <c r="AI88" s="32"/>
      <c r="AJ88" s="32"/>
      <c r="AK88" s="32"/>
      <c r="AL88" s="32"/>
      <c r="AM88" s="32" t="s">
        <v>206</v>
      </c>
      <c r="AN88" s="112">
        <v>43935</v>
      </c>
      <c r="AO88" s="32" t="s">
        <v>56</v>
      </c>
      <c r="AP88" s="32" t="s">
        <v>56</v>
      </c>
      <c r="AQ88" s="31"/>
      <c r="AR88" s="32" t="s">
        <v>207</v>
      </c>
      <c r="AS88" s="147">
        <v>43937</v>
      </c>
      <c r="AT88" s="32" t="s">
        <v>56</v>
      </c>
      <c r="AU88" s="32"/>
      <c r="AV88" s="32"/>
      <c r="AW88" s="32"/>
      <c r="AX88" s="32"/>
      <c r="AY88" s="32"/>
      <c r="AZ88" s="32">
        <f t="shared" si="6"/>
        <v>4</v>
      </c>
    </row>
    <row r="89" spans="5:52" ht="15.6" customHeight="1">
      <c r="E89" s="32"/>
      <c r="F89" s="32"/>
      <c r="G89" s="32"/>
      <c r="H89" s="69" t="s">
        <v>2394</v>
      </c>
      <c r="I89" s="96" t="s">
        <v>4393</v>
      </c>
      <c r="J89" s="96" t="s">
        <v>4394</v>
      </c>
      <c r="K89" s="32"/>
      <c r="L89" s="32"/>
      <c r="M89" s="32"/>
      <c r="N89" s="96" t="s">
        <v>6214</v>
      </c>
      <c r="O89" s="450" t="s">
        <v>1136</v>
      </c>
      <c r="P89" s="453" t="s">
        <v>3279</v>
      </c>
      <c r="Q89" s="143" t="s">
        <v>3392</v>
      </c>
      <c r="R89" s="96" t="s">
        <v>7077</v>
      </c>
      <c r="S89" s="32"/>
      <c r="T89" s="32"/>
      <c r="U89" s="32"/>
      <c r="V89" s="32"/>
      <c r="W89" s="32" t="s">
        <v>29</v>
      </c>
      <c r="X89" s="32" t="s">
        <v>141</v>
      </c>
      <c r="Y89" s="32"/>
      <c r="Z89" s="32"/>
      <c r="AA89" s="32"/>
      <c r="AB89" s="32"/>
      <c r="AC89" s="96" t="s">
        <v>142</v>
      </c>
      <c r="AD89" s="32"/>
      <c r="AE89" s="323" t="s">
        <v>214</v>
      </c>
      <c r="AF89" s="112">
        <v>43934</v>
      </c>
      <c r="AG89" s="32"/>
      <c r="AH89" s="32"/>
      <c r="AI89" s="32"/>
      <c r="AJ89" s="32"/>
      <c r="AK89" s="32"/>
      <c r="AL89" s="32"/>
      <c r="AM89" s="32" t="s">
        <v>206</v>
      </c>
      <c r="AN89" s="112">
        <v>43935</v>
      </c>
      <c r="AO89" s="32" t="s">
        <v>56</v>
      </c>
      <c r="AP89" s="32" t="s">
        <v>56</v>
      </c>
      <c r="AQ89" s="31"/>
      <c r="AR89" s="32"/>
      <c r="AS89" s="32"/>
      <c r="AT89" s="32"/>
      <c r="AU89" s="32"/>
      <c r="AV89" s="32"/>
      <c r="AW89" s="32"/>
      <c r="AX89" s="32"/>
      <c r="AY89" s="32"/>
      <c r="AZ89" s="32">
        <f t="shared" si="6"/>
        <v>4</v>
      </c>
    </row>
    <row r="90" spans="5:52" ht="15.6" customHeight="1">
      <c r="E90" s="32"/>
      <c r="F90" s="32"/>
      <c r="G90" s="32"/>
      <c r="H90" s="69" t="s">
        <v>2395</v>
      </c>
      <c r="I90" s="96" t="s">
        <v>4395</v>
      </c>
      <c r="J90" s="96" t="s">
        <v>4396</v>
      </c>
      <c r="K90" s="32"/>
      <c r="L90" s="32"/>
      <c r="M90" s="32"/>
      <c r="N90" s="96" t="s">
        <v>6215</v>
      </c>
      <c r="O90" s="450" t="s">
        <v>1136</v>
      </c>
      <c r="P90" s="453" t="s">
        <v>3279</v>
      </c>
      <c r="Q90" s="143" t="s">
        <v>3393</v>
      </c>
      <c r="R90" s="96" t="s">
        <v>7077</v>
      </c>
      <c r="S90" s="32"/>
      <c r="T90" s="32"/>
      <c r="U90" s="32"/>
      <c r="V90" s="32"/>
      <c r="W90" s="32" t="s">
        <v>29</v>
      </c>
      <c r="X90" s="32" t="s">
        <v>141</v>
      </c>
      <c r="Y90" s="32"/>
      <c r="Z90" s="32"/>
      <c r="AA90" s="32"/>
      <c r="AB90" s="32"/>
      <c r="AC90" s="96" t="s">
        <v>142</v>
      </c>
      <c r="AD90" s="32"/>
      <c r="AE90" s="323" t="s">
        <v>214</v>
      </c>
      <c r="AF90" s="112">
        <v>43934</v>
      </c>
      <c r="AG90" s="32"/>
      <c r="AH90" s="32"/>
      <c r="AI90" s="32"/>
      <c r="AJ90" s="32"/>
      <c r="AK90" s="32"/>
      <c r="AL90" s="32"/>
      <c r="AM90" s="32" t="s">
        <v>206</v>
      </c>
      <c r="AN90" s="112">
        <v>43935</v>
      </c>
      <c r="AO90" s="32" t="s">
        <v>56</v>
      </c>
      <c r="AP90" s="32" t="s">
        <v>56</v>
      </c>
      <c r="AQ90" s="31"/>
      <c r="AR90" s="32"/>
      <c r="AS90" s="32"/>
      <c r="AT90" s="32"/>
      <c r="AU90" s="32"/>
      <c r="AV90" s="32"/>
      <c r="AW90" s="32"/>
      <c r="AX90" s="32"/>
      <c r="AY90" s="32"/>
      <c r="AZ90" s="32">
        <f t="shared" si="6"/>
        <v>4</v>
      </c>
    </row>
    <row r="91" spans="5:52" ht="15.6" customHeight="1">
      <c r="E91" s="32"/>
      <c r="F91" s="32"/>
      <c r="G91" s="32"/>
      <c r="H91" s="104" t="s">
        <v>2396</v>
      </c>
      <c r="I91" s="104" t="s">
        <v>4397</v>
      </c>
      <c r="J91" s="104" t="s">
        <v>4398</v>
      </c>
      <c r="K91" s="32"/>
      <c r="L91" s="32"/>
      <c r="M91" s="32"/>
      <c r="N91" s="104" t="s">
        <v>6216</v>
      </c>
      <c r="O91" s="450" t="s">
        <v>1136</v>
      </c>
      <c r="P91" s="453" t="s">
        <v>3279</v>
      </c>
      <c r="Q91" s="83" t="s">
        <v>3394</v>
      </c>
      <c r="R91" s="104" t="s">
        <v>7078</v>
      </c>
      <c r="S91" s="32"/>
      <c r="T91" s="32"/>
      <c r="U91" s="32"/>
      <c r="V91" s="32"/>
      <c r="W91" s="32" t="s">
        <v>29</v>
      </c>
      <c r="X91" s="32" t="s">
        <v>141</v>
      </c>
      <c r="Y91" s="32"/>
      <c r="Z91" s="32"/>
      <c r="AA91" s="32"/>
      <c r="AB91" s="32"/>
      <c r="AC91" s="96" t="s">
        <v>142</v>
      </c>
      <c r="AD91" s="32"/>
      <c r="AE91" s="163" t="s">
        <v>214</v>
      </c>
      <c r="AF91" s="111">
        <v>43934</v>
      </c>
      <c r="AG91" s="32"/>
      <c r="AH91" s="32"/>
      <c r="AI91" s="32"/>
      <c r="AJ91" s="32"/>
      <c r="AK91" s="32"/>
      <c r="AL91" s="32"/>
      <c r="AM91" s="78" t="s">
        <v>206</v>
      </c>
      <c r="AN91" s="111">
        <v>43935</v>
      </c>
      <c r="AO91" s="78" t="s">
        <v>57</v>
      </c>
      <c r="AP91" s="32" t="s">
        <v>56</v>
      </c>
      <c r="AQ91" s="90" t="s">
        <v>1226</v>
      </c>
      <c r="AR91" s="32" t="s">
        <v>207</v>
      </c>
      <c r="AS91" s="147">
        <v>43937</v>
      </c>
      <c r="AT91" s="78" t="s">
        <v>56</v>
      </c>
      <c r="AU91" s="78"/>
      <c r="AV91" s="78"/>
      <c r="AW91" s="32"/>
      <c r="AX91" s="32"/>
      <c r="AY91" s="32"/>
      <c r="AZ91" s="32">
        <f t="shared" si="6"/>
        <v>4</v>
      </c>
    </row>
    <row r="92" spans="5:52" ht="15.6" customHeight="1">
      <c r="E92" s="32"/>
      <c r="F92" s="32"/>
      <c r="G92" s="32"/>
      <c r="H92" s="69" t="s">
        <v>2397</v>
      </c>
      <c r="I92" s="96" t="s">
        <v>4399</v>
      </c>
      <c r="J92" s="96" t="s">
        <v>4400</v>
      </c>
      <c r="K92" s="32"/>
      <c r="L92" s="32"/>
      <c r="M92" s="32"/>
      <c r="N92" s="96" t="s">
        <v>6217</v>
      </c>
      <c r="O92" s="450" t="s">
        <v>1136</v>
      </c>
      <c r="P92" s="453" t="s">
        <v>3279</v>
      </c>
      <c r="Q92" s="143" t="s">
        <v>3395</v>
      </c>
      <c r="R92" s="96" t="s">
        <v>7077</v>
      </c>
      <c r="S92" s="32"/>
      <c r="T92" s="32"/>
      <c r="U92" s="32"/>
      <c r="V92" s="32"/>
      <c r="W92" s="32" t="s">
        <v>29</v>
      </c>
      <c r="X92" s="32" t="s">
        <v>141</v>
      </c>
      <c r="Y92" s="32"/>
      <c r="Z92" s="32"/>
      <c r="AA92" s="32"/>
      <c r="AB92" s="32"/>
      <c r="AC92" s="96" t="s">
        <v>142</v>
      </c>
      <c r="AD92" s="32"/>
      <c r="AE92" s="323" t="s">
        <v>214</v>
      </c>
      <c r="AF92" s="112">
        <v>43935</v>
      </c>
      <c r="AG92" s="32"/>
      <c r="AH92" s="32"/>
      <c r="AI92" s="32"/>
      <c r="AJ92" s="32"/>
      <c r="AK92" s="32"/>
      <c r="AL92" s="32"/>
      <c r="AM92" s="32" t="s">
        <v>206</v>
      </c>
      <c r="AN92" s="112">
        <v>43935</v>
      </c>
      <c r="AO92" s="32" t="s">
        <v>58</v>
      </c>
      <c r="AP92" s="32" t="s">
        <v>56</v>
      </c>
      <c r="AQ92" s="31" t="s">
        <v>1227</v>
      </c>
      <c r="AR92" s="32" t="s">
        <v>207</v>
      </c>
      <c r="AS92" s="147">
        <v>43937</v>
      </c>
      <c r="AT92" s="32" t="s">
        <v>56</v>
      </c>
      <c r="AU92" s="32"/>
      <c r="AV92" s="32"/>
      <c r="AW92" s="32"/>
      <c r="AX92" s="32"/>
      <c r="AY92" s="32"/>
      <c r="AZ92" s="32">
        <f t="shared" si="6"/>
        <v>4</v>
      </c>
    </row>
    <row r="93" spans="5:52" ht="15.6" customHeight="1">
      <c r="E93" s="32"/>
      <c r="F93" s="32"/>
      <c r="G93" s="32"/>
      <c r="H93" s="96" t="s">
        <v>2398</v>
      </c>
      <c r="I93" s="96" t="s">
        <v>4401</v>
      </c>
      <c r="J93" s="96" t="s">
        <v>4402</v>
      </c>
      <c r="K93" s="32"/>
      <c r="L93" s="32"/>
      <c r="M93" s="32"/>
      <c r="N93" s="96" t="s">
        <v>6218</v>
      </c>
      <c r="O93" s="450" t="s">
        <v>1136</v>
      </c>
      <c r="P93" s="453" t="s">
        <v>3279</v>
      </c>
      <c r="Q93" s="143" t="s">
        <v>3396</v>
      </c>
      <c r="R93" s="96" t="s">
        <v>7077</v>
      </c>
      <c r="S93" s="32"/>
      <c r="T93" s="32"/>
      <c r="U93" s="32"/>
      <c r="V93" s="32"/>
      <c r="W93" s="32" t="s">
        <v>29</v>
      </c>
      <c r="X93" s="32" t="s">
        <v>141</v>
      </c>
      <c r="Y93" s="32"/>
      <c r="Z93" s="32"/>
      <c r="AA93" s="32"/>
      <c r="AB93" s="32"/>
      <c r="AC93" s="96" t="s">
        <v>142</v>
      </c>
      <c r="AD93" s="32"/>
      <c r="AE93" s="323" t="s">
        <v>214</v>
      </c>
      <c r="AF93" s="147">
        <v>43935</v>
      </c>
      <c r="AG93" s="32"/>
      <c r="AH93" s="32"/>
      <c r="AI93" s="32"/>
      <c r="AJ93" s="32"/>
      <c r="AK93" s="32"/>
      <c r="AL93" s="32"/>
      <c r="AM93" s="53" t="s">
        <v>207</v>
      </c>
      <c r="AN93" s="147">
        <v>43935</v>
      </c>
      <c r="AO93" s="53" t="s">
        <v>56</v>
      </c>
      <c r="AP93" s="53" t="s">
        <v>56</v>
      </c>
      <c r="AQ93" s="54" t="s">
        <v>1228</v>
      </c>
      <c r="AR93" s="53" t="s">
        <v>206</v>
      </c>
      <c r="AS93" s="147">
        <v>43937</v>
      </c>
      <c r="AT93" s="53" t="s">
        <v>56</v>
      </c>
      <c r="AU93" s="53"/>
      <c r="AV93" s="53"/>
      <c r="AW93" s="32"/>
      <c r="AX93" s="32"/>
      <c r="AY93" s="32"/>
      <c r="AZ93" s="32">
        <f t="shared" si="6"/>
        <v>4</v>
      </c>
    </row>
    <row r="94" spans="5:52" ht="15.6" customHeight="1">
      <c r="E94" s="32"/>
      <c r="F94" s="32"/>
      <c r="G94" s="32"/>
      <c r="H94" s="104" t="s">
        <v>2399</v>
      </c>
      <c r="I94" s="104" t="s">
        <v>4403</v>
      </c>
      <c r="J94" s="104" t="s">
        <v>4404</v>
      </c>
      <c r="K94" s="32"/>
      <c r="L94" s="32"/>
      <c r="M94" s="32"/>
      <c r="N94" s="104" t="s">
        <v>6219</v>
      </c>
      <c r="O94" s="450" t="s">
        <v>1136</v>
      </c>
      <c r="P94" s="453" t="s">
        <v>3279</v>
      </c>
      <c r="Q94" s="83" t="s">
        <v>3397</v>
      </c>
      <c r="R94" s="104" t="s">
        <v>7077</v>
      </c>
      <c r="S94" s="32"/>
      <c r="T94" s="32"/>
      <c r="U94" s="32"/>
      <c r="V94" s="32"/>
      <c r="W94" s="32" t="s">
        <v>29</v>
      </c>
      <c r="X94" s="32" t="s">
        <v>141</v>
      </c>
      <c r="Y94" s="32"/>
      <c r="Z94" s="32"/>
      <c r="AA94" s="32"/>
      <c r="AB94" s="32"/>
      <c r="AC94" s="96" t="s">
        <v>142</v>
      </c>
      <c r="AD94" s="32"/>
      <c r="AE94" s="163" t="s">
        <v>214</v>
      </c>
      <c r="AF94" s="111">
        <v>43935</v>
      </c>
      <c r="AG94" s="32"/>
      <c r="AH94" s="32"/>
      <c r="AI94" s="32"/>
      <c r="AJ94" s="32"/>
      <c r="AK94" s="32"/>
      <c r="AL94" s="32"/>
      <c r="AM94" s="78" t="s">
        <v>207</v>
      </c>
      <c r="AN94" s="111">
        <v>43935</v>
      </c>
      <c r="AO94" s="78" t="s">
        <v>56</v>
      </c>
      <c r="AP94" s="32" t="s">
        <v>56</v>
      </c>
      <c r="AQ94" s="90" t="s">
        <v>1228</v>
      </c>
      <c r="AR94" s="78"/>
      <c r="AS94" s="78"/>
      <c r="AT94" s="78"/>
      <c r="AU94" s="78"/>
      <c r="AV94" s="78"/>
      <c r="AW94" s="32"/>
      <c r="AX94" s="32"/>
      <c r="AY94" s="32"/>
      <c r="AZ94" s="32">
        <f t="shared" si="6"/>
        <v>4</v>
      </c>
    </row>
    <row r="95" spans="5:52" ht="15.6" customHeight="1">
      <c r="E95" s="32"/>
      <c r="F95" s="32"/>
      <c r="G95" s="32"/>
      <c r="H95" s="96" t="s">
        <v>2400</v>
      </c>
      <c r="I95" s="96" t="s">
        <v>4405</v>
      </c>
      <c r="J95" s="96" t="s">
        <v>4406</v>
      </c>
      <c r="K95" s="32"/>
      <c r="L95" s="32"/>
      <c r="M95" s="32"/>
      <c r="N95" s="96" t="s">
        <v>6220</v>
      </c>
      <c r="O95" s="450" t="s">
        <v>1136</v>
      </c>
      <c r="P95" s="453" t="s">
        <v>3279</v>
      </c>
      <c r="Q95" s="143" t="s">
        <v>3398</v>
      </c>
      <c r="R95" s="96" t="s">
        <v>7077</v>
      </c>
      <c r="S95" s="32"/>
      <c r="T95" s="32"/>
      <c r="U95" s="32"/>
      <c r="V95" s="32"/>
      <c r="W95" s="32" t="s">
        <v>29</v>
      </c>
      <c r="X95" s="32" t="s">
        <v>141</v>
      </c>
      <c r="Y95" s="32"/>
      <c r="Z95" s="32"/>
      <c r="AA95" s="32"/>
      <c r="AB95" s="32"/>
      <c r="AC95" s="96" t="s">
        <v>142</v>
      </c>
      <c r="AD95" s="32"/>
      <c r="AE95" s="323" t="s">
        <v>214</v>
      </c>
      <c r="AF95" s="147">
        <v>43934</v>
      </c>
      <c r="AG95" s="32"/>
      <c r="AH95" s="32"/>
      <c r="AI95" s="32"/>
      <c r="AJ95" s="32"/>
      <c r="AK95" s="32"/>
      <c r="AL95" s="32"/>
      <c r="AM95" s="53" t="s">
        <v>207</v>
      </c>
      <c r="AN95" s="147">
        <v>43935</v>
      </c>
      <c r="AO95" s="53" t="s">
        <v>56</v>
      </c>
      <c r="AP95" s="53" t="s">
        <v>56</v>
      </c>
      <c r="AQ95" s="54" t="s">
        <v>1228</v>
      </c>
      <c r="AR95" s="53" t="s">
        <v>206</v>
      </c>
      <c r="AS95" s="147">
        <v>43937</v>
      </c>
      <c r="AT95" s="53" t="s">
        <v>56</v>
      </c>
      <c r="AU95" s="53"/>
      <c r="AV95" s="53"/>
      <c r="AW95" s="32"/>
      <c r="AX95" s="32"/>
      <c r="AY95" s="32"/>
      <c r="AZ95" s="32">
        <f t="shared" si="6"/>
        <v>4</v>
      </c>
    </row>
    <row r="96" spans="5:52" ht="15.6" customHeight="1">
      <c r="E96" s="32"/>
      <c r="F96" s="32"/>
      <c r="G96" s="32"/>
      <c r="H96" s="96" t="s">
        <v>2401</v>
      </c>
      <c r="I96" s="96" t="s">
        <v>4407</v>
      </c>
      <c r="J96" s="96" t="s">
        <v>4408</v>
      </c>
      <c r="K96" s="32"/>
      <c r="L96" s="32"/>
      <c r="M96" s="32"/>
      <c r="N96" s="96" t="s">
        <v>6221</v>
      </c>
      <c r="O96" s="450" t="s">
        <v>1136</v>
      </c>
      <c r="P96" s="453" t="s">
        <v>3279</v>
      </c>
      <c r="Q96" s="143" t="s">
        <v>3399</v>
      </c>
      <c r="R96" s="96" t="s">
        <v>7077</v>
      </c>
      <c r="S96" s="32"/>
      <c r="T96" s="32"/>
      <c r="U96" s="32"/>
      <c r="V96" s="32"/>
      <c r="W96" s="32" t="s">
        <v>29</v>
      </c>
      <c r="X96" s="32" t="s">
        <v>141</v>
      </c>
      <c r="Y96" s="32"/>
      <c r="Z96" s="32"/>
      <c r="AA96" s="32"/>
      <c r="AB96" s="32"/>
      <c r="AC96" s="96" t="s">
        <v>142</v>
      </c>
      <c r="AD96" s="32"/>
      <c r="AE96" s="323" t="s">
        <v>214</v>
      </c>
      <c r="AF96" s="147">
        <v>43934</v>
      </c>
      <c r="AG96" s="32"/>
      <c r="AH96" s="32"/>
      <c r="AI96" s="32"/>
      <c r="AJ96" s="32"/>
      <c r="AK96" s="32"/>
      <c r="AL96" s="32"/>
      <c r="AM96" s="53" t="s">
        <v>207</v>
      </c>
      <c r="AN96" s="147">
        <v>43935</v>
      </c>
      <c r="AO96" s="53" t="s">
        <v>57</v>
      </c>
      <c r="AP96" s="53" t="s">
        <v>56</v>
      </c>
      <c r="AQ96" s="54" t="s">
        <v>1229</v>
      </c>
      <c r="AR96" s="53" t="s">
        <v>206</v>
      </c>
      <c r="AS96" s="147">
        <v>43937</v>
      </c>
      <c r="AT96" s="53" t="s">
        <v>57</v>
      </c>
      <c r="AU96" s="53" t="s">
        <v>56</v>
      </c>
      <c r="AV96" s="54" t="s">
        <v>1230</v>
      </c>
      <c r="AW96" s="32"/>
      <c r="AX96" s="32"/>
      <c r="AY96" s="32"/>
      <c r="AZ96" s="32">
        <f t="shared" si="6"/>
        <v>4</v>
      </c>
    </row>
    <row r="97" spans="5:52" ht="15.6" customHeight="1">
      <c r="E97" s="32"/>
      <c r="F97" s="32"/>
      <c r="G97" s="32"/>
      <c r="H97" s="96" t="s">
        <v>2402</v>
      </c>
      <c r="I97" s="96" t="s">
        <v>4409</v>
      </c>
      <c r="J97" s="96" t="s">
        <v>4410</v>
      </c>
      <c r="K97" s="32"/>
      <c r="L97" s="32"/>
      <c r="M97" s="32"/>
      <c r="N97" s="96" t="s">
        <v>6222</v>
      </c>
      <c r="O97" s="450" t="s">
        <v>1136</v>
      </c>
      <c r="P97" s="453" t="s">
        <v>3279</v>
      </c>
      <c r="Q97" s="143" t="s">
        <v>3400</v>
      </c>
      <c r="R97" s="96" t="s">
        <v>7078</v>
      </c>
      <c r="S97" s="32"/>
      <c r="T97" s="32"/>
      <c r="U97" s="32"/>
      <c r="V97" s="32"/>
      <c r="W97" s="32" t="s">
        <v>29</v>
      </c>
      <c r="X97" s="32" t="s">
        <v>141</v>
      </c>
      <c r="Y97" s="32"/>
      <c r="Z97" s="32"/>
      <c r="AA97" s="32"/>
      <c r="AB97" s="32"/>
      <c r="AC97" s="96" t="s">
        <v>142</v>
      </c>
      <c r="AD97" s="32"/>
      <c r="AE97" s="323" t="s">
        <v>214</v>
      </c>
      <c r="AF97" s="147">
        <v>43934</v>
      </c>
      <c r="AG97" s="32"/>
      <c r="AH97" s="32"/>
      <c r="AI97" s="32"/>
      <c r="AJ97" s="32"/>
      <c r="AK97" s="32"/>
      <c r="AL97" s="32"/>
      <c r="AM97" s="53" t="s">
        <v>207</v>
      </c>
      <c r="AN97" s="147">
        <v>43935</v>
      </c>
      <c r="AO97" s="53" t="s">
        <v>57</v>
      </c>
      <c r="AP97" s="53" t="s">
        <v>56</v>
      </c>
      <c r="AQ97" s="54" t="s">
        <v>1231</v>
      </c>
      <c r="AR97" s="53" t="s">
        <v>206</v>
      </c>
      <c r="AS97" s="147">
        <v>43937</v>
      </c>
      <c r="AT97" s="53" t="s">
        <v>57</v>
      </c>
      <c r="AU97" s="53" t="s">
        <v>56</v>
      </c>
      <c r="AV97" s="54" t="s">
        <v>1230</v>
      </c>
      <c r="AW97" s="32"/>
      <c r="AX97" s="32"/>
      <c r="AY97" s="32"/>
      <c r="AZ97" s="32">
        <f t="shared" si="6"/>
        <v>4</v>
      </c>
    </row>
    <row r="98" spans="5:52" ht="15.6" customHeight="1">
      <c r="E98" s="32"/>
      <c r="F98" s="32"/>
      <c r="G98" s="32"/>
      <c r="H98" s="96" t="s">
        <v>2403</v>
      </c>
      <c r="I98" s="96" t="s">
        <v>4411</v>
      </c>
      <c r="J98" s="96" t="s">
        <v>4412</v>
      </c>
      <c r="K98" s="32"/>
      <c r="L98" s="32"/>
      <c r="M98" s="32"/>
      <c r="N98" s="556" t="s">
        <v>6223</v>
      </c>
      <c r="O98" s="450" t="s">
        <v>1136</v>
      </c>
      <c r="P98" s="453" t="s">
        <v>3279</v>
      </c>
      <c r="Q98" s="143" t="s">
        <v>3401</v>
      </c>
      <c r="R98" s="96" t="s">
        <v>7059</v>
      </c>
      <c r="S98" s="32"/>
      <c r="T98" s="32"/>
      <c r="U98" s="32"/>
      <c r="V98" s="32"/>
      <c r="W98" s="32" t="s">
        <v>29</v>
      </c>
      <c r="X98" s="32" t="s">
        <v>141</v>
      </c>
      <c r="Y98" s="32"/>
      <c r="Z98" s="32"/>
      <c r="AA98" s="32"/>
      <c r="AB98" s="32"/>
      <c r="AC98" s="96" t="s">
        <v>142</v>
      </c>
      <c r="AD98" s="32"/>
      <c r="AE98" s="323" t="s">
        <v>214</v>
      </c>
      <c r="AF98" s="147">
        <v>43935</v>
      </c>
      <c r="AG98" s="32"/>
      <c r="AH98" s="32"/>
      <c r="AI98" s="32"/>
      <c r="AJ98" s="32"/>
      <c r="AK98" s="32"/>
      <c r="AL98" s="32"/>
      <c r="AM98" s="53" t="s">
        <v>207</v>
      </c>
      <c r="AN98" s="147">
        <v>43936</v>
      </c>
      <c r="AO98" s="53" t="s">
        <v>57</v>
      </c>
      <c r="AP98" s="53" t="s">
        <v>56</v>
      </c>
      <c r="AQ98" s="96" t="s">
        <v>1232</v>
      </c>
      <c r="AR98" s="53" t="s">
        <v>206</v>
      </c>
      <c r="AS98" s="147">
        <v>43937</v>
      </c>
      <c r="AT98" s="53" t="s">
        <v>56</v>
      </c>
      <c r="AU98" s="53"/>
      <c r="AV98" s="53"/>
      <c r="AW98" s="32"/>
      <c r="AX98" s="32"/>
      <c r="AY98" s="32"/>
      <c r="AZ98" s="32">
        <f t="shared" si="6"/>
        <v>4</v>
      </c>
    </row>
    <row r="99" spans="5:52" ht="15.6" customHeight="1">
      <c r="E99" s="32"/>
      <c r="F99" s="32"/>
      <c r="G99" s="32"/>
      <c r="H99" s="69" t="s">
        <v>2404</v>
      </c>
      <c r="I99" s="96" t="s">
        <v>4413</v>
      </c>
      <c r="J99" s="96" t="s">
        <v>4414</v>
      </c>
      <c r="K99" s="32"/>
      <c r="L99" s="32"/>
      <c r="M99" s="32"/>
      <c r="N99" s="556" t="s">
        <v>6224</v>
      </c>
      <c r="O99" s="450" t="s">
        <v>1136</v>
      </c>
      <c r="P99" s="453" t="s">
        <v>3279</v>
      </c>
      <c r="Q99" s="143" t="s">
        <v>3402</v>
      </c>
      <c r="R99" s="96" t="s">
        <v>7059</v>
      </c>
      <c r="S99" s="32"/>
      <c r="T99" s="32"/>
      <c r="U99" s="32"/>
      <c r="V99" s="32"/>
      <c r="W99" s="32" t="s">
        <v>29</v>
      </c>
      <c r="X99" s="32" t="s">
        <v>141</v>
      </c>
      <c r="Y99" s="32"/>
      <c r="Z99" s="32"/>
      <c r="AA99" s="32"/>
      <c r="AB99" s="32"/>
      <c r="AC99" s="96" t="s">
        <v>142</v>
      </c>
      <c r="AD99" s="32"/>
      <c r="AE99" s="323" t="s">
        <v>214</v>
      </c>
      <c r="AF99" s="112">
        <v>43935</v>
      </c>
      <c r="AG99" s="32"/>
      <c r="AH99" s="32"/>
      <c r="AI99" s="32"/>
      <c r="AJ99" s="32"/>
      <c r="AK99" s="32"/>
      <c r="AL99" s="32"/>
      <c r="AM99" s="32" t="s">
        <v>207</v>
      </c>
      <c r="AN99" s="112"/>
      <c r="AO99" s="32" t="s">
        <v>56</v>
      </c>
      <c r="AP99" s="32" t="s">
        <v>56</v>
      </c>
      <c r="AQ99" s="31"/>
      <c r="AR99" s="32"/>
      <c r="AS99" s="32"/>
      <c r="AT99" s="32"/>
      <c r="AU99" s="32"/>
      <c r="AV99" s="32"/>
      <c r="AW99" s="32"/>
      <c r="AX99" s="32"/>
      <c r="AY99" s="32"/>
      <c r="AZ99" s="32">
        <f t="shared" si="6"/>
        <v>4</v>
      </c>
    </row>
    <row r="100" spans="5:52" ht="15.6" customHeight="1">
      <c r="E100" s="32"/>
      <c r="F100" s="32"/>
      <c r="G100" s="32"/>
      <c r="H100" s="96" t="s">
        <v>2405</v>
      </c>
      <c r="I100" s="96" t="s">
        <v>4415</v>
      </c>
      <c r="J100" s="96" t="s">
        <v>4416</v>
      </c>
      <c r="K100" s="32"/>
      <c r="L100" s="32"/>
      <c r="M100" s="32"/>
      <c r="N100" s="556" t="s">
        <v>6225</v>
      </c>
      <c r="O100" s="105" t="s">
        <v>1136</v>
      </c>
      <c r="P100" s="544" t="s">
        <v>3279</v>
      </c>
      <c r="Q100" s="143" t="s">
        <v>3403</v>
      </c>
      <c r="R100" s="96" t="s">
        <v>7059</v>
      </c>
      <c r="S100" s="32"/>
      <c r="T100" s="32"/>
      <c r="U100" s="32"/>
      <c r="V100" s="32"/>
      <c r="W100" s="32" t="s">
        <v>29</v>
      </c>
      <c r="X100" s="32" t="s">
        <v>141</v>
      </c>
      <c r="Y100" s="32"/>
      <c r="Z100" s="32"/>
      <c r="AA100" s="32"/>
      <c r="AB100" s="32"/>
      <c r="AC100" s="96" t="s">
        <v>142</v>
      </c>
      <c r="AD100" s="32"/>
      <c r="AE100" s="323" t="s">
        <v>214</v>
      </c>
      <c r="AF100" s="147">
        <v>43935</v>
      </c>
      <c r="AG100" s="32"/>
      <c r="AH100" s="32"/>
      <c r="AI100" s="32"/>
      <c r="AJ100" s="32"/>
      <c r="AK100" s="32"/>
      <c r="AL100" s="32"/>
      <c r="AM100" s="53" t="s">
        <v>207</v>
      </c>
      <c r="AN100" s="147"/>
      <c r="AO100" s="53" t="s">
        <v>56</v>
      </c>
      <c r="AP100" s="53" t="s">
        <v>56</v>
      </c>
      <c r="AQ100" s="54"/>
      <c r="AR100" s="53" t="s">
        <v>206</v>
      </c>
      <c r="AS100" s="147">
        <v>43937</v>
      </c>
      <c r="AT100" s="53" t="s">
        <v>56</v>
      </c>
      <c r="AU100" s="53"/>
      <c r="AV100" s="53"/>
      <c r="AW100" s="32"/>
      <c r="AX100" s="32"/>
      <c r="AY100" s="32"/>
      <c r="AZ100" s="32">
        <f t="shared" si="6"/>
        <v>4</v>
      </c>
    </row>
    <row r="101" spans="5:52" ht="15.6" customHeight="1">
      <c r="E101" s="32"/>
      <c r="F101" s="32"/>
      <c r="G101" s="32"/>
      <c r="H101" s="69" t="s">
        <v>2406</v>
      </c>
      <c r="I101" s="96" t="s">
        <v>4417</v>
      </c>
      <c r="J101" s="96" t="s">
        <v>4418</v>
      </c>
      <c r="K101" s="32"/>
      <c r="L101" s="32"/>
      <c r="M101" s="32"/>
      <c r="N101" s="556" t="s">
        <v>6226</v>
      </c>
      <c r="O101" s="105" t="s">
        <v>1136</v>
      </c>
      <c r="P101" s="544" t="s">
        <v>3279</v>
      </c>
      <c r="Q101" s="143" t="s">
        <v>3404</v>
      </c>
      <c r="R101" s="96" t="s">
        <v>7059</v>
      </c>
      <c r="S101" s="32"/>
      <c r="T101" s="32"/>
      <c r="U101" s="32"/>
      <c r="V101" s="32"/>
      <c r="W101" s="32" t="s">
        <v>29</v>
      </c>
      <c r="X101" s="32" t="s">
        <v>141</v>
      </c>
      <c r="Y101" s="32"/>
      <c r="Z101" s="32"/>
      <c r="AA101" s="32"/>
      <c r="AB101" s="32"/>
      <c r="AC101" s="96" t="s">
        <v>142</v>
      </c>
      <c r="AD101" s="32"/>
      <c r="AE101" s="323" t="s">
        <v>214</v>
      </c>
      <c r="AF101" s="112">
        <v>43935</v>
      </c>
      <c r="AG101" s="32"/>
      <c r="AH101" s="32"/>
      <c r="AI101" s="32"/>
      <c r="AJ101" s="32"/>
      <c r="AK101" s="32"/>
      <c r="AL101" s="32"/>
      <c r="AM101" s="32" t="s">
        <v>207</v>
      </c>
      <c r="AN101" s="112"/>
      <c r="AO101" s="32" t="s">
        <v>56</v>
      </c>
      <c r="AP101" s="32" t="s">
        <v>56</v>
      </c>
      <c r="AQ101" s="31"/>
      <c r="AR101" s="32"/>
      <c r="AS101" s="32"/>
      <c r="AT101" s="32"/>
      <c r="AU101" s="32"/>
      <c r="AV101" s="32"/>
      <c r="AW101" s="32"/>
      <c r="AX101" s="32"/>
      <c r="AY101" s="32"/>
      <c r="AZ101" s="32">
        <f t="shared" si="6"/>
        <v>4</v>
      </c>
    </row>
    <row r="102" spans="5:52" ht="15.6" customHeight="1">
      <c r="E102" s="32"/>
      <c r="F102" s="32"/>
      <c r="G102" s="32"/>
      <c r="H102" s="104" t="s">
        <v>2407</v>
      </c>
      <c r="I102" s="104" t="s">
        <v>4419</v>
      </c>
      <c r="J102" s="104" t="s">
        <v>4420</v>
      </c>
      <c r="K102" s="32"/>
      <c r="L102" s="32"/>
      <c r="M102" s="32"/>
      <c r="N102" s="557" t="s">
        <v>6227</v>
      </c>
      <c r="O102" s="105" t="s">
        <v>1136</v>
      </c>
      <c r="P102" s="544" t="s">
        <v>3279</v>
      </c>
      <c r="Q102" s="83" t="s">
        <v>3405</v>
      </c>
      <c r="R102" s="104" t="s">
        <v>7059</v>
      </c>
      <c r="S102" s="32"/>
      <c r="T102" s="32"/>
      <c r="U102" s="32"/>
      <c r="V102" s="32"/>
      <c r="W102" s="32" t="s">
        <v>29</v>
      </c>
      <c r="X102" s="32" t="s">
        <v>141</v>
      </c>
      <c r="Y102" s="32"/>
      <c r="Z102" s="32"/>
      <c r="AA102" s="32"/>
      <c r="AB102" s="32"/>
      <c r="AC102" s="96" t="s">
        <v>142</v>
      </c>
      <c r="AD102" s="32"/>
      <c r="AE102" s="163" t="s">
        <v>214</v>
      </c>
      <c r="AF102" s="111">
        <v>43935</v>
      </c>
      <c r="AG102" s="32"/>
      <c r="AH102" s="32"/>
      <c r="AI102" s="32"/>
      <c r="AJ102" s="32"/>
      <c r="AK102" s="32"/>
      <c r="AL102" s="32"/>
      <c r="AM102" s="78" t="s">
        <v>207</v>
      </c>
      <c r="AN102" s="111"/>
      <c r="AO102" s="78" t="s">
        <v>57</v>
      </c>
      <c r="AP102" s="32" t="s">
        <v>56</v>
      </c>
      <c r="AQ102" s="104" t="s">
        <v>1233</v>
      </c>
      <c r="AR102" s="78"/>
      <c r="AS102" s="78"/>
      <c r="AT102" s="78"/>
      <c r="AU102" s="78"/>
      <c r="AV102" s="78"/>
      <c r="AW102" s="32"/>
      <c r="AX102" s="32"/>
      <c r="AY102" s="32"/>
      <c r="AZ102" s="32">
        <f t="shared" si="6"/>
        <v>4</v>
      </c>
    </row>
    <row r="103" spans="5:52" ht="15.6" customHeight="1">
      <c r="E103" s="32"/>
      <c r="F103" s="32"/>
      <c r="G103" s="32"/>
      <c r="H103" s="104" t="s">
        <v>2408</v>
      </c>
      <c r="I103" s="104" t="s">
        <v>4421</v>
      </c>
      <c r="J103" s="104" t="s">
        <v>4422</v>
      </c>
      <c r="K103" s="32"/>
      <c r="L103" s="32"/>
      <c r="M103" s="32"/>
      <c r="N103" s="557" t="s">
        <v>6228</v>
      </c>
      <c r="O103" s="105" t="s">
        <v>1136</v>
      </c>
      <c r="P103" s="544" t="s">
        <v>3279</v>
      </c>
      <c r="Q103" s="83" t="s">
        <v>3406</v>
      </c>
      <c r="R103" s="104" t="s">
        <v>7059</v>
      </c>
      <c r="S103" s="32"/>
      <c r="T103" s="32"/>
      <c r="U103" s="32"/>
      <c r="V103" s="32"/>
      <c r="W103" s="32" t="s">
        <v>29</v>
      </c>
      <c r="X103" s="32" t="s">
        <v>141</v>
      </c>
      <c r="Y103" s="32"/>
      <c r="Z103" s="32"/>
      <c r="AA103" s="32"/>
      <c r="AB103" s="32"/>
      <c r="AC103" s="96" t="s">
        <v>142</v>
      </c>
      <c r="AD103" s="32"/>
      <c r="AE103" s="163" t="s">
        <v>214</v>
      </c>
      <c r="AF103" s="111">
        <v>43935</v>
      </c>
      <c r="AG103" s="32"/>
      <c r="AH103" s="32"/>
      <c r="AI103" s="32"/>
      <c r="AJ103" s="32"/>
      <c r="AK103" s="32"/>
      <c r="AL103" s="32"/>
      <c r="AM103" s="78" t="s">
        <v>207</v>
      </c>
      <c r="AN103" s="111"/>
      <c r="AO103" s="78" t="s">
        <v>57</v>
      </c>
      <c r="AP103" s="32" t="s">
        <v>56</v>
      </c>
      <c r="AQ103" s="90" t="s">
        <v>1234</v>
      </c>
      <c r="AR103" s="78"/>
      <c r="AS103" s="78"/>
      <c r="AT103" s="78"/>
      <c r="AU103" s="78"/>
      <c r="AV103" s="78"/>
      <c r="AW103" s="32"/>
      <c r="AX103" s="32"/>
      <c r="AY103" s="32"/>
      <c r="AZ103" s="32">
        <f t="shared" si="6"/>
        <v>4</v>
      </c>
    </row>
    <row r="104" spans="5:52" ht="15.6" customHeight="1">
      <c r="E104" s="32"/>
      <c r="F104" s="32"/>
      <c r="G104" s="32"/>
      <c r="H104" s="96" t="s">
        <v>2409</v>
      </c>
      <c r="I104" s="96" t="s">
        <v>4423</v>
      </c>
      <c r="J104" s="96" t="s">
        <v>4424</v>
      </c>
      <c r="K104" s="32"/>
      <c r="L104" s="32"/>
      <c r="M104" s="32"/>
      <c r="N104" s="556" t="s">
        <v>6229</v>
      </c>
      <c r="O104" s="87" t="s">
        <v>1136</v>
      </c>
      <c r="P104" s="543" t="s">
        <v>3279</v>
      </c>
      <c r="Q104" s="143" t="s">
        <v>3407</v>
      </c>
      <c r="R104" s="96" t="s">
        <v>7059</v>
      </c>
      <c r="S104" s="32"/>
      <c r="T104" s="32"/>
      <c r="U104" s="32"/>
      <c r="V104" s="32"/>
      <c r="W104" s="32" t="s">
        <v>29</v>
      </c>
      <c r="X104" s="32" t="s">
        <v>141</v>
      </c>
      <c r="Y104" s="32"/>
      <c r="Z104" s="32"/>
      <c r="AA104" s="32"/>
      <c r="AB104" s="32"/>
      <c r="AC104" s="96" t="s">
        <v>142</v>
      </c>
      <c r="AD104" s="32"/>
      <c r="AE104" s="323" t="s">
        <v>214</v>
      </c>
      <c r="AF104" s="147">
        <v>43935</v>
      </c>
      <c r="AG104" s="32"/>
      <c r="AH104" s="32"/>
      <c r="AI104" s="32"/>
      <c r="AJ104" s="32"/>
      <c r="AK104" s="32"/>
      <c r="AL104" s="32"/>
      <c r="AM104" s="53" t="s">
        <v>207</v>
      </c>
      <c r="AN104" s="147"/>
      <c r="AO104" s="53" t="s">
        <v>56</v>
      </c>
      <c r="AP104" s="53" t="s">
        <v>56</v>
      </c>
      <c r="AQ104" s="54"/>
      <c r="AR104" s="53" t="s">
        <v>206</v>
      </c>
      <c r="AS104" s="147">
        <v>43937</v>
      </c>
      <c r="AT104" s="53" t="s">
        <v>56</v>
      </c>
      <c r="AU104" s="53"/>
      <c r="AV104" s="53"/>
      <c r="AW104" s="32"/>
      <c r="AX104" s="32"/>
      <c r="AY104" s="32"/>
      <c r="AZ104" s="32">
        <f t="shared" si="6"/>
        <v>4</v>
      </c>
    </row>
    <row r="105" spans="5:52" ht="15.6" customHeight="1">
      <c r="E105" s="32"/>
      <c r="F105" s="32"/>
      <c r="G105" s="32"/>
      <c r="H105" s="69" t="s">
        <v>2410</v>
      </c>
      <c r="I105" s="96" t="s">
        <v>4425</v>
      </c>
      <c r="J105" s="96" t="s">
        <v>4426</v>
      </c>
      <c r="K105" s="32"/>
      <c r="L105" s="32"/>
      <c r="M105" s="32"/>
      <c r="N105" s="556" t="s">
        <v>6230</v>
      </c>
      <c r="O105" s="87" t="s">
        <v>1136</v>
      </c>
      <c r="P105" s="543" t="s">
        <v>3279</v>
      </c>
      <c r="Q105" s="143" t="s">
        <v>3408</v>
      </c>
      <c r="R105" s="96" t="s">
        <v>7059</v>
      </c>
      <c r="S105" s="32"/>
      <c r="T105" s="32"/>
      <c r="U105" s="32"/>
      <c r="V105" s="32"/>
      <c r="W105" s="32" t="s">
        <v>29</v>
      </c>
      <c r="X105" s="32" t="s">
        <v>141</v>
      </c>
      <c r="Y105" s="32"/>
      <c r="Z105" s="32"/>
      <c r="AA105" s="32"/>
      <c r="AB105" s="32"/>
      <c r="AC105" s="96" t="s">
        <v>142</v>
      </c>
      <c r="AD105" s="32"/>
      <c r="AE105" s="323" t="s">
        <v>214</v>
      </c>
      <c r="AF105" s="112">
        <v>43935</v>
      </c>
      <c r="AG105" s="32"/>
      <c r="AH105" s="32"/>
      <c r="AI105" s="32"/>
      <c r="AJ105" s="32"/>
      <c r="AK105" s="32"/>
      <c r="AL105" s="32"/>
      <c r="AM105" s="32" t="s">
        <v>207</v>
      </c>
      <c r="AN105" s="112"/>
      <c r="AO105" s="32" t="s">
        <v>56</v>
      </c>
      <c r="AP105" s="32" t="s">
        <v>56</v>
      </c>
      <c r="AQ105" s="31"/>
      <c r="AR105" s="32"/>
      <c r="AS105" s="32"/>
      <c r="AT105" s="32"/>
      <c r="AU105" s="32"/>
      <c r="AV105" s="32"/>
      <c r="AW105" s="32"/>
      <c r="AX105" s="32"/>
      <c r="AY105" s="32"/>
      <c r="AZ105" s="32">
        <f t="shared" si="6"/>
        <v>4</v>
      </c>
    </row>
    <row r="106" spans="5:52" ht="15.6" customHeight="1">
      <c r="E106" s="32"/>
      <c r="F106" s="32"/>
      <c r="G106" s="32"/>
      <c r="H106" s="69" t="s">
        <v>2411</v>
      </c>
      <c r="I106" s="96" t="s">
        <v>4427</v>
      </c>
      <c r="J106" s="96" t="s">
        <v>4428</v>
      </c>
      <c r="K106" s="32"/>
      <c r="L106" s="32"/>
      <c r="M106" s="32"/>
      <c r="N106" s="556" t="s">
        <v>6231</v>
      </c>
      <c r="O106" s="87" t="s">
        <v>1136</v>
      </c>
      <c r="P106" s="543" t="s">
        <v>3279</v>
      </c>
      <c r="Q106" s="143" t="s">
        <v>3409</v>
      </c>
      <c r="R106" s="96" t="s">
        <v>7059</v>
      </c>
      <c r="S106" s="32"/>
      <c r="T106" s="32"/>
      <c r="U106" s="32"/>
      <c r="V106" s="32"/>
      <c r="W106" s="32" t="s">
        <v>29</v>
      </c>
      <c r="X106" s="32" t="s">
        <v>141</v>
      </c>
      <c r="Y106" s="32"/>
      <c r="Z106" s="32"/>
      <c r="AA106" s="32"/>
      <c r="AB106" s="32"/>
      <c r="AC106" s="96" t="s">
        <v>142</v>
      </c>
      <c r="AD106" s="32"/>
      <c r="AE106" s="323" t="s">
        <v>214</v>
      </c>
      <c r="AF106" s="112">
        <v>43935</v>
      </c>
      <c r="AG106" s="32"/>
      <c r="AH106" s="32"/>
      <c r="AI106" s="32"/>
      <c r="AJ106" s="32"/>
      <c r="AK106" s="32"/>
      <c r="AL106" s="32"/>
      <c r="AM106" s="32" t="s">
        <v>206</v>
      </c>
      <c r="AN106" s="112">
        <v>43936</v>
      </c>
      <c r="AO106" s="32" t="s">
        <v>56</v>
      </c>
      <c r="AP106" s="32" t="s">
        <v>56</v>
      </c>
      <c r="AQ106" s="31"/>
      <c r="AR106" s="32"/>
      <c r="AS106" s="32"/>
      <c r="AT106" s="32"/>
      <c r="AU106" s="32"/>
      <c r="AV106" s="32"/>
      <c r="AW106" s="32"/>
      <c r="AX106" s="32"/>
      <c r="AY106" s="32"/>
      <c r="AZ106" s="32">
        <f t="shared" si="6"/>
        <v>4</v>
      </c>
    </row>
    <row r="107" spans="5:52" ht="15.6" customHeight="1">
      <c r="E107" s="32"/>
      <c r="F107" s="32"/>
      <c r="G107" s="32"/>
      <c r="H107" s="69" t="s">
        <v>2412</v>
      </c>
      <c r="I107" s="96" t="s">
        <v>4429</v>
      </c>
      <c r="J107" s="96" t="s">
        <v>4430</v>
      </c>
      <c r="K107" s="32"/>
      <c r="L107" s="32"/>
      <c r="M107" s="32"/>
      <c r="N107" s="556" t="s">
        <v>6232</v>
      </c>
      <c r="O107" s="87" t="s">
        <v>1136</v>
      </c>
      <c r="P107" s="543" t="s">
        <v>3279</v>
      </c>
      <c r="Q107" s="143" t="s">
        <v>3410</v>
      </c>
      <c r="R107" s="96" t="s">
        <v>7059</v>
      </c>
      <c r="S107" s="32"/>
      <c r="T107" s="32"/>
      <c r="U107" s="32"/>
      <c r="V107" s="32"/>
      <c r="W107" s="32" t="s">
        <v>29</v>
      </c>
      <c r="X107" s="32" t="s">
        <v>141</v>
      </c>
      <c r="Y107" s="32"/>
      <c r="Z107" s="32"/>
      <c r="AA107" s="32"/>
      <c r="AB107" s="32"/>
      <c r="AC107" s="96" t="s">
        <v>142</v>
      </c>
      <c r="AD107" s="32"/>
      <c r="AE107" s="323" t="s">
        <v>214</v>
      </c>
      <c r="AF107" s="112">
        <v>43935</v>
      </c>
      <c r="AG107" s="32"/>
      <c r="AH107" s="32"/>
      <c r="AI107" s="32"/>
      <c r="AJ107" s="32"/>
      <c r="AK107" s="32"/>
      <c r="AL107" s="32"/>
      <c r="AM107" s="32" t="s">
        <v>206</v>
      </c>
      <c r="AN107" s="112">
        <v>43936</v>
      </c>
      <c r="AO107" s="32" t="s">
        <v>56</v>
      </c>
      <c r="AP107" s="32" t="s">
        <v>56</v>
      </c>
      <c r="AQ107" s="31"/>
      <c r="AR107" s="32" t="s">
        <v>207</v>
      </c>
      <c r="AS107" s="147">
        <v>43937</v>
      </c>
      <c r="AT107" s="32" t="s">
        <v>56</v>
      </c>
      <c r="AU107" s="32"/>
      <c r="AV107" s="32"/>
      <c r="AW107" s="32"/>
      <c r="AX107" s="32"/>
      <c r="AY107" s="32"/>
      <c r="AZ107" s="32">
        <f t="shared" si="6"/>
        <v>4</v>
      </c>
    </row>
    <row r="108" spans="5:52" ht="15.6" customHeight="1">
      <c r="E108" s="32"/>
      <c r="F108" s="32"/>
      <c r="G108" s="32"/>
      <c r="H108" s="69" t="s">
        <v>2413</v>
      </c>
      <c r="I108" s="96" t="s">
        <v>4431</v>
      </c>
      <c r="J108" s="96" t="s">
        <v>4432</v>
      </c>
      <c r="K108" s="32"/>
      <c r="L108" s="32"/>
      <c r="M108" s="32"/>
      <c r="N108" s="556" t="s">
        <v>6233</v>
      </c>
      <c r="O108" s="87" t="s">
        <v>1136</v>
      </c>
      <c r="P108" s="543" t="s">
        <v>3279</v>
      </c>
      <c r="Q108" s="143" t="s">
        <v>3411</v>
      </c>
      <c r="R108" s="96" t="s">
        <v>7059</v>
      </c>
      <c r="S108" s="32"/>
      <c r="T108" s="32"/>
      <c r="U108" s="32"/>
      <c r="V108" s="32"/>
      <c r="W108" s="32" t="s">
        <v>29</v>
      </c>
      <c r="X108" s="32" t="s">
        <v>141</v>
      </c>
      <c r="Y108" s="32"/>
      <c r="Z108" s="32"/>
      <c r="AA108" s="32"/>
      <c r="AB108" s="32"/>
      <c r="AC108" s="96" t="s">
        <v>142</v>
      </c>
      <c r="AD108" s="32"/>
      <c r="AE108" s="323" t="s">
        <v>214</v>
      </c>
      <c r="AF108" s="112">
        <v>43935</v>
      </c>
      <c r="AG108" s="32"/>
      <c r="AH108" s="32"/>
      <c r="AI108" s="32"/>
      <c r="AJ108" s="32"/>
      <c r="AK108" s="32"/>
      <c r="AL108" s="32"/>
      <c r="AM108" s="32" t="s">
        <v>206</v>
      </c>
      <c r="AN108" s="112">
        <v>43936</v>
      </c>
      <c r="AO108" s="32" t="s">
        <v>56</v>
      </c>
      <c r="AP108" s="32" t="s">
        <v>56</v>
      </c>
      <c r="AQ108" s="31"/>
      <c r="AR108" s="32"/>
      <c r="AS108" s="32"/>
      <c r="AT108" s="32"/>
      <c r="AU108" s="32"/>
      <c r="AV108" s="32"/>
      <c r="AW108" s="32"/>
      <c r="AX108" s="32"/>
      <c r="AY108" s="32"/>
      <c r="AZ108" s="32">
        <f t="shared" si="6"/>
        <v>4</v>
      </c>
    </row>
    <row r="109" spans="5:52" ht="15.6" customHeight="1">
      <c r="E109" s="32"/>
      <c r="F109" s="32"/>
      <c r="G109" s="32"/>
      <c r="H109" s="104" t="s">
        <v>2414</v>
      </c>
      <c r="I109" s="104" t="s">
        <v>4433</v>
      </c>
      <c r="J109" s="104" t="s">
        <v>4434</v>
      </c>
      <c r="K109" s="32"/>
      <c r="L109" s="32"/>
      <c r="M109" s="32"/>
      <c r="N109" s="557" t="s">
        <v>6234</v>
      </c>
      <c r="O109" s="87" t="s">
        <v>1136</v>
      </c>
      <c r="P109" s="543" t="s">
        <v>3279</v>
      </c>
      <c r="Q109" s="83" t="s">
        <v>3412</v>
      </c>
      <c r="R109" s="104" t="s">
        <v>7077</v>
      </c>
      <c r="S109" s="32"/>
      <c r="T109" s="32"/>
      <c r="U109" s="32"/>
      <c r="V109" s="32"/>
      <c r="W109" s="32" t="s">
        <v>29</v>
      </c>
      <c r="X109" s="32" t="s">
        <v>141</v>
      </c>
      <c r="Y109" s="32"/>
      <c r="Z109" s="32"/>
      <c r="AA109" s="32"/>
      <c r="AB109" s="32"/>
      <c r="AC109" s="96" t="s">
        <v>142</v>
      </c>
      <c r="AD109" s="32"/>
      <c r="AE109" s="163" t="s">
        <v>214</v>
      </c>
      <c r="AF109" s="111">
        <v>43935</v>
      </c>
      <c r="AG109" s="32"/>
      <c r="AH109" s="32"/>
      <c r="AI109" s="32"/>
      <c r="AJ109" s="32"/>
      <c r="AK109" s="32"/>
      <c r="AL109" s="32"/>
      <c r="AM109" s="78" t="s">
        <v>206</v>
      </c>
      <c r="AN109" s="111">
        <v>43936</v>
      </c>
      <c r="AO109" s="78" t="s">
        <v>55</v>
      </c>
      <c r="AP109" s="78" t="s">
        <v>56</v>
      </c>
      <c r="AQ109" s="104" t="s">
        <v>1235</v>
      </c>
      <c r="AR109" s="32" t="s">
        <v>207</v>
      </c>
      <c r="AS109" s="147">
        <v>43937</v>
      </c>
      <c r="AT109" s="32" t="s">
        <v>56</v>
      </c>
      <c r="AU109" s="78"/>
      <c r="AV109" s="78"/>
      <c r="AW109" s="32"/>
      <c r="AX109" s="32"/>
      <c r="AY109" s="32"/>
      <c r="AZ109" s="32">
        <f t="shared" si="6"/>
        <v>4</v>
      </c>
    </row>
    <row r="110" spans="5:52" ht="15.6" customHeight="1">
      <c r="E110" s="32"/>
      <c r="F110" s="32"/>
      <c r="G110" s="32"/>
      <c r="H110" s="96" t="s">
        <v>2415</v>
      </c>
      <c r="I110" s="96" t="s">
        <v>4435</v>
      </c>
      <c r="J110" s="96" t="s">
        <v>4436</v>
      </c>
      <c r="K110" s="32"/>
      <c r="L110" s="32"/>
      <c r="M110" s="32"/>
      <c r="N110" s="96" t="s">
        <v>6235</v>
      </c>
      <c r="O110" s="87" t="s">
        <v>1136</v>
      </c>
      <c r="P110" s="543" t="s">
        <v>3279</v>
      </c>
      <c r="Q110" s="143" t="s">
        <v>3413</v>
      </c>
      <c r="R110" s="96" t="s">
        <v>7077</v>
      </c>
      <c r="S110" s="32"/>
      <c r="T110" s="32"/>
      <c r="U110" s="32"/>
      <c r="V110" s="32"/>
      <c r="W110" s="32" t="s">
        <v>29</v>
      </c>
      <c r="X110" s="32" t="s">
        <v>141</v>
      </c>
      <c r="Y110" s="32"/>
      <c r="Z110" s="32"/>
      <c r="AA110" s="32"/>
      <c r="AB110" s="32"/>
      <c r="AC110" s="96" t="s">
        <v>142</v>
      </c>
      <c r="AD110" s="32"/>
      <c r="AE110" s="323" t="s">
        <v>214</v>
      </c>
      <c r="AF110" s="147">
        <v>43934</v>
      </c>
      <c r="AG110" s="32"/>
      <c r="AH110" s="32"/>
      <c r="AI110" s="32"/>
      <c r="AJ110" s="32"/>
      <c r="AK110" s="32"/>
      <c r="AL110" s="32"/>
      <c r="AM110" s="53" t="s">
        <v>206</v>
      </c>
      <c r="AN110" s="147">
        <v>43935</v>
      </c>
      <c r="AO110" s="53" t="s">
        <v>56</v>
      </c>
      <c r="AP110" s="53" t="s">
        <v>56</v>
      </c>
      <c r="AQ110" s="54"/>
      <c r="AR110" s="53" t="s">
        <v>207</v>
      </c>
      <c r="AS110" s="147">
        <v>43937</v>
      </c>
      <c r="AT110" s="53" t="s">
        <v>56</v>
      </c>
      <c r="AU110" s="53"/>
      <c r="AV110" s="53"/>
      <c r="AW110" s="32"/>
      <c r="AX110" s="32"/>
      <c r="AY110" s="32"/>
      <c r="AZ110" s="32">
        <f t="shared" si="6"/>
        <v>4</v>
      </c>
    </row>
    <row r="111" spans="5:52" ht="15.6" customHeight="1">
      <c r="E111" s="32"/>
      <c r="F111" s="32"/>
      <c r="G111" s="32"/>
      <c r="H111" s="96" t="s">
        <v>2416</v>
      </c>
      <c r="I111" s="96" t="s">
        <v>4435</v>
      </c>
      <c r="J111" s="96" t="s">
        <v>4437</v>
      </c>
      <c r="K111" s="32"/>
      <c r="L111" s="32"/>
      <c r="M111" s="32"/>
      <c r="N111" s="96" t="s">
        <v>6236</v>
      </c>
      <c r="O111" s="87" t="s">
        <v>1136</v>
      </c>
      <c r="P111" s="543" t="s">
        <v>3279</v>
      </c>
      <c r="Q111" s="143" t="s">
        <v>3414</v>
      </c>
      <c r="R111" s="96" t="s">
        <v>7077</v>
      </c>
      <c r="S111" s="32"/>
      <c r="T111" s="32"/>
      <c r="U111" s="32"/>
      <c r="V111" s="32"/>
      <c r="W111" s="32" t="s">
        <v>29</v>
      </c>
      <c r="X111" s="32" t="s">
        <v>141</v>
      </c>
      <c r="Y111" s="32"/>
      <c r="Z111" s="32"/>
      <c r="AA111" s="32"/>
      <c r="AB111" s="32"/>
      <c r="AC111" s="96" t="s">
        <v>142</v>
      </c>
      <c r="AD111" s="32"/>
      <c r="AE111" s="323" t="s">
        <v>214</v>
      </c>
      <c r="AF111" s="147">
        <v>43934</v>
      </c>
      <c r="AG111" s="32"/>
      <c r="AH111" s="32"/>
      <c r="AI111" s="32"/>
      <c r="AJ111" s="32"/>
      <c r="AK111" s="32"/>
      <c r="AL111" s="32"/>
      <c r="AM111" s="53" t="s">
        <v>206</v>
      </c>
      <c r="AN111" s="147">
        <v>43935</v>
      </c>
      <c r="AO111" s="53" t="s">
        <v>55</v>
      </c>
      <c r="AP111" s="53" t="s">
        <v>56</v>
      </c>
      <c r="AQ111" s="54" t="s">
        <v>1236</v>
      </c>
      <c r="AR111" s="53"/>
      <c r="AS111" s="53"/>
      <c r="AT111" s="53"/>
      <c r="AU111" s="53"/>
      <c r="AV111" s="53"/>
      <c r="AW111" s="32"/>
      <c r="AX111" s="32"/>
      <c r="AY111" s="32"/>
      <c r="AZ111" s="32">
        <f t="shared" si="6"/>
        <v>4</v>
      </c>
    </row>
    <row r="112" spans="5:52" ht="15.6" customHeight="1">
      <c r="E112" s="32"/>
      <c r="F112" s="32"/>
      <c r="G112" s="32"/>
      <c r="H112" s="96" t="s">
        <v>2417</v>
      </c>
      <c r="I112" s="96" t="s">
        <v>4438</v>
      </c>
      <c r="J112" s="96" t="s">
        <v>4439</v>
      </c>
      <c r="K112" s="32"/>
      <c r="L112" s="32"/>
      <c r="M112" s="32"/>
      <c r="N112" s="96" t="s">
        <v>6237</v>
      </c>
      <c r="O112" s="105" t="s">
        <v>1136</v>
      </c>
      <c r="P112" s="544" t="s">
        <v>3279</v>
      </c>
      <c r="Q112" s="143" t="s">
        <v>3415</v>
      </c>
      <c r="R112" s="96" t="s">
        <v>7077</v>
      </c>
      <c r="S112" s="32"/>
      <c r="T112" s="32"/>
      <c r="U112" s="32"/>
      <c r="V112" s="32"/>
      <c r="W112" s="32" t="s">
        <v>29</v>
      </c>
      <c r="X112" s="32" t="s">
        <v>141</v>
      </c>
      <c r="Y112" s="32"/>
      <c r="Z112" s="32"/>
      <c r="AA112" s="32"/>
      <c r="AB112" s="32"/>
      <c r="AC112" s="96" t="s">
        <v>142</v>
      </c>
      <c r="AD112" s="32"/>
      <c r="AE112" s="323" t="s">
        <v>214</v>
      </c>
      <c r="AF112" s="147">
        <v>43934</v>
      </c>
      <c r="AG112" s="32"/>
      <c r="AH112" s="32"/>
      <c r="AI112" s="32"/>
      <c r="AJ112" s="32"/>
      <c r="AK112" s="32"/>
      <c r="AL112" s="32"/>
      <c r="AM112" s="53" t="s">
        <v>206</v>
      </c>
      <c r="AN112" s="147">
        <v>43935</v>
      </c>
      <c r="AO112" s="53" t="s">
        <v>57</v>
      </c>
      <c r="AP112" s="53" t="s">
        <v>56</v>
      </c>
      <c r="AQ112" s="54" t="s">
        <v>1237</v>
      </c>
      <c r="AR112" s="53"/>
      <c r="AS112" s="53"/>
      <c r="AT112" s="53"/>
      <c r="AU112" s="53"/>
      <c r="AV112" s="53"/>
      <c r="AW112" s="32"/>
      <c r="AX112" s="32"/>
      <c r="AY112" s="32"/>
      <c r="AZ112" s="32">
        <f t="shared" si="6"/>
        <v>4</v>
      </c>
    </row>
    <row r="113" spans="5:52" ht="15.6" customHeight="1">
      <c r="E113" s="32"/>
      <c r="F113" s="32"/>
      <c r="G113" s="32"/>
      <c r="H113" s="69" t="s">
        <v>2418</v>
      </c>
      <c r="I113" s="96" t="s">
        <v>4440</v>
      </c>
      <c r="J113" s="96" t="s">
        <v>4441</v>
      </c>
      <c r="K113" s="32"/>
      <c r="L113" s="32"/>
      <c r="M113" s="32"/>
      <c r="N113" s="96" t="s">
        <v>6238</v>
      </c>
      <c r="O113" s="54" t="s">
        <v>1136</v>
      </c>
      <c r="P113" s="537" t="s">
        <v>3279</v>
      </c>
      <c r="Q113" s="143" t="s">
        <v>3416</v>
      </c>
      <c r="R113" s="96" t="s">
        <v>7079</v>
      </c>
      <c r="S113" s="32"/>
      <c r="T113" s="32"/>
      <c r="U113" s="32"/>
      <c r="V113" s="32"/>
      <c r="W113" s="32" t="s">
        <v>29</v>
      </c>
      <c r="X113" s="32" t="s">
        <v>141</v>
      </c>
      <c r="Y113" s="32"/>
      <c r="Z113" s="32"/>
      <c r="AA113" s="32"/>
      <c r="AB113" s="32"/>
      <c r="AC113" s="96" t="s">
        <v>142</v>
      </c>
      <c r="AD113" s="32"/>
      <c r="AE113" s="323" t="s">
        <v>207</v>
      </c>
      <c r="AF113" s="112">
        <v>43934</v>
      </c>
      <c r="AG113" s="32"/>
      <c r="AH113" s="32"/>
      <c r="AI113" s="32"/>
      <c r="AJ113" s="32"/>
      <c r="AK113" s="32"/>
      <c r="AL113" s="32"/>
      <c r="AM113" s="32" t="s">
        <v>206</v>
      </c>
      <c r="AN113" s="112">
        <v>43935</v>
      </c>
      <c r="AO113" s="32" t="s">
        <v>56</v>
      </c>
      <c r="AP113" s="32" t="s">
        <v>56</v>
      </c>
      <c r="AQ113" s="31"/>
      <c r="AR113" s="32"/>
      <c r="AS113" s="32"/>
      <c r="AT113" s="32"/>
      <c r="AU113" s="32"/>
      <c r="AV113" s="32"/>
      <c r="AW113" s="32"/>
      <c r="AX113" s="32"/>
      <c r="AY113" s="32"/>
      <c r="AZ113" s="32">
        <f t="shared" si="6"/>
        <v>4</v>
      </c>
    </row>
    <row r="114" spans="5:52" ht="15.6" customHeight="1">
      <c r="E114" s="32"/>
      <c r="F114" s="32"/>
      <c r="G114" s="32"/>
      <c r="H114" s="69" t="s">
        <v>2419</v>
      </c>
      <c r="I114" s="96" t="s">
        <v>4442</v>
      </c>
      <c r="J114" s="96" t="s">
        <v>4443</v>
      </c>
      <c r="K114" s="32"/>
      <c r="L114" s="32"/>
      <c r="M114" s="32"/>
      <c r="N114" s="96" t="s">
        <v>6239</v>
      </c>
      <c r="O114" s="54" t="s">
        <v>1136</v>
      </c>
      <c r="P114" s="537" t="s">
        <v>3279</v>
      </c>
      <c r="Q114" s="143" t="s">
        <v>3417</v>
      </c>
      <c r="R114" s="96" t="s">
        <v>7079</v>
      </c>
      <c r="S114" s="32"/>
      <c r="T114" s="32"/>
      <c r="U114" s="32"/>
      <c r="V114" s="32"/>
      <c r="W114" s="32" t="s">
        <v>29</v>
      </c>
      <c r="X114" s="32" t="s">
        <v>141</v>
      </c>
      <c r="Y114" s="32"/>
      <c r="Z114" s="32"/>
      <c r="AA114" s="32"/>
      <c r="AB114" s="32"/>
      <c r="AC114" s="96" t="s">
        <v>142</v>
      </c>
      <c r="AD114" s="32"/>
      <c r="AE114" s="323" t="s">
        <v>207</v>
      </c>
      <c r="AF114" s="112">
        <v>43934</v>
      </c>
      <c r="AG114" s="32"/>
      <c r="AH114" s="32"/>
      <c r="AI114" s="32"/>
      <c r="AJ114" s="32"/>
      <c r="AK114" s="32"/>
      <c r="AL114" s="32"/>
      <c r="AM114" s="32" t="s">
        <v>206</v>
      </c>
      <c r="AN114" s="112">
        <v>43935</v>
      </c>
      <c r="AO114" s="32" t="s">
        <v>58</v>
      </c>
      <c r="AP114" s="32" t="s">
        <v>56</v>
      </c>
      <c r="AQ114" s="333" t="s">
        <v>1238</v>
      </c>
      <c r="AR114" s="32" t="s">
        <v>214</v>
      </c>
      <c r="AS114" s="112">
        <v>43937</v>
      </c>
      <c r="AT114" s="32" t="s">
        <v>55</v>
      </c>
      <c r="AU114" s="32" t="s">
        <v>56</v>
      </c>
      <c r="AV114" s="31" t="s">
        <v>1239</v>
      </c>
      <c r="AW114" s="32"/>
      <c r="AX114" s="32"/>
      <c r="AY114" s="32"/>
      <c r="AZ114" s="32">
        <f t="shared" si="6"/>
        <v>4</v>
      </c>
    </row>
    <row r="115" spans="5:52" ht="15.6" customHeight="1">
      <c r="E115" s="32"/>
      <c r="F115" s="32"/>
      <c r="G115" s="32"/>
      <c r="H115" s="69" t="s">
        <v>2420</v>
      </c>
      <c r="I115" s="96" t="s">
        <v>4444</v>
      </c>
      <c r="J115" s="96" t="s">
        <v>4445</v>
      </c>
      <c r="K115" s="32"/>
      <c r="L115" s="32"/>
      <c r="M115" s="32"/>
      <c r="N115" s="96" t="s">
        <v>6240</v>
      </c>
      <c r="O115" s="54" t="s">
        <v>1136</v>
      </c>
      <c r="P115" s="537" t="s">
        <v>3279</v>
      </c>
      <c r="Q115" s="143" t="s">
        <v>3418</v>
      </c>
      <c r="R115" s="96" t="s">
        <v>7079</v>
      </c>
      <c r="S115" s="32"/>
      <c r="T115" s="32"/>
      <c r="U115" s="32"/>
      <c r="V115" s="32"/>
      <c r="W115" s="32" t="s">
        <v>29</v>
      </c>
      <c r="X115" s="32" t="s">
        <v>141</v>
      </c>
      <c r="Y115" s="32"/>
      <c r="Z115" s="32"/>
      <c r="AA115" s="32"/>
      <c r="AB115" s="32"/>
      <c r="AC115" s="96" t="s">
        <v>142</v>
      </c>
      <c r="AD115" s="32"/>
      <c r="AE115" s="323" t="s">
        <v>207</v>
      </c>
      <c r="AF115" s="112">
        <v>43934</v>
      </c>
      <c r="AG115" s="32"/>
      <c r="AH115" s="32"/>
      <c r="AI115" s="32"/>
      <c r="AJ115" s="32"/>
      <c r="AK115" s="32"/>
      <c r="AL115" s="32"/>
      <c r="AM115" s="32" t="s">
        <v>206</v>
      </c>
      <c r="AN115" s="112">
        <v>43935</v>
      </c>
      <c r="AO115" s="32" t="s">
        <v>56</v>
      </c>
      <c r="AP115" s="32" t="s">
        <v>56</v>
      </c>
      <c r="AQ115" s="333"/>
      <c r="AR115" s="32" t="s">
        <v>214</v>
      </c>
      <c r="AS115" s="112">
        <v>43937</v>
      </c>
      <c r="AT115" s="32" t="s">
        <v>56</v>
      </c>
      <c r="AU115" s="32"/>
      <c r="AV115" s="32"/>
      <c r="AW115" s="32"/>
      <c r="AX115" s="32"/>
      <c r="AY115" s="32"/>
      <c r="AZ115" s="32">
        <f t="shared" si="6"/>
        <v>4</v>
      </c>
    </row>
    <row r="116" spans="5:52" ht="15.6" customHeight="1">
      <c r="E116" s="32"/>
      <c r="F116" s="32"/>
      <c r="G116" s="32"/>
      <c r="H116" s="69" t="s">
        <v>2421</v>
      </c>
      <c r="I116" s="96" t="s">
        <v>4446</v>
      </c>
      <c r="J116" s="96" t="s">
        <v>4447</v>
      </c>
      <c r="K116" s="32"/>
      <c r="L116" s="32"/>
      <c r="M116" s="32"/>
      <c r="N116" s="96" t="s">
        <v>6241</v>
      </c>
      <c r="O116" s="54" t="s">
        <v>1136</v>
      </c>
      <c r="P116" s="537" t="s">
        <v>3279</v>
      </c>
      <c r="Q116" s="143" t="s">
        <v>3419</v>
      </c>
      <c r="R116" s="96" t="s">
        <v>7079</v>
      </c>
      <c r="S116" s="32"/>
      <c r="T116" s="32"/>
      <c r="U116" s="32"/>
      <c r="V116" s="32"/>
      <c r="W116" s="32" t="s">
        <v>29</v>
      </c>
      <c r="X116" s="32" t="s">
        <v>141</v>
      </c>
      <c r="Y116" s="32"/>
      <c r="Z116" s="32"/>
      <c r="AA116" s="32"/>
      <c r="AB116" s="32"/>
      <c r="AC116" s="96" t="s">
        <v>142</v>
      </c>
      <c r="AD116" s="32"/>
      <c r="AE116" s="323" t="s">
        <v>207</v>
      </c>
      <c r="AF116" s="112">
        <v>43934</v>
      </c>
      <c r="AG116" s="32"/>
      <c r="AH116" s="32"/>
      <c r="AI116" s="32"/>
      <c r="AJ116" s="32"/>
      <c r="AK116" s="32"/>
      <c r="AL116" s="32"/>
      <c r="AM116" s="32" t="s">
        <v>206</v>
      </c>
      <c r="AN116" s="112">
        <v>43935</v>
      </c>
      <c r="AO116" s="32" t="s">
        <v>56</v>
      </c>
      <c r="AP116" s="32" t="s">
        <v>56</v>
      </c>
      <c r="AQ116" s="31"/>
      <c r="AR116" s="32"/>
      <c r="AS116" s="32"/>
      <c r="AT116" s="32"/>
      <c r="AU116" s="32"/>
      <c r="AV116" s="32"/>
      <c r="AW116" s="32"/>
      <c r="AX116" s="32"/>
      <c r="AY116" s="32"/>
      <c r="AZ116" s="32">
        <f t="shared" si="6"/>
        <v>4</v>
      </c>
    </row>
    <row r="117" spans="5:52" ht="15.6" customHeight="1">
      <c r="E117" s="32"/>
      <c r="F117" s="32"/>
      <c r="G117" s="32"/>
      <c r="H117" s="69" t="s">
        <v>2422</v>
      </c>
      <c r="I117" s="96" t="s">
        <v>4448</v>
      </c>
      <c r="J117" s="96" t="s">
        <v>4449</v>
      </c>
      <c r="K117" s="32"/>
      <c r="L117" s="32"/>
      <c r="M117" s="32"/>
      <c r="N117" s="96" t="s">
        <v>6242</v>
      </c>
      <c r="O117" s="54" t="s">
        <v>1136</v>
      </c>
      <c r="P117" s="537" t="s">
        <v>3279</v>
      </c>
      <c r="Q117" s="143" t="s">
        <v>3420</v>
      </c>
      <c r="R117" s="96" t="s">
        <v>7079</v>
      </c>
      <c r="S117" s="32"/>
      <c r="T117" s="32"/>
      <c r="U117" s="32"/>
      <c r="V117" s="32"/>
      <c r="W117" s="32" t="s">
        <v>29</v>
      </c>
      <c r="X117" s="32" t="s">
        <v>141</v>
      </c>
      <c r="Y117" s="32"/>
      <c r="Z117" s="32"/>
      <c r="AA117" s="32"/>
      <c r="AB117" s="32"/>
      <c r="AC117" s="96" t="s">
        <v>142</v>
      </c>
      <c r="AD117" s="32"/>
      <c r="AE117" s="323" t="s">
        <v>207</v>
      </c>
      <c r="AF117" s="112">
        <v>43934</v>
      </c>
      <c r="AG117" s="32"/>
      <c r="AH117" s="32"/>
      <c r="AI117" s="32"/>
      <c r="AJ117" s="32"/>
      <c r="AK117" s="32"/>
      <c r="AL117" s="32"/>
      <c r="AM117" s="32" t="s">
        <v>206</v>
      </c>
      <c r="AN117" s="112">
        <v>43935</v>
      </c>
      <c r="AO117" s="32" t="s">
        <v>56</v>
      </c>
      <c r="AP117" s="32" t="s">
        <v>56</v>
      </c>
      <c r="AQ117" s="31"/>
      <c r="AR117" s="32"/>
      <c r="AS117" s="32"/>
      <c r="AT117" s="32"/>
      <c r="AU117" s="32"/>
      <c r="AV117" s="32"/>
      <c r="AW117" s="32"/>
      <c r="AX117" s="32"/>
      <c r="AY117" s="32"/>
      <c r="AZ117" s="32">
        <f t="shared" si="6"/>
        <v>4</v>
      </c>
    </row>
    <row r="118" spans="5:52" ht="15.6" customHeight="1">
      <c r="E118" s="32"/>
      <c r="F118" s="32"/>
      <c r="G118" s="32"/>
      <c r="H118" s="69" t="s">
        <v>2423</v>
      </c>
      <c r="I118" s="96" t="s">
        <v>4450</v>
      </c>
      <c r="J118" s="96" t="s">
        <v>4451</v>
      </c>
      <c r="K118" s="32"/>
      <c r="L118" s="32"/>
      <c r="M118" s="32"/>
      <c r="N118" s="96" t="s">
        <v>6243</v>
      </c>
      <c r="O118" s="54" t="s">
        <v>1136</v>
      </c>
      <c r="P118" s="537" t="s">
        <v>3279</v>
      </c>
      <c r="Q118" s="143" t="s">
        <v>3421</v>
      </c>
      <c r="R118" s="96" t="s">
        <v>7079</v>
      </c>
      <c r="S118" s="32"/>
      <c r="T118" s="32"/>
      <c r="U118" s="32"/>
      <c r="V118" s="32"/>
      <c r="W118" s="32" t="s">
        <v>29</v>
      </c>
      <c r="X118" s="32" t="s">
        <v>141</v>
      </c>
      <c r="Y118" s="32"/>
      <c r="Z118" s="32"/>
      <c r="AA118" s="32"/>
      <c r="AB118" s="32"/>
      <c r="AC118" s="96" t="s">
        <v>142</v>
      </c>
      <c r="AD118" s="32"/>
      <c r="AE118" s="323" t="s">
        <v>207</v>
      </c>
      <c r="AF118" s="112">
        <v>43934</v>
      </c>
      <c r="AG118" s="32"/>
      <c r="AH118" s="32"/>
      <c r="AI118" s="32"/>
      <c r="AJ118" s="32"/>
      <c r="AK118" s="32"/>
      <c r="AL118" s="32"/>
      <c r="AM118" s="32" t="s">
        <v>206</v>
      </c>
      <c r="AN118" s="112">
        <v>43935</v>
      </c>
      <c r="AO118" s="32" t="s">
        <v>56</v>
      </c>
      <c r="AP118" s="32" t="s">
        <v>56</v>
      </c>
      <c r="AQ118" s="31"/>
      <c r="AR118" s="32" t="s">
        <v>214</v>
      </c>
      <c r="AS118" s="112">
        <v>43937</v>
      </c>
      <c r="AT118" s="32" t="s">
        <v>56</v>
      </c>
      <c r="AU118" s="32"/>
      <c r="AV118" s="32"/>
      <c r="AW118" s="32"/>
      <c r="AX118" s="32"/>
      <c r="AY118" s="32"/>
      <c r="AZ118" s="32">
        <f t="shared" si="6"/>
        <v>4</v>
      </c>
    </row>
    <row r="119" spans="5:52" ht="15.6" customHeight="1">
      <c r="E119" s="32"/>
      <c r="F119" s="32"/>
      <c r="G119" s="32"/>
      <c r="H119" s="69" t="s">
        <v>2424</v>
      </c>
      <c r="I119" s="96" t="s">
        <v>4452</v>
      </c>
      <c r="J119" s="96" t="s">
        <v>4453</v>
      </c>
      <c r="K119" s="32"/>
      <c r="L119" s="32"/>
      <c r="M119" s="32"/>
      <c r="N119" s="96" t="s">
        <v>6244</v>
      </c>
      <c r="O119" s="54" t="s">
        <v>1136</v>
      </c>
      <c r="P119" s="537" t="s">
        <v>3279</v>
      </c>
      <c r="Q119" s="143" t="s">
        <v>3422</v>
      </c>
      <c r="R119" s="96" t="s">
        <v>7079</v>
      </c>
      <c r="S119" s="32"/>
      <c r="T119" s="32"/>
      <c r="U119" s="32"/>
      <c r="V119" s="32"/>
      <c r="W119" s="32" t="s">
        <v>29</v>
      </c>
      <c r="X119" s="32" t="s">
        <v>141</v>
      </c>
      <c r="Y119" s="32"/>
      <c r="Z119" s="32"/>
      <c r="AA119" s="32"/>
      <c r="AB119" s="32"/>
      <c r="AC119" s="96" t="s">
        <v>142</v>
      </c>
      <c r="AD119" s="32"/>
      <c r="AE119" s="323" t="s">
        <v>207</v>
      </c>
      <c r="AF119" s="112">
        <v>43934</v>
      </c>
      <c r="AG119" s="32"/>
      <c r="AH119" s="32"/>
      <c r="AI119" s="32"/>
      <c r="AJ119" s="32"/>
      <c r="AK119" s="32"/>
      <c r="AL119" s="32"/>
      <c r="AM119" s="32" t="s">
        <v>206</v>
      </c>
      <c r="AN119" s="112">
        <v>43935</v>
      </c>
      <c r="AO119" s="32" t="s">
        <v>56</v>
      </c>
      <c r="AP119" s="32" t="s">
        <v>56</v>
      </c>
      <c r="AQ119" s="31" t="s">
        <v>1240</v>
      </c>
      <c r="AR119" s="32" t="s">
        <v>214</v>
      </c>
      <c r="AS119" s="112">
        <v>43937</v>
      </c>
      <c r="AT119" s="32" t="s">
        <v>56</v>
      </c>
      <c r="AU119" s="32"/>
      <c r="AV119" s="31" t="s">
        <v>1241</v>
      </c>
      <c r="AW119" s="32"/>
      <c r="AX119" s="32"/>
      <c r="AY119" s="32"/>
      <c r="AZ119" s="32">
        <f t="shared" si="6"/>
        <v>4</v>
      </c>
    </row>
    <row r="120" spans="5:52" ht="15.6" customHeight="1">
      <c r="E120" s="32"/>
      <c r="F120" s="32"/>
      <c r="G120" s="32"/>
      <c r="H120" s="69" t="s">
        <v>2425</v>
      </c>
      <c r="I120" s="96" t="s">
        <v>4454</v>
      </c>
      <c r="J120" s="96" t="s">
        <v>4455</v>
      </c>
      <c r="K120" s="32"/>
      <c r="L120" s="32"/>
      <c r="M120" s="32"/>
      <c r="N120" s="96" t="s">
        <v>6245</v>
      </c>
      <c r="O120" s="54" t="s">
        <v>1136</v>
      </c>
      <c r="P120" s="537" t="s">
        <v>3279</v>
      </c>
      <c r="Q120" s="143" t="s">
        <v>3423</v>
      </c>
      <c r="R120" s="96" t="s">
        <v>7079</v>
      </c>
      <c r="S120" s="32"/>
      <c r="T120" s="32"/>
      <c r="U120" s="32"/>
      <c r="V120" s="32"/>
      <c r="W120" s="32" t="s">
        <v>29</v>
      </c>
      <c r="X120" s="32" t="s">
        <v>141</v>
      </c>
      <c r="Y120" s="32"/>
      <c r="Z120" s="32"/>
      <c r="AA120" s="32"/>
      <c r="AB120" s="32"/>
      <c r="AC120" s="96" t="s">
        <v>142</v>
      </c>
      <c r="AD120" s="32"/>
      <c r="AE120" s="323" t="s">
        <v>207</v>
      </c>
      <c r="AF120" s="112">
        <v>43934</v>
      </c>
      <c r="AG120" s="32"/>
      <c r="AH120" s="32"/>
      <c r="AI120" s="32"/>
      <c r="AJ120" s="32"/>
      <c r="AK120" s="32"/>
      <c r="AL120" s="32"/>
      <c r="AM120" s="32" t="s">
        <v>206</v>
      </c>
      <c r="AN120" s="112">
        <v>43935</v>
      </c>
      <c r="AO120" s="32" t="s">
        <v>56</v>
      </c>
      <c r="AP120" s="32" t="s">
        <v>56</v>
      </c>
      <c r="AQ120" s="31"/>
      <c r="AR120" s="32"/>
      <c r="AS120" s="32"/>
      <c r="AT120" s="32"/>
      <c r="AU120" s="32"/>
      <c r="AV120" s="32"/>
      <c r="AW120" s="32"/>
      <c r="AX120" s="32"/>
      <c r="AY120" s="32"/>
      <c r="AZ120" s="32">
        <f t="shared" si="6"/>
        <v>4</v>
      </c>
    </row>
    <row r="121" spans="5:52" ht="15.6" customHeight="1">
      <c r="E121" s="32"/>
      <c r="F121" s="32"/>
      <c r="G121" s="32"/>
      <c r="H121" s="69" t="s">
        <v>2426</v>
      </c>
      <c r="I121" s="96" t="s">
        <v>4456</v>
      </c>
      <c r="J121" s="96" t="s">
        <v>4457</v>
      </c>
      <c r="K121" s="32"/>
      <c r="L121" s="32"/>
      <c r="M121" s="32"/>
      <c r="N121" s="96" t="s">
        <v>6246</v>
      </c>
      <c r="O121" s="54" t="s">
        <v>1136</v>
      </c>
      <c r="P121" s="537" t="s">
        <v>3279</v>
      </c>
      <c r="Q121" s="143" t="s">
        <v>3424</v>
      </c>
      <c r="R121" s="96" t="s">
        <v>7079</v>
      </c>
      <c r="S121" s="32"/>
      <c r="T121" s="32"/>
      <c r="U121" s="32"/>
      <c r="V121" s="32"/>
      <c r="W121" s="32" t="s">
        <v>29</v>
      </c>
      <c r="X121" s="32" t="s">
        <v>141</v>
      </c>
      <c r="Y121" s="32"/>
      <c r="Z121" s="32"/>
      <c r="AA121" s="32"/>
      <c r="AB121" s="32"/>
      <c r="AC121" s="96" t="s">
        <v>142</v>
      </c>
      <c r="AD121" s="32"/>
      <c r="AE121" s="323" t="s">
        <v>207</v>
      </c>
      <c r="AF121" s="112">
        <v>43934</v>
      </c>
      <c r="AG121" s="32"/>
      <c r="AH121" s="32"/>
      <c r="AI121" s="32"/>
      <c r="AJ121" s="32"/>
      <c r="AK121" s="32"/>
      <c r="AL121" s="32"/>
      <c r="AM121" s="32" t="s">
        <v>214</v>
      </c>
      <c r="AN121" s="111">
        <v>43936</v>
      </c>
      <c r="AO121" s="78" t="s">
        <v>56</v>
      </c>
      <c r="AP121" s="78" t="s">
        <v>62</v>
      </c>
      <c r="AQ121" s="90" t="s">
        <v>1242</v>
      </c>
      <c r="AR121" s="32"/>
      <c r="AS121" s="32"/>
      <c r="AT121" s="32"/>
      <c r="AU121" s="32"/>
      <c r="AV121" s="32"/>
      <c r="AW121" s="32"/>
      <c r="AX121" s="32"/>
      <c r="AY121" s="32"/>
      <c r="AZ121" s="32">
        <f t="shared" si="6"/>
        <v>4</v>
      </c>
    </row>
    <row r="122" spans="5:52" ht="15.6" customHeight="1">
      <c r="E122" s="32"/>
      <c r="F122" s="32"/>
      <c r="G122" s="32"/>
      <c r="H122" s="96" t="s">
        <v>2427</v>
      </c>
      <c r="I122" s="96" t="s">
        <v>4458</v>
      </c>
      <c r="J122" s="96" t="s">
        <v>4459</v>
      </c>
      <c r="K122" s="32"/>
      <c r="L122" s="32"/>
      <c r="M122" s="32"/>
      <c r="N122" s="96" t="s">
        <v>6247</v>
      </c>
      <c r="O122" s="54" t="s">
        <v>1136</v>
      </c>
      <c r="P122" s="537" t="s">
        <v>3279</v>
      </c>
      <c r="Q122" s="143" t="s">
        <v>3425</v>
      </c>
      <c r="R122" s="96" t="s">
        <v>7079</v>
      </c>
      <c r="S122" s="32"/>
      <c r="T122" s="32"/>
      <c r="U122" s="32"/>
      <c r="V122" s="32"/>
      <c r="W122" s="32" t="s">
        <v>29</v>
      </c>
      <c r="X122" s="32" t="s">
        <v>141</v>
      </c>
      <c r="Y122" s="32"/>
      <c r="Z122" s="32"/>
      <c r="AA122" s="32"/>
      <c r="AB122" s="32"/>
      <c r="AC122" s="96" t="s">
        <v>142</v>
      </c>
      <c r="AD122" s="32"/>
      <c r="AE122" s="323" t="s">
        <v>207</v>
      </c>
      <c r="AF122" s="147">
        <v>43934</v>
      </c>
      <c r="AG122" s="32"/>
      <c r="AH122" s="32"/>
      <c r="AI122" s="32"/>
      <c r="AJ122" s="32"/>
      <c r="AK122" s="32"/>
      <c r="AL122" s="32"/>
      <c r="AM122" s="53" t="s">
        <v>214</v>
      </c>
      <c r="AN122" s="147">
        <v>43936</v>
      </c>
      <c r="AO122" s="53" t="s">
        <v>58</v>
      </c>
      <c r="AP122" s="53" t="s">
        <v>56</v>
      </c>
      <c r="AQ122" s="54" t="s">
        <v>1243</v>
      </c>
      <c r="AR122" s="53" t="s">
        <v>206</v>
      </c>
      <c r="AS122" s="147">
        <v>43937</v>
      </c>
      <c r="AT122" s="53" t="s">
        <v>56</v>
      </c>
      <c r="AU122" s="53"/>
      <c r="AV122" s="53"/>
      <c r="AW122" s="32"/>
      <c r="AX122" s="32"/>
      <c r="AY122" s="32"/>
      <c r="AZ122" s="32">
        <f t="shared" si="6"/>
        <v>4</v>
      </c>
    </row>
    <row r="123" spans="5:52" ht="15.6" customHeight="1">
      <c r="E123" s="32"/>
      <c r="F123" s="32"/>
      <c r="G123" s="32"/>
      <c r="H123" s="96" t="s">
        <v>2428</v>
      </c>
      <c r="I123" s="96" t="s">
        <v>4460</v>
      </c>
      <c r="J123" s="96" t="s">
        <v>4461</v>
      </c>
      <c r="K123" s="32"/>
      <c r="L123" s="32"/>
      <c r="M123" s="32"/>
      <c r="N123" s="96" t="s">
        <v>6248</v>
      </c>
      <c r="O123" s="54" t="s">
        <v>1136</v>
      </c>
      <c r="P123" s="537" t="s">
        <v>3279</v>
      </c>
      <c r="Q123" s="143" t="s">
        <v>3426</v>
      </c>
      <c r="R123" s="96" t="s">
        <v>7079</v>
      </c>
      <c r="S123" s="32"/>
      <c r="T123" s="32"/>
      <c r="U123" s="32"/>
      <c r="V123" s="32"/>
      <c r="W123" s="32" t="s">
        <v>29</v>
      </c>
      <c r="X123" s="32" t="s">
        <v>141</v>
      </c>
      <c r="Y123" s="32"/>
      <c r="Z123" s="32"/>
      <c r="AA123" s="32"/>
      <c r="AB123" s="32"/>
      <c r="AC123" s="96" t="s">
        <v>142</v>
      </c>
      <c r="AD123" s="32"/>
      <c r="AE123" s="323" t="s">
        <v>207</v>
      </c>
      <c r="AF123" s="147">
        <v>43934</v>
      </c>
      <c r="AG123" s="32"/>
      <c r="AH123" s="32"/>
      <c r="AI123" s="32"/>
      <c r="AJ123" s="32"/>
      <c r="AK123" s="32"/>
      <c r="AL123" s="32"/>
      <c r="AM123" s="53" t="s">
        <v>214</v>
      </c>
      <c r="AN123" s="147">
        <v>43936</v>
      </c>
      <c r="AO123" s="53" t="s">
        <v>57</v>
      </c>
      <c r="AP123" s="53" t="s">
        <v>56</v>
      </c>
      <c r="AQ123" s="54" t="s">
        <v>1467</v>
      </c>
      <c r="AR123" s="53" t="s">
        <v>206</v>
      </c>
      <c r="AS123" s="147">
        <v>43937</v>
      </c>
      <c r="AT123" s="53" t="s">
        <v>56</v>
      </c>
      <c r="AU123" s="53"/>
      <c r="AV123" s="53"/>
      <c r="AW123" s="32"/>
      <c r="AX123" s="32"/>
      <c r="AY123" s="32"/>
      <c r="AZ123" s="32">
        <f t="shared" si="6"/>
        <v>4</v>
      </c>
    </row>
    <row r="124" spans="5:52" ht="15.6" customHeight="1">
      <c r="E124" s="32"/>
      <c r="F124" s="32"/>
      <c r="G124" s="32"/>
      <c r="H124" s="96" t="s">
        <v>2429</v>
      </c>
      <c r="I124" s="96" t="s">
        <v>4460</v>
      </c>
      <c r="J124" s="96" t="s">
        <v>4462</v>
      </c>
      <c r="K124" s="32"/>
      <c r="L124" s="32"/>
      <c r="M124" s="32"/>
      <c r="N124" s="96" t="s">
        <v>6249</v>
      </c>
      <c r="O124" s="87" t="s">
        <v>1136</v>
      </c>
      <c r="P124" s="543" t="s">
        <v>3280</v>
      </c>
      <c r="Q124" s="143" t="s">
        <v>3427</v>
      </c>
      <c r="R124" s="96" t="s">
        <v>7079</v>
      </c>
      <c r="S124" s="32"/>
      <c r="T124" s="32"/>
      <c r="U124" s="32"/>
      <c r="V124" s="32"/>
      <c r="W124" s="32" t="s">
        <v>29</v>
      </c>
      <c r="X124" s="32" t="s">
        <v>141</v>
      </c>
      <c r="Y124" s="32"/>
      <c r="Z124" s="32"/>
      <c r="AA124" s="32"/>
      <c r="AB124" s="32"/>
      <c r="AC124" s="96" t="s">
        <v>142</v>
      </c>
      <c r="AD124" s="32"/>
      <c r="AE124" s="323" t="s">
        <v>207</v>
      </c>
      <c r="AF124" s="147">
        <v>43934</v>
      </c>
      <c r="AG124" s="32"/>
      <c r="AH124" s="32"/>
      <c r="AI124" s="32"/>
      <c r="AJ124" s="32"/>
      <c r="AK124" s="32"/>
      <c r="AL124" s="32"/>
      <c r="AM124" s="53" t="s">
        <v>214</v>
      </c>
      <c r="AN124" s="147">
        <v>43936</v>
      </c>
      <c r="AO124" s="53" t="s">
        <v>56</v>
      </c>
      <c r="AP124" s="53" t="s">
        <v>56</v>
      </c>
      <c r="AQ124" s="54" t="s">
        <v>1244</v>
      </c>
      <c r="AR124" s="53" t="s">
        <v>206</v>
      </c>
      <c r="AS124" s="147">
        <v>43937</v>
      </c>
      <c r="AT124" s="53" t="s">
        <v>56</v>
      </c>
      <c r="AU124" s="53"/>
      <c r="AV124" s="53"/>
      <c r="AW124" s="32"/>
      <c r="AX124" s="32"/>
      <c r="AY124" s="32"/>
      <c r="AZ124" s="32">
        <f t="shared" si="6"/>
        <v>4</v>
      </c>
    </row>
    <row r="125" spans="5:52" ht="15.6" customHeight="1">
      <c r="E125" s="32"/>
      <c r="F125" s="32"/>
      <c r="G125" s="32"/>
      <c r="H125" s="69" t="s">
        <v>2430</v>
      </c>
      <c r="I125" s="96" t="s">
        <v>4460</v>
      </c>
      <c r="J125" s="96" t="s">
        <v>4463</v>
      </c>
      <c r="K125" s="32"/>
      <c r="L125" s="32"/>
      <c r="M125" s="32"/>
      <c r="N125" s="96" t="s">
        <v>6250</v>
      </c>
      <c r="O125" s="87" t="s">
        <v>1136</v>
      </c>
      <c r="P125" s="543" t="s">
        <v>3280</v>
      </c>
      <c r="Q125" s="143" t="s">
        <v>3428</v>
      </c>
      <c r="R125" s="96" t="s">
        <v>7079</v>
      </c>
      <c r="S125" s="32"/>
      <c r="T125" s="32"/>
      <c r="U125" s="32"/>
      <c r="V125" s="32"/>
      <c r="W125" s="32" t="s">
        <v>29</v>
      </c>
      <c r="X125" s="32" t="s">
        <v>141</v>
      </c>
      <c r="Y125" s="32"/>
      <c r="Z125" s="32"/>
      <c r="AA125" s="32"/>
      <c r="AB125" s="32"/>
      <c r="AC125" s="96" t="s">
        <v>142</v>
      </c>
      <c r="AD125" s="32"/>
      <c r="AE125" s="323" t="s">
        <v>207</v>
      </c>
      <c r="AF125" s="112">
        <v>43934</v>
      </c>
      <c r="AG125" s="32"/>
      <c r="AH125" s="32"/>
      <c r="AI125" s="32"/>
      <c r="AJ125" s="32"/>
      <c r="AK125" s="32"/>
      <c r="AL125" s="32"/>
      <c r="AM125" s="32" t="s">
        <v>214</v>
      </c>
      <c r="AN125" s="111">
        <v>43936</v>
      </c>
      <c r="AO125" s="78" t="s">
        <v>56</v>
      </c>
      <c r="AP125" s="32" t="s">
        <v>56</v>
      </c>
      <c r="AQ125" s="90" t="s">
        <v>1245</v>
      </c>
      <c r="AR125" s="32"/>
      <c r="AS125" s="32"/>
      <c r="AT125" s="32"/>
      <c r="AU125" s="32"/>
      <c r="AV125" s="32"/>
      <c r="AW125" s="32"/>
      <c r="AX125" s="32"/>
      <c r="AY125" s="32"/>
      <c r="AZ125" s="32">
        <f t="shared" si="6"/>
        <v>4</v>
      </c>
    </row>
    <row r="126" spans="5:52" ht="15.6" customHeight="1">
      <c r="E126" s="32"/>
      <c r="F126" s="32"/>
      <c r="G126" s="32"/>
      <c r="H126" s="96" t="s">
        <v>2431</v>
      </c>
      <c r="I126" s="96" t="s">
        <v>4464</v>
      </c>
      <c r="J126" s="96" t="s">
        <v>4465</v>
      </c>
      <c r="K126" s="32"/>
      <c r="L126" s="32"/>
      <c r="M126" s="32"/>
      <c r="N126" s="96" t="s">
        <v>6251</v>
      </c>
      <c r="O126" s="87" t="s">
        <v>1136</v>
      </c>
      <c r="P126" s="537" t="s">
        <v>3280</v>
      </c>
      <c r="Q126" s="143" t="s">
        <v>3429</v>
      </c>
      <c r="R126" s="96" t="s">
        <v>7079</v>
      </c>
      <c r="S126" s="32"/>
      <c r="T126" s="32"/>
      <c r="U126" s="32"/>
      <c r="V126" s="32"/>
      <c r="W126" s="32" t="s">
        <v>29</v>
      </c>
      <c r="X126" s="32" t="s">
        <v>141</v>
      </c>
      <c r="Y126" s="32"/>
      <c r="Z126" s="32"/>
      <c r="AA126" s="32"/>
      <c r="AB126" s="32"/>
      <c r="AC126" s="96" t="s">
        <v>142</v>
      </c>
      <c r="AD126" s="32"/>
      <c r="AE126" s="323" t="s">
        <v>207</v>
      </c>
      <c r="AF126" s="147">
        <v>43934</v>
      </c>
      <c r="AG126" s="32"/>
      <c r="AH126" s="32"/>
      <c r="AI126" s="32"/>
      <c r="AJ126" s="32"/>
      <c r="AK126" s="32"/>
      <c r="AL126" s="32"/>
      <c r="AM126" s="53" t="s">
        <v>214</v>
      </c>
      <c r="AN126" s="147">
        <v>43936</v>
      </c>
      <c r="AO126" s="53" t="s">
        <v>57</v>
      </c>
      <c r="AP126" s="53" t="s">
        <v>56</v>
      </c>
      <c r="AQ126" s="54" t="s">
        <v>1468</v>
      </c>
      <c r="AR126" s="53" t="s">
        <v>206</v>
      </c>
      <c r="AS126" s="147">
        <v>43937</v>
      </c>
      <c r="AT126" s="53" t="s">
        <v>56</v>
      </c>
      <c r="AU126" s="53"/>
      <c r="AV126" s="53"/>
      <c r="AW126" s="32"/>
      <c r="AX126" s="32"/>
      <c r="AY126" s="32"/>
      <c r="AZ126" s="32">
        <f t="shared" si="6"/>
        <v>4</v>
      </c>
    </row>
    <row r="127" spans="5:52" ht="15.6" customHeight="1">
      <c r="E127" s="32"/>
      <c r="F127" s="32"/>
      <c r="G127" s="32"/>
      <c r="H127" s="69" t="s">
        <v>2432</v>
      </c>
      <c r="I127" s="96" t="s">
        <v>4466</v>
      </c>
      <c r="J127" s="96" t="s">
        <v>4467</v>
      </c>
      <c r="K127" s="32"/>
      <c r="L127" s="32"/>
      <c r="M127" s="32"/>
      <c r="N127" s="96" t="s">
        <v>6252</v>
      </c>
      <c r="O127" s="105" t="s">
        <v>1136</v>
      </c>
      <c r="P127" s="453" t="s">
        <v>3280</v>
      </c>
      <c r="Q127" s="143" t="s">
        <v>3430</v>
      </c>
      <c r="R127" s="96" t="s">
        <v>7079</v>
      </c>
      <c r="S127" s="32"/>
      <c r="T127" s="32"/>
      <c r="U127" s="32"/>
      <c r="V127" s="32"/>
      <c r="W127" s="32" t="s">
        <v>29</v>
      </c>
      <c r="X127" s="32" t="s">
        <v>141</v>
      </c>
      <c r="Y127" s="32"/>
      <c r="Z127" s="32"/>
      <c r="AA127" s="32"/>
      <c r="AB127" s="32"/>
      <c r="AC127" s="96" t="s">
        <v>142</v>
      </c>
      <c r="AD127" s="32"/>
      <c r="AE127" s="323" t="s">
        <v>207</v>
      </c>
      <c r="AF127" s="112">
        <v>43934</v>
      </c>
      <c r="AG127" s="32"/>
      <c r="AH127" s="32"/>
      <c r="AI127" s="32"/>
      <c r="AJ127" s="32"/>
      <c r="AK127" s="32"/>
      <c r="AL127" s="32"/>
      <c r="AM127" s="32" t="s">
        <v>214</v>
      </c>
      <c r="AN127" s="111">
        <v>43936</v>
      </c>
      <c r="AO127" s="78" t="s">
        <v>57</v>
      </c>
      <c r="AP127" s="78" t="s">
        <v>56</v>
      </c>
      <c r="AQ127" s="90" t="s">
        <v>1469</v>
      </c>
      <c r="AR127" s="32"/>
      <c r="AS127" s="32"/>
      <c r="AT127" s="32"/>
      <c r="AU127" s="32"/>
      <c r="AV127" s="32"/>
      <c r="AW127" s="32"/>
      <c r="AX127" s="32"/>
      <c r="AY127" s="32"/>
      <c r="AZ127" s="32">
        <f t="shared" si="6"/>
        <v>4</v>
      </c>
    </row>
    <row r="128" spans="5:52" ht="15.6" customHeight="1">
      <c r="E128" s="32"/>
      <c r="F128" s="32"/>
      <c r="G128" s="32"/>
      <c r="H128" s="69" t="s">
        <v>2433</v>
      </c>
      <c r="I128" s="96" t="s">
        <v>4468</v>
      </c>
      <c r="J128" s="96" t="s">
        <v>4469</v>
      </c>
      <c r="K128" s="32"/>
      <c r="L128" s="32"/>
      <c r="M128" s="32"/>
      <c r="N128" s="96" t="s">
        <v>6253</v>
      </c>
      <c r="O128" s="87" t="s">
        <v>1136</v>
      </c>
      <c r="P128" s="537" t="s">
        <v>3280</v>
      </c>
      <c r="Q128" s="143" t="s">
        <v>3431</v>
      </c>
      <c r="R128" s="96" t="s">
        <v>7080</v>
      </c>
      <c r="S128" s="32"/>
      <c r="T128" s="32"/>
      <c r="U128" s="32"/>
      <c r="V128" s="32"/>
      <c r="W128" s="32" t="s">
        <v>29</v>
      </c>
      <c r="X128" s="32" t="s">
        <v>141</v>
      </c>
      <c r="Y128" s="32"/>
      <c r="Z128" s="32"/>
      <c r="AA128" s="32"/>
      <c r="AB128" s="32"/>
      <c r="AC128" s="96" t="s">
        <v>142</v>
      </c>
      <c r="AD128" s="32"/>
      <c r="AE128" s="323" t="s">
        <v>207</v>
      </c>
      <c r="AF128" s="112">
        <v>43934</v>
      </c>
      <c r="AG128" s="32"/>
      <c r="AH128" s="32"/>
      <c r="AI128" s="32"/>
      <c r="AJ128" s="32"/>
      <c r="AK128" s="32"/>
      <c r="AL128" s="32"/>
      <c r="AM128" s="32" t="s">
        <v>214</v>
      </c>
      <c r="AN128" s="111">
        <v>43936</v>
      </c>
      <c r="AO128" s="78" t="s">
        <v>56</v>
      </c>
      <c r="AP128" s="32" t="s">
        <v>56</v>
      </c>
      <c r="AQ128" s="90" t="s">
        <v>1246</v>
      </c>
      <c r="AR128" s="32"/>
      <c r="AS128" s="32"/>
      <c r="AT128" s="32"/>
      <c r="AU128" s="32"/>
      <c r="AV128" s="32"/>
      <c r="AW128" s="32"/>
      <c r="AX128" s="32"/>
      <c r="AY128" s="32"/>
      <c r="AZ128" s="32">
        <f t="shared" si="6"/>
        <v>4</v>
      </c>
    </row>
    <row r="129" spans="5:52" ht="15.6" customHeight="1">
      <c r="E129" s="32"/>
      <c r="F129" s="32"/>
      <c r="G129" s="32"/>
      <c r="H129" s="96" t="s">
        <v>2434</v>
      </c>
      <c r="I129" s="96" t="s">
        <v>4470</v>
      </c>
      <c r="J129" s="96" t="s">
        <v>4471</v>
      </c>
      <c r="K129" s="32"/>
      <c r="L129" s="32"/>
      <c r="M129" s="32"/>
      <c r="N129" s="96" t="s">
        <v>6254</v>
      </c>
      <c r="O129" s="87" t="s">
        <v>1136</v>
      </c>
      <c r="P129" s="537" t="s">
        <v>3280</v>
      </c>
      <c r="Q129" s="143" t="s">
        <v>3432</v>
      </c>
      <c r="R129" s="96" t="s">
        <v>7079</v>
      </c>
      <c r="S129" s="32"/>
      <c r="T129" s="32"/>
      <c r="U129" s="32"/>
      <c r="V129" s="32"/>
      <c r="W129" s="32" t="s">
        <v>29</v>
      </c>
      <c r="X129" s="32" t="s">
        <v>141</v>
      </c>
      <c r="Y129" s="32"/>
      <c r="Z129" s="32"/>
      <c r="AA129" s="32"/>
      <c r="AB129" s="32"/>
      <c r="AC129" s="96" t="s">
        <v>142</v>
      </c>
      <c r="AD129" s="32"/>
      <c r="AE129" s="323" t="s">
        <v>207</v>
      </c>
      <c r="AF129" s="147">
        <v>43934</v>
      </c>
      <c r="AG129" s="32"/>
      <c r="AH129" s="32"/>
      <c r="AI129" s="32"/>
      <c r="AJ129" s="32"/>
      <c r="AK129" s="32"/>
      <c r="AL129" s="32"/>
      <c r="AM129" s="53" t="s">
        <v>214</v>
      </c>
      <c r="AN129" s="147">
        <v>43936</v>
      </c>
      <c r="AO129" s="53" t="s">
        <v>57</v>
      </c>
      <c r="AP129" s="53" t="s">
        <v>56</v>
      </c>
      <c r="AQ129" s="54" t="s">
        <v>1470</v>
      </c>
      <c r="AR129" s="53" t="s">
        <v>206</v>
      </c>
      <c r="AS129" s="147">
        <v>43937</v>
      </c>
      <c r="AT129" s="53" t="s">
        <v>56</v>
      </c>
      <c r="AU129" s="53"/>
      <c r="AV129" s="53"/>
      <c r="AW129" s="32"/>
      <c r="AX129" s="32"/>
      <c r="AY129" s="32"/>
      <c r="AZ129" s="32">
        <f t="shared" si="6"/>
        <v>4</v>
      </c>
    </row>
    <row r="130" spans="5:52" ht="15.6" customHeight="1">
      <c r="E130" s="32"/>
      <c r="F130" s="32"/>
      <c r="G130" s="32"/>
      <c r="H130" s="69" t="s">
        <v>2435</v>
      </c>
      <c r="I130" s="96" t="s">
        <v>4472</v>
      </c>
      <c r="J130" s="96" t="s">
        <v>4473</v>
      </c>
      <c r="K130" s="32"/>
      <c r="L130" s="32"/>
      <c r="M130" s="32"/>
      <c r="N130" s="96" t="s">
        <v>6255</v>
      </c>
      <c r="O130" s="54" t="s">
        <v>1136</v>
      </c>
      <c r="P130" s="537" t="s">
        <v>3280</v>
      </c>
      <c r="Q130" s="143" t="s">
        <v>3433</v>
      </c>
      <c r="R130" s="96" t="s">
        <v>7079</v>
      </c>
      <c r="S130" s="32"/>
      <c r="T130" s="32"/>
      <c r="U130" s="32"/>
      <c r="V130" s="32"/>
      <c r="W130" s="32" t="s">
        <v>29</v>
      </c>
      <c r="X130" s="32" t="s">
        <v>141</v>
      </c>
      <c r="Y130" s="32"/>
      <c r="Z130" s="32"/>
      <c r="AA130" s="32"/>
      <c r="AB130" s="32"/>
      <c r="AC130" s="96" t="s">
        <v>142</v>
      </c>
      <c r="AD130" s="32"/>
      <c r="AE130" s="323" t="s">
        <v>207</v>
      </c>
      <c r="AF130" s="112">
        <v>43934</v>
      </c>
      <c r="AG130" s="32"/>
      <c r="AH130" s="32"/>
      <c r="AI130" s="32"/>
      <c r="AJ130" s="32"/>
      <c r="AK130" s="32"/>
      <c r="AL130" s="32"/>
      <c r="AM130" s="32" t="s">
        <v>214</v>
      </c>
      <c r="AN130" s="111">
        <v>43936</v>
      </c>
      <c r="AO130" s="78" t="s">
        <v>56</v>
      </c>
      <c r="AP130" s="32" t="s">
        <v>56</v>
      </c>
      <c r="AQ130" s="90"/>
      <c r="AR130" s="32"/>
      <c r="AS130" s="32"/>
      <c r="AT130" s="32"/>
      <c r="AU130" s="32"/>
      <c r="AV130" s="32"/>
      <c r="AW130" s="32"/>
      <c r="AX130" s="32"/>
      <c r="AY130" s="32"/>
      <c r="AZ130" s="32">
        <f t="shared" si="6"/>
        <v>4</v>
      </c>
    </row>
    <row r="131" spans="5:52" ht="15.6" customHeight="1">
      <c r="E131" s="32"/>
      <c r="F131" s="32"/>
      <c r="G131" s="32"/>
      <c r="H131" s="69" t="s">
        <v>2436</v>
      </c>
      <c r="I131" s="96" t="s">
        <v>4474</v>
      </c>
      <c r="J131" s="96" t="s">
        <v>4475</v>
      </c>
      <c r="K131" s="32"/>
      <c r="L131" s="32"/>
      <c r="M131" s="32"/>
      <c r="N131" s="96" t="s">
        <v>6256</v>
      </c>
      <c r="O131" s="54" t="s">
        <v>1136</v>
      </c>
      <c r="P131" s="537" t="s">
        <v>3280</v>
      </c>
      <c r="Q131" s="143" t="s">
        <v>3434</v>
      </c>
      <c r="R131" s="96" t="s">
        <v>7079</v>
      </c>
      <c r="S131" s="32"/>
      <c r="T131" s="32"/>
      <c r="U131" s="32"/>
      <c r="V131" s="32"/>
      <c r="W131" s="32" t="s">
        <v>29</v>
      </c>
      <c r="X131" s="32" t="s">
        <v>141</v>
      </c>
      <c r="Y131" s="32"/>
      <c r="Z131" s="32"/>
      <c r="AA131" s="32"/>
      <c r="AB131" s="32"/>
      <c r="AC131" s="96" t="s">
        <v>142</v>
      </c>
      <c r="AD131" s="32"/>
      <c r="AE131" s="323" t="s">
        <v>207</v>
      </c>
      <c r="AF131" s="112">
        <v>43934</v>
      </c>
      <c r="AG131" s="32"/>
      <c r="AH131" s="32"/>
      <c r="AI131" s="32"/>
      <c r="AJ131" s="32"/>
      <c r="AK131" s="32"/>
      <c r="AL131" s="32"/>
      <c r="AM131" s="32" t="s">
        <v>214</v>
      </c>
      <c r="AN131" s="111">
        <v>43936</v>
      </c>
      <c r="AO131" s="78" t="s">
        <v>56</v>
      </c>
      <c r="AP131" s="32" t="s">
        <v>56</v>
      </c>
      <c r="AQ131" s="90"/>
      <c r="AR131" s="32"/>
      <c r="AS131" s="32"/>
      <c r="AT131" s="32"/>
      <c r="AU131" s="32"/>
      <c r="AV131" s="32"/>
      <c r="AW131" s="32"/>
      <c r="AX131" s="32"/>
      <c r="AY131" s="32"/>
      <c r="AZ131" s="32">
        <f t="shared" si="6"/>
        <v>4</v>
      </c>
    </row>
    <row r="132" spans="5:52" ht="15.6" customHeight="1">
      <c r="E132" s="32"/>
      <c r="F132" s="32"/>
      <c r="G132" s="32"/>
      <c r="H132" s="96" t="s">
        <v>2437</v>
      </c>
      <c r="I132" s="96" t="s">
        <v>4476</v>
      </c>
      <c r="J132" s="96" t="s">
        <v>4477</v>
      </c>
      <c r="K132" s="32"/>
      <c r="L132" s="32"/>
      <c r="M132" s="32"/>
      <c r="N132" s="556" t="s">
        <v>6257</v>
      </c>
      <c r="O132" s="54" t="s">
        <v>1136</v>
      </c>
      <c r="P132" s="537" t="s">
        <v>3280</v>
      </c>
      <c r="Q132" s="143" t="s">
        <v>3434</v>
      </c>
      <c r="R132" s="96" t="s">
        <v>7079</v>
      </c>
      <c r="S132" s="32"/>
      <c r="T132" s="32"/>
      <c r="U132" s="32"/>
      <c r="V132" s="32"/>
      <c r="W132" s="32" t="s">
        <v>29</v>
      </c>
      <c r="X132" s="32" t="s">
        <v>141</v>
      </c>
      <c r="Y132" s="32"/>
      <c r="Z132" s="32"/>
      <c r="AA132" s="32"/>
      <c r="AB132" s="32"/>
      <c r="AC132" s="96" t="s">
        <v>142</v>
      </c>
      <c r="AD132" s="32"/>
      <c r="AE132" s="323" t="s">
        <v>207</v>
      </c>
      <c r="AF132" s="147">
        <v>43934</v>
      </c>
      <c r="AG132" s="32"/>
      <c r="AH132" s="32"/>
      <c r="AI132" s="32"/>
      <c r="AJ132" s="32"/>
      <c r="AK132" s="32"/>
      <c r="AL132" s="32"/>
      <c r="AM132" s="53" t="s">
        <v>214</v>
      </c>
      <c r="AN132" s="147">
        <v>43936</v>
      </c>
      <c r="AO132" s="53" t="s">
        <v>57</v>
      </c>
      <c r="AP132" s="53" t="s">
        <v>56</v>
      </c>
      <c r="AQ132" s="54" t="s">
        <v>1247</v>
      </c>
      <c r="AR132" s="53" t="s">
        <v>206</v>
      </c>
      <c r="AS132" s="147">
        <v>43937</v>
      </c>
      <c r="AT132" s="53" t="s">
        <v>56</v>
      </c>
      <c r="AU132" s="53"/>
      <c r="AV132" s="53"/>
      <c r="AW132" s="32"/>
      <c r="AX132" s="32"/>
      <c r="AY132" s="32"/>
      <c r="AZ132" s="32">
        <f t="shared" si="6"/>
        <v>4</v>
      </c>
    </row>
    <row r="133" spans="5:52" ht="15.6" customHeight="1">
      <c r="E133" s="32"/>
      <c r="F133" s="32"/>
      <c r="G133" s="32"/>
      <c r="H133" s="69" t="s">
        <v>2438</v>
      </c>
      <c r="I133" s="96" t="s">
        <v>4478</v>
      </c>
      <c r="J133" s="96" t="s">
        <v>4479</v>
      </c>
      <c r="K133" s="32"/>
      <c r="L133" s="32"/>
      <c r="M133" s="32"/>
      <c r="N133" s="556" t="s">
        <v>6258</v>
      </c>
      <c r="O133" s="54" t="s">
        <v>1136</v>
      </c>
      <c r="P133" s="537" t="s">
        <v>3280</v>
      </c>
      <c r="Q133" s="143" t="s">
        <v>3435</v>
      </c>
      <c r="R133" s="96" t="s">
        <v>7079</v>
      </c>
      <c r="S133" s="32"/>
      <c r="T133" s="32"/>
      <c r="U133" s="32"/>
      <c r="V133" s="32"/>
      <c r="W133" s="32" t="s">
        <v>29</v>
      </c>
      <c r="X133" s="32" t="s">
        <v>141</v>
      </c>
      <c r="Y133" s="32"/>
      <c r="Z133" s="32"/>
      <c r="AA133" s="32"/>
      <c r="AB133" s="32"/>
      <c r="AC133" s="96" t="s">
        <v>142</v>
      </c>
      <c r="AD133" s="32"/>
      <c r="AE133" s="323" t="s">
        <v>207</v>
      </c>
      <c r="AF133" s="112">
        <v>43935</v>
      </c>
      <c r="AG133" s="32"/>
      <c r="AH133" s="32"/>
      <c r="AI133" s="32"/>
      <c r="AJ133" s="32"/>
      <c r="AK133" s="32"/>
      <c r="AL133" s="32"/>
      <c r="AM133" s="32" t="s">
        <v>206</v>
      </c>
      <c r="AN133" s="112">
        <v>43935</v>
      </c>
      <c r="AO133" s="32" t="s">
        <v>56</v>
      </c>
      <c r="AP133" s="32" t="s">
        <v>56</v>
      </c>
      <c r="AQ133" s="31"/>
      <c r="AR133" s="32"/>
      <c r="AS133" s="112"/>
      <c r="AT133" s="32"/>
      <c r="AU133" s="32"/>
      <c r="AV133" s="32"/>
      <c r="AW133" s="32"/>
      <c r="AX133" s="32"/>
      <c r="AY133" s="32"/>
      <c r="AZ133" s="32">
        <f t="shared" si="6"/>
        <v>4</v>
      </c>
    </row>
    <row r="134" spans="5:52" ht="15.6" customHeight="1">
      <c r="E134" s="32"/>
      <c r="F134" s="32"/>
      <c r="G134" s="32"/>
      <c r="H134" s="69" t="s">
        <v>2439</v>
      </c>
      <c r="I134" s="96" t="s">
        <v>4480</v>
      </c>
      <c r="J134" s="96" t="s">
        <v>4481</v>
      </c>
      <c r="K134" s="32"/>
      <c r="L134" s="32"/>
      <c r="M134" s="32"/>
      <c r="N134" s="556" t="s">
        <v>6259</v>
      </c>
      <c r="O134" s="54" t="s">
        <v>1136</v>
      </c>
      <c r="P134" s="537" t="s">
        <v>3280</v>
      </c>
      <c r="Q134" s="143" t="s">
        <v>3436</v>
      </c>
      <c r="R134" s="96" t="s">
        <v>7079</v>
      </c>
      <c r="S134" s="32"/>
      <c r="T134" s="32"/>
      <c r="U134" s="32"/>
      <c r="V134" s="32"/>
      <c r="W134" s="32" t="s">
        <v>29</v>
      </c>
      <c r="X134" s="32" t="s">
        <v>141</v>
      </c>
      <c r="Y134" s="32"/>
      <c r="Z134" s="32"/>
      <c r="AA134" s="32"/>
      <c r="AB134" s="32"/>
      <c r="AC134" s="96" t="s">
        <v>142</v>
      </c>
      <c r="AD134" s="32"/>
      <c r="AE134" s="323" t="s">
        <v>207</v>
      </c>
      <c r="AF134" s="112">
        <v>43935</v>
      </c>
      <c r="AG134" s="32"/>
      <c r="AH134" s="32"/>
      <c r="AI134" s="32"/>
      <c r="AJ134" s="32"/>
      <c r="AK134" s="32"/>
      <c r="AL134" s="32"/>
      <c r="AM134" s="32" t="s">
        <v>206</v>
      </c>
      <c r="AN134" s="112">
        <v>43936</v>
      </c>
      <c r="AO134" s="32" t="s">
        <v>56</v>
      </c>
      <c r="AP134" s="32" t="s">
        <v>56</v>
      </c>
      <c r="AQ134" s="31"/>
      <c r="AR134" s="32" t="s">
        <v>214</v>
      </c>
      <c r="AS134" s="112">
        <v>43937</v>
      </c>
      <c r="AT134" s="32" t="s">
        <v>57</v>
      </c>
      <c r="AU134" s="32" t="s">
        <v>56</v>
      </c>
      <c r="AV134" s="31" t="s">
        <v>1248</v>
      </c>
      <c r="AW134" s="32"/>
      <c r="AX134" s="32"/>
      <c r="AY134" s="32"/>
      <c r="AZ134" s="32">
        <f t="shared" si="6"/>
        <v>4</v>
      </c>
    </row>
    <row r="135" spans="5:52" ht="15.6" customHeight="1">
      <c r="E135" s="32"/>
      <c r="F135" s="32"/>
      <c r="G135" s="32"/>
      <c r="H135" s="69" t="s">
        <v>2440</v>
      </c>
      <c r="I135" s="96" t="s">
        <v>4482</v>
      </c>
      <c r="J135" s="96" t="s">
        <v>4483</v>
      </c>
      <c r="K135" s="32"/>
      <c r="L135" s="32"/>
      <c r="M135" s="32"/>
      <c r="N135" s="556" t="s">
        <v>6260</v>
      </c>
      <c r="O135" s="54" t="s">
        <v>1136</v>
      </c>
      <c r="P135" s="537" t="s">
        <v>3280</v>
      </c>
      <c r="Q135" s="143" t="s">
        <v>3437</v>
      </c>
      <c r="R135" s="96" t="s">
        <v>7079</v>
      </c>
      <c r="S135" s="32"/>
      <c r="T135" s="32"/>
      <c r="U135" s="32"/>
      <c r="V135" s="32"/>
      <c r="W135" s="32" t="s">
        <v>29</v>
      </c>
      <c r="X135" s="32" t="s">
        <v>141</v>
      </c>
      <c r="Y135" s="32"/>
      <c r="Z135" s="32"/>
      <c r="AA135" s="32"/>
      <c r="AB135" s="32"/>
      <c r="AC135" s="96" t="s">
        <v>142</v>
      </c>
      <c r="AD135" s="32"/>
      <c r="AE135" s="323" t="s">
        <v>207</v>
      </c>
      <c r="AF135" s="112">
        <v>43935</v>
      </c>
      <c r="AG135" s="32"/>
      <c r="AH135" s="32"/>
      <c r="AI135" s="32"/>
      <c r="AJ135" s="32"/>
      <c r="AK135" s="32"/>
      <c r="AL135" s="32"/>
      <c r="AM135" s="32" t="s">
        <v>206</v>
      </c>
      <c r="AN135" s="112">
        <v>43936</v>
      </c>
      <c r="AO135" s="32" t="s">
        <v>56</v>
      </c>
      <c r="AP135" s="32" t="s">
        <v>56</v>
      </c>
      <c r="AQ135" s="31"/>
      <c r="AR135" s="32"/>
      <c r="AS135" s="32"/>
      <c r="AT135" s="32"/>
      <c r="AU135" s="32"/>
      <c r="AV135" s="32"/>
      <c r="AW135" s="32"/>
      <c r="AX135" s="32"/>
      <c r="AY135" s="32"/>
      <c r="AZ135" s="32">
        <f t="shared" si="6"/>
        <v>4</v>
      </c>
    </row>
    <row r="136" spans="5:52" ht="15.6" customHeight="1">
      <c r="E136" s="32"/>
      <c r="F136" s="32"/>
      <c r="G136" s="32"/>
      <c r="H136" s="69" t="s">
        <v>2439</v>
      </c>
      <c r="I136" s="96" t="s">
        <v>4484</v>
      </c>
      <c r="J136" s="96" t="s">
        <v>4485</v>
      </c>
      <c r="K136" s="32"/>
      <c r="L136" s="32"/>
      <c r="M136" s="32"/>
      <c r="N136" s="556" t="s">
        <v>6261</v>
      </c>
      <c r="O136" s="545" t="s">
        <v>1136</v>
      </c>
      <c r="P136" s="538" t="s">
        <v>3280</v>
      </c>
      <c r="Q136" s="143" t="s">
        <v>3438</v>
      </c>
      <c r="R136" s="96" t="s">
        <v>7079</v>
      </c>
      <c r="S136" s="32"/>
      <c r="T136" s="32"/>
      <c r="U136" s="32"/>
      <c r="V136" s="32"/>
      <c r="W136" s="32" t="s">
        <v>29</v>
      </c>
      <c r="X136" s="32" t="s">
        <v>141</v>
      </c>
      <c r="Y136" s="32"/>
      <c r="Z136" s="32"/>
      <c r="AA136" s="32"/>
      <c r="AB136" s="32"/>
      <c r="AC136" s="96" t="s">
        <v>142</v>
      </c>
      <c r="AD136" s="32"/>
      <c r="AE136" s="323" t="s">
        <v>207</v>
      </c>
      <c r="AF136" s="112">
        <v>43935</v>
      </c>
      <c r="AG136" s="32"/>
      <c r="AH136" s="32"/>
      <c r="AI136" s="32"/>
      <c r="AJ136" s="32"/>
      <c r="AK136" s="32"/>
      <c r="AL136" s="32"/>
      <c r="AM136" s="32" t="s">
        <v>206</v>
      </c>
      <c r="AN136" s="112">
        <v>43936</v>
      </c>
      <c r="AO136" s="32" t="s">
        <v>58</v>
      </c>
      <c r="AP136" s="32" t="s">
        <v>56</v>
      </c>
      <c r="AQ136" s="31" t="s">
        <v>1249</v>
      </c>
      <c r="AR136" s="32"/>
      <c r="AS136" s="32"/>
      <c r="AT136" s="32"/>
      <c r="AU136" s="32"/>
      <c r="AV136" s="32"/>
      <c r="AW136" s="32"/>
      <c r="AX136" s="32"/>
      <c r="AY136" s="32"/>
      <c r="AZ136" s="32">
        <f t="shared" si="6"/>
        <v>4</v>
      </c>
    </row>
    <row r="137" spans="5:52" ht="15.6" customHeight="1">
      <c r="E137" s="32"/>
      <c r="F137" s="32"/>
      <c r="G137" s="32"/>
      <c r="H137" s="69" t="s">
        <v>2438</v>
      </c>
      <c r="I137" s="96" t="s">
        <v>4486</v>
      </c>
      <c r="J137" s="96" t="s">
        <v>4487</v>
      </c>
      <c r="K137" s="32"/>
      <c r="L137" s="32"/>
      <c r="M137" s="32"/>
      <c r="N137" s="556" t="s">
        <v>6262</v>
      </c>
      <c r="O137" s="54" t="s">
        <v>1136</v>
      </c>
      <c r="P137" s="537" t="s">
        <v>3280</v>
      </c>
      <c r="Q137" s="143" t="s">
        <v>3439</v>
      </c>
      <c r="R137" s="96" t="s">
        <v>7079</v>
      </c>
      <c r="S137" s="32"/>
      <c r="T137" s="32"/>
      <c r="U137" s="32"/>
      <c r="V137" s="32"/>
      <c r="W137" s="32" t="s">
        <v>29</v>
      </c>
      <c r="X137" s="32" t="s">
        <v>141</v>
      </c>
      <c r="Y137" s="32"/>
      <c r="Z137" s="32"/>
      <c r="AA137" s="32"/>
      <c r="AB137" s="32"/>
      <c r="AC137" s="96" t="s">
        <v>142</v>
      </c>
      <c r="AD137" s="32"/>
      <c r="AE137" s="323" t="s">
        <v>207</v>
      </c>
      <c r="AF137" s="112">
        <v>43935</v>
      </c>
      <c r="AG137" s="32"/>
      <c r="AH137" s="32"/>
      <c r="AI137" s="32"/>
      <c r="AJ137" s="32"/>
      <c r="AK137" s="32"/>
      <c r="AL137" s="32"/>
      <c r="AM137" s="32" t="s">
        <v>206</v>
      </c>
      <c r="AN137" s="112">
        <v>43936</v>
      </c>
      <c r="AO137" s="32" t="s">
        <v>56</v>
      </c>
      <c r="AP137" s="32" t="s">
        <v>56</v>
      </c>
      <c r="AQ137" s="31"/>
      <c r="AR137" s="32"/>
      <c r="AS137" s="32"/>
      <c r="AT137" s="32"/>
      <c r="AU137" s="32"/>
      <c r="AV137" s="32"/>
      <c r="AW137" s="32"/>
      <c r="AX137" s="32"/>
      <c r="AY137" s="32"/>
      <c r="AZ137" s="32">
        <f t="shared" si="6"/>
        <v>4</v>
      </c>
    </row>
    <row r="138" spans="5:52" ht="15.6" customHeight="1">
      <c r="E138" s="32"/>
      <c r="F138" s="32"/>
      <c r="G138" s="32"/>
      <c r="H138" s="69" t="s">
        <v>2438</v>
      </c>
      <c r="I138" s="96" t="s">
        <v>4488</v>
      </c>
      <c r="J138" s="96" t="s">
        <v>4489</v>
      </c>
      <c r="K138" s="32"/>
      <c r="L138" s="32"/>
      <c r="M138" s="32"/>
      <c r="N138" s="556" t="s">
        <v>6263</v>
      </c>
      <c r="O138" s="54" t="s">
        <v>1136</v>
      </c>
      <c r="P138" s="537" t="s">
        <v>3280</v>
      </c>
      <c r="Q138" s="143" t="s">
        <v>3440</v>
      </c>
      <c r="R138" s="96" t="s">
        <v>7079</v>
      </c>
      <c r="S138" s="32"/>
      <c r="T138" s="32"/>
      <c r="U138" s="32"/>
      <c r="V138" s="32"/>
      <c r="W138" s="32" t="s">
        <v>29</v>
      </c>
      <c r="X138" s="32" t="s">
        <v>141</v>
      </c>
      <c r="Y138" s="32"/>
      <c r="Z138" s="32"/>
      <c r="AA138" s="32"/>
      <c r="AB138" s="32"/>
      <c r="AC138" s="96" t="s">
        <v>142</v>
      </c>
      <c r="AD138" s="32"/>
      <c r="AE138" s="323" t="s">
        <v>207</v>
      </c>
      <c r="AF138" s="112">
        <v>43935</v>
      </c>
      <c r="AG138" s="32"/>
      <c r="AH138" s="32"/>
      <c r="AI138" s="32"/>
      <c r="AJ138" s="32"/>
      <c r="AK138" s="32"/>
      <c r="AL138" s="32"/>
      <c r="AM138" s="32" t="s">
        <v>206</v>
      </c>
      <c r="AN138" s="112">
        <v>43936</v>
      </c>
      <c r="AO138" s="32" t="s">
        <v>57</v>
      </c>
      <c r="AP138" s="32" t="s">
        <v>56</v>
      </c>
      <c r="AQ138" s="31" t="s">
        <v>1250</v>
      </c>
      <c r="AR138" s="32"/>
      <c r="AS138" s="32"/>
      <c r="AT138" s="32"/>
      <c r="AU138" s="32"/>
      <c r="AV138" s="32"/>
      <c r="AW138" s="32"/>
      <c r="AX138" s="32"/>
      <c r="AY138" s="32"/>
      <c r="AZ138" s="32">
        <f t="shared" si="6"/>
        <v>4</v>
      </c>
    </row>
    <row r="139" spans="5:52" ht="15.6" customHeight="1">
      <c r="E139" s="32"/>
      <c r="F139" s="32"/>
      <c r="G139" s="32"/>
      <c r="H139" s="69" t="s">
        <v>2441</v>
      </c>
      <c r="I139" s="96" t="s">
        <v>4490</v>
      </c>
      <c r="J139" s="96" t="s">
        <v>4491</v>
      </c>
      <c r="K139" s="32"/>
      <c r="L139" s="32"/>
      <c r="M139" s="32"/>
      <c r="N139" s="556" t="s">
        <v>6264</v>
      </c>
      <c r="O139" s="54" t="s">
        <v>1136</v>
      </c>
      <c r="P139" s="537" t="s">
        <v>3280</v>
      </c>
      <c r="Q139" s="143" t="s">
        <v>3441</v>
      </c>
      <c r="R139" s="96" t="s">
        <v>7079</v>
      </c>
      <c r="S139" s="32"/>
      <c r="T139" s="32"/>
      <c r="U139" s="32"/>
      <c r="V139" s="32"/>
      <c r="W139" s="32" t="s">
        <v>29</v>
      </c>
      <c r="X139" s="32" t="s">
        <v>141</v>
      </c>
      <c r="Y139" s="32"/>
      <c r="Z139" s="32"/>
      <c r="AA139" s="32"/>
      <c r="AB139" s="32"/>
      <c r="AC139" s="96" t="s">
        <v>142</v>
      </c>
      <c r="AD139" s="32"/>
      <c r="AE139" s="323" t="s">
        <v>207</v>
      </c>
      <c r="AF139" s="112">
        <v>43935</v>
      </c>
      <c r="AG139" s="32"/>
      <c r="AH139" s="32"/>
      <c r="AI139" s="32"/>
      <c r="AJ139" s="32"/>
      <c r="AK139" s="32"/>
      <c r="AL139" s="32"/>
      <c r="AM139" s="32" t="s">
        <v>206</v>
      </c>
      <c r="AN139" s="112">
        <v>43936</v>
      </c>
      <c r="AO139" s="32" t="s">
        <v>55</v>
      </c>
      <c r="AP139" s="32" t="s">
        <v>56</v>
      </c>
      <c r="AQ139" s="31" t="s">
        <v>1251</v>
      </c>
      <c r="AR139" s="32" t="s">
        <v>214</v>
      </c>
      <c r="AS139" s="112">
        <v>43937</v>
      </c>
      <c r="AT139" s="32" t="s">
        <v>56</v>
      </c>
      <c r="AU139" s="32"/>
      <c r="AV139" s="32" t="s">
        <v>1252</v>
      </c>
      <c r="AW139" s="32"/>
      <c r="AX139" s="32"/>
      <c r="AY139" s="32"/>
      <c r="AZ139" s="32">
        <f t="shared" si="6"/>
        <v>4</v>
      </c>
    </row>
    <row r="140" spans="5:52" ht="15.6" customHeight="1">
      <c r="E140" s="32"/>
      <c r="F140" s="32"/>
      <c r="G140" s="32"/>
      <c r="H140" s="69" t="s">
        <v>2442</v>
      </c>
      <c r="I140" s="69" t="s">
        <v>4492</v>
      </c>
      <c r="J140" s="69" t="s">
        <v>4493</v>
      </c>
      <c r="K140" s="32"/>
      <c r="L140" s="32"/>
      <c r="M140" s="32"/>
      <c r="N140" s="556" t="s">
        <v>6265</v>
      </c>
      <c r="O140" s="54" t="s">
        <v>1136</v>
      </c>
      <c r="P140" s="537" t="s">
        <v>3280</v>
      </c>
      <c r="Q140" s="69" t="s">
        <v>3442</v>
      </c>
      <c r="R140" s="96" t="s">
        <v>7081</v>
      </c>
      <c r="S140" s="32"/>
      <c r="T140" s="32"/>
      <c r="U140" s="32"/>
      <c r="V140" s="32"/>
      <c r="W140" s="32" t="s">
        <v>29</v>
      </c>
      <c r="X140" s="32" t="s">
        <v>141</v>
      </c>
      <c r="Y140" s="32"/>
      <c r="Z140" s="32"/>
      <c r="AA140" s="32"/>
      <c r="AB140" s="32"/>
      <c r="AC140" s="96" t="s">
        <v>142</v>
      </c>
      <c r="AD140" s="32"/>
      <c r="AE140" s="372" t="s">
        <v>214</v>
      </c>
      <c r="AF140" s="372">
        <v>43944</v>
      </c>
      <c r="AG140" s="32"/>
      <c r="AH140" s="32"/>
      <c r="AI140" s="32"/>
      <c r="AJ140" s="32"/>
      <c r="AK140" s="32"/>
      <c r="AL140" s="32"/>
      <c r="AM140" s="32" t="s">
        <v>206</v>
      </c>
      <c r="AN140" s="112">
        <v>43945</v>
      </c>
      <c r="AO140" s="69" t="s">
        <v>57</v>
      </c>
      <c r="AP140" s="87" t="s">
        <v>56</v>
      </c>
      <c r="AQ140" s="69" t="s">
        <v>1253</v>
      </c>
      <c r="AR140" s="87" t="s">
        <v>207</v>
      </c>
      <c r="AS140" s="372">
        <v>43948</v>
      </c>
      <c r="AT140" s="87" t="s">
        <v>56</v>
      </c>
      <c r="AU140" s="87" t="s">
        <v>56</v>
      </c>
      <c r="AV140" s="87" t="s">
        <v>1254</v>
      </c>
      <c r="AW140" s="32"/>
      <c r="AX140" s="32"/>
      <c r="AY140" s="32"/>
      <c r="AZ140" s="32">
        <f t="shared" si="6"/>
        <v>4</v>
      </c>
    </row>
    <row r="141" spans="5:52" ht="15.6" customHeight="1">
      <c r="E141" s="32"/>
      <c r="F141" s="32"/>
      <c r="G141" s="32"/>
      <c r="H141" s="69" t="s">
        <v>2443</v>
      </c>
      <c r="I141" s="69" t="s">
        <v>4494</v>
      </c>
      <c r="J141" s="69" t="s">
        <v>4495</v>
      </c>
      <c r="K141" s="32"/>
      <c r="L141" s="32"/>
      <c r="M141" s="32"/>
      <c r="N141" s="556" t="s">
        <v>6266</v>
      </c>
      <c r="O141" s="54" t="s">
        <v>1136</v>
      </c>
      <c r="P141" s="537" t="s">
        <v>3280</v>
      </c>
      <c r="Q141" s="69" t="s">
        <v>3443</v>
      </c>
      <c r="R141" s="96" t="s">
        <v>7082</v>
      </c>
      <c r="S141" s="32"/>
      <c r="T141" s="32"/>
      <c r="U141" s="32"/>
      <c r="V141" s="32"/>
      <c r="W141" s="32" t="s">
        <v>29</v>
      </c>
      <c r="X141" s="32" t="s">
        <v>141</v>
      </c>
      <c r="Y141" s="32"/>
      <c r="Z141" s="32"/>
      <c r="AA141" s="32"/>
      <c r="AB141" s="32"/>
      <c r="AC141" s="96" t="s">
        <v>142</v>
      </c>
      <c r="AD141" s="32"/>
      <c r="AE141" s="372" t="s">
        <v>214</v>
      </c>
      <c r="AF141" s="372">
        <v>43944</v>
      </c>
      <c r="AG141" s="32"/>
      <c r="AH141" s="32"/>
      <c r="AI141" s="32"/>
      <c r="AJ141" s="32"/>
      <c r="AK141" s="32"/>
      <c r="AL141" s="32"/>
      <c r="AM141" s="32" t="s">
        <v>206</v>
      </c>
      <c r="AN141" s="112">
        <v>43945</v>
      </c>
      <c r="AO141" s="31" t="s">
        <v>56</v>
      </c>
      <c r="AP141" s="87" t="s">
        <v>56</v>
      </c>
      <c r="AQ141" s="69"/>
      <c r="AR141" s="87" t="s">
        <v>207</v>
      </c>
      <c r="AS141" s="372">
        <v>43948</v>
      </c>
      <c r="AT141" s="87" t="s">
        <v>56</v>
      </c>
      <c r="AU141" s="87"/>
      <c r="AV141" s="87"/>
      <c r="AW141" s="32"/>
      <c r="AX141" s="32"/>
      <c r="AY141" s="32"/>
      <c r="AZ141" s="32">
        <f t="shared" si="6"/>
        <v>4</v>
      </c>
    </row>
    <row r="142" spans="5:52" ht="15.6" customHeight="1">
      <c r="E142" s="32"/>
      <c r="F142" s="32"/>
      <c r="G142" s="32"/>
      <c r="H142" s="69" t="s">
        <v>2444</v>
      </c>
      <c r="I142" s="69" t="s">
        <v>4496</v>
      </c>
      <c r="J142" s="69" t="s">
        <v>4497</v>
      </c>
      <c r="K142" s="32"/>
      <c r="L142" s="32"/>
      <c r="M142" s="32"/>
      <c r="N142" s="556" t="s">
        <v>6267</v>
      </c>
      <c r="O142" s="453" t="s">
        <v>1136</v>
      </c>
      <c r="P142" s="69" t="s">
        <v>3277</v>
      </c>
      <c r="Q142" s="69" t="s">
        <v>3444</v>
      </c>
      <c r="R142" s="96" t="s">
        <v>7082</v>
      </c>
      <c r="S142" s="32"/>
      <c r="T142" s="32"/>
      <c r="U142" s="32"/>
      <c r="V142" s="32"/>
      <c r="W142" s="32" t="s">
        <v>29</v>
      </c>
      <c r="X142" s="32" t="s">
        <v>141</v>
      </c>
      <c r="Y142" s="32"/>
      <c r="Z142" s="32"/>
      <c r="AA142" s="32"/>
      <c r="AB142" s="32"/>
      <c r="AC142" s="96" t="s">
        <v>142</v>
      </c>
      <c r="AD142" s="32"/>
      <c r="AE142" s="372" t="s">
        <v>214</v>
      </c>
      <c r="AF142" s="372">
        <v>43944</v>
      </c>
      <c r="AG142" s="32"/>
      <c r="AH142" s="32"/>
      <c r="AI142" s="32"/>
      <c r="AJ142" s="32"/>
      <c r="AK142" s="32"/>
      <c r="AL142" s="32"/>
      <c r="AM142" s="32" t="s">
        <v>206</v>
      </c>
      <c r="AN142" s="112">
        <v>43945</v>
      </c>
      <c r="AO142" s="69" t="s">
        <v>58</v>
      </c>
      <c r="AP142" s="87" t="s">
        <v>56</v>
      </c>
      <c r="AQ142" s="69" t="s">
        <v>1255</v>
      </c>
      <c r="AR142" s="87" t="s">
        <v>207</v>
      </c>
      <c r="AS142" s="372">
        <v>43948</v>
      </c>
      <c r="AT142" s="87" t="s">
        <v>56</v>
      </c>
      <c r="AU142" s="87"/>
      <c r="AV142" s="87"/>
      <c r="AW142" s="32"/>
      <c r="AX142" s="32"/>
      <c r="AY142" s="32"/>
      <c r="AZ142" s="32">
        <f t="shared" si="6"/>
        <v>4</v>
      </c>
    </row>
    <row r="143" spans="5:52" ht="15.6" customHeight="1">
      <c r="E143" s="32"/>
      <c r="F143" s="32"/>
      <c r="G143" s="32"/>
      <c r="H143" s="69" t="s">
        <v>2445</v>
      </c>
      <c r="I143" s="69" t="s">
        <v>4498</v>
      </c>
      <c r="J143" s="69" t="s">
        <v>4499</v>
      </c>
      <c r="K143" s="32"/>
      <c r="L143" s="32"/>
      <c r="M143" s="32"/>
      <c r="N143" s="556" t="s">
        <v>6268</v>
      </c>
      <c r="O143" s="453" t="s">
        <v>1136</v>
      </c>
      <c r="P143" s="69" t="s">
        <v>3277</v>
      </c>
      <c r="Q143" s="69" t="s">
        <v>3445</v>
      </c>
      <c r="R143" s="96" t="s">
        <v>7081</v>
      </c>
      <c r="S143" s="32"/>
      <c r="T143" s="32"/>
      <c r="U143" s="32"/>
      <c r="V143" s="32"/>
      <c r="W143" s="32" t="s">
        <v>29</v>
      </c>
      <c r="X143" s="32" t="s">
        <v>141</v>
      </c>
      <c r="Y143" s="32"/>
      <c r="Z143" s="32"/>
      <c r="AA143" s="32"/>
      <c r="AB143" s="32"/>
      <c r="AC143" s="96" t="s">
        <v>142</v>
      </c>
      <c r="AD143" s="32"/>
      <c r="AE143" s="372" t="s">
        <v>214</v>
      </c>
      <c r="AF143" s="372">
        <v>43944</v>
      </c>
      <c r="AG143" s="32"/>
      <c r="AH143" s="32"/>
      <c r="AI143" s="32"/>
      <c r="AJ143" s="32"/>
      <c r="AK143" s="32"/>
      <c r="AL143" s="32"/>
      <c r="AM143" s="32" t="s">
        <v>206</v>
      </c>
      <c r="AN143" s="112">
        <v>43945</v>
      </c>
      <c r="AO143" s="69" t="s">
        <v>57</v>
      </c>
      <c r="AP143" s="87" t="s">
        <v>56</v>
      </c>
      <c r="AQ143" s="69" t="s">
        <v>1256</v>
      </c>
      <c r="AR143" s="87" t="s">
        <v>207</v>
      </c>
      <c r="AS143" s="372">
        <v>43948</v>
      </c>
      <c r="AT143" s="87" t="s">
        <v>56</v>
      </c>
      <c r="AU143" s="87"/>
      <c r="AV143" s="87"/>
      <c r="AW143" s="32"/>
      <c r="AX143" s="32"/>
      <c r="AY143" s="32"/>
      <c r="AZ143" s="32">
        <f t="shared" si="6"/>
        <v>4</v>
      </c>
    </row>
    <row r="144" spans="5:52" ht="15.6" customHeight="1">
      <c r="E144" s="32"/>
      <c r="F144" s="32"/>
      <c r="G144" s="32"/>
      <c r="H144" s="69" t="s">
        <v>2446</v>
      </c>
      <c r="I144" s="69" t="s">
        <v>4500</v>
      </c>
      <c r="J144" s="69" t="s">
        <v>4501</v>
      </c>
      <c r="K144" s="32"/>
      <c r="L144" s="32"/>
      <c r="M144" s="32"/>
      <c r="N144" s="556" t="s">
        <v>6269</v>
      </c>
      <c r="O144" s="453" t="s">
        <v>1136</v>
      </c>
      <c r="P144" s="69" t="s">
        <v>3277</v>
      </c>
      <c r="Q144" s="69" t="s">
        <v>3446</v>
      </c>
      <c r="R144" s="96" t="s">
        <v>7081</v>
      </c>
      <c r="S144" s="32"/>
      <c r="T144" s="32"/>
      <c r="U144" s="32"/>
      <c r="V144" s="32"/>
      <c r="W144" s="32" t="s">
        <v>29</v>
      </c>
      <c r="X144" s="32" t="s">
        <v>141</v>
      </c>
      <c r="Y144" s="32"/>
      <c r="Z144" s="32"/>
      <c r="AA144" s="32"/>
      <c r="AB144" s="32"/>
      <c r="AC144" s="96" t="s">
        <v>142</v>
      </c>
      <c r="AD144" s="32"/>
      <c r="AE144" s="372" t="s">
        <v>214</v>
      </c>
      <c r="AF144" s="372">
        <v>43944</v>
      </c>
      <c r="AG144" s="32"/>
      <c r="AH144" s="32"/>
      <c r="AI144" s="32"/>
      <c r="AJ144" s="32"/>
      <c r="AK144" s="32"/>
      <c r="AL144" s="32"/>
      <c r="AM144" s="32" t="s">
        <v>206</v>
      </c>
      <c r="AN144" s="112">
        <v>43945</v>
      </c>
      <c r="AO144" s="69" t="s">
        <v>57</v>
      </c>
      <c r="AP144" s="87" t="s">
        <v>56</v>
      </c>
      <c r="AQ144" s="69" t="s">
        <v>1257</v>
      </c>
      <c r="AR144" s="87" t="s">
        <v>207</v>
      </c>
      <c r="AS144" s="372">
        <v>43948</v>
      </c>
      <c r="AT144" s="87" t="s">
        <v>56</v>
      </c>
      <c r="AU144" s="87"/>
      <c r="AV144" s="87"/>
      <c r="AW144" s="32"/>
      <c r="AX144" s="32"/>
      <c r="AY144" s="32"/>
      <c r="AZ144" s="32">
        <f t="shared" si="6"/>
        <v>4</v>
      </c>
    </row>
    <row r="145" spans="5:52" ht="15.6" customHeight="1">
      <c r="E145" s="32"/>
      <c r="F145" s="32"/>
      <c r="G145" s="32"/>
      <c r="H145" s="69" t="s">
        <v>2447</v>
      </c>
      <c r="I145" s="69" t="s">
        <v>4502</v>
      </c>
      <c r="J145" s="69" t="s">
        <v>4503</v>
      </c>
      <c r="K145" s="32"/>
      <c r="L145" s="32"/>
      <c r="M145" s="32"/>
      <c r="N145" s="556" t="s">
        <v>6270</v>
      </c>
      <c r="O145" s="453" t="s">
        <v>1136</v>
      </c>
      <c r="P145" s="69" t="s">
        <v>3277</v>
      </c>
      <c r="Q145" s="69" t="s">
        <v>3447</v>
      </c>
      <c r="R145" s="96" t="s">
        <v>7081</v>
      </c>
      <c r="S145" s="32"/>
      <c r="T145" s="32"/>
      <c r="U145" s="32"/>
      <c r="V145" s="32"/>
      <c r="W145" s="32" t="s">
        <v>29</v>
      </c>
      <c r="X145" s="32" t="s">
        <v>141</v>
      </c>
      <c r="Y145" s="32"/>
      <c r="Z145" s="32"/>
      <c r="AA145" s="32"/>
      <c r="AB145" s="32"/>
      <c r="AC145" s="96" t="s">
        <v>142</v>
      </c>
      <c r="AD145" s="32"/>
      <c r="AE145" s="372" t="s">
        <v>214</v>
      </c>
      <c r="AF145" s="372">
        <v>43944</v>
      </c>
      <c r="AG145" s="32"/>
      <c r="AH145" s="32"/>
      <c r="AI145" s="32"/>
      <c r="AJ145" s="32"/>
      <c r="AK145" s="32"/>
      <c r="AL145" s="32"/>
      <c r="AM145" s="32" t="s">
        <v>206</v>
      </c>
      <c r="AN145" s="112">
        <v>43945</v>
      </c>
      <c r="AO145" s="69" t="s">
        <v>56</v>
      </c>
      <c r="AP145" s="87" t="s">
        <v>56</v>
      </c>
      <c r="AQ145" s="69"/>
      <c r="AR145" s="87" t="s">
        <v>207</v>
      </c>
      <c r="AS145" s="372">
        <v>43948</v>
      </c>
      <c r="AT145" s="87" t="s">
        <v>56</v>
      </c>
      <c r="AU145" s="87"/>
      <c r="AV145" s="87"/>
      <c r="AW145" s="32"/>
      <c r="AX145" s="32"/>
      <c r="AY145" s="32"/>
      <c r="AZ145" s="32">
        <f t="shared" ref="AZ145:AZ208" si="7">MONTH(AF145)</f>
        <v>4</v>
      </c>
    </row>
    <row r="146" spans="5:52" ht="15.6" customHeight="1">
      <c r="E146" s="32"/>
      <c r="F146" s="32"/>
      <c r="G146" s="32"/>
      <c r="H146" s="96" t="s">
        <v>2448</v>
      </c>
      <c r="I146" s="96" t="s">
        <v>4504</v>
      </c>
      <c r="J146" s="96" t="s">
        <v>4505</v>
      </c>
      <c r="K146" s="32"/>
      <c r="L146" s="32"/>
      <c r="M146" s="32"/>
      <c r="N146" s="556" t="s">
        <v>6271</v>
      </c>
      <c r="O146" s="453" t="s">
        <v>1136</v>
      </c>
      <c r="P146" s="69" t="s">
        <v>3277</v>
      </c>
      <c r="Q146" s="143" t="s">
        <v>3448</v>
      </c>
      <c r="R146" s="96" t="s">
        <v>7083</v>
      </c>
      <c r="S146" s="32"/>
      <c r="T146" s="32"/>
      <c r="U146" s="32"/>
      <c r="V146" s="32"/>
      <c r="W146" s="32" t="s">
        <v>29</v>
      </c>
      <c r="X146" s="32" t="s">
        <v>141</v>
      </c>
      <c r="Y146" s="32"/>
      <c r="Z146" s="32"/>
      <c r="AA146" s="32"/>
      <c r="AB146" s="32"/>
      <c r="AC146" s="96" t="s">
        <v>142</v>
      </c>
      <c r="AD146" s="32"/>
      <c r="AE146" s="323" t="s">
        <v>207</v>
      </c>
      <c r="AF146" s="147">
        <v>43944</v>
      </c>
      <c r="AG146" s="32"/>
      <c r="AH146" s="32"/>
      <c r="AI146" s="32"/>
      <c r="AJ146" s="32"/>
      <c r="AK146" s="32"/>
      <c r="AL146" s="32"/>
      <c r="AM146" s="32" t="s">
        <v>206</v>
      </c>
      <c r="AN146" s="147">
        <v>43945</v>
      </c>
      <c r="AO146" s="54" t="s">
        <v>56</v>
      </c>
      <c r="AP146" s="87" t="s">
        <v>56</v>
      </c>
      <c r="AQ146" s="54"/>
      <c r="AR146" s="53" t="s">
        <v>214</v>
      </c>
      <c r="AS146" s="147">
        <v>43945</v>
      </c>
      <c r="AT146" s="53" t="s">
        <v>56</v>
      </c>
      <c r="AU146" s="53"/>
      <c r="AV146" s="53"/>
      <c r="AW146" s="32"/>
      <c r="AX146" s="32"/>
      <c r="AY146" s="32"/>
      <c r="AZ146" s="32">
        <f t="shared" si="7"/>
        <v>4</v>
      </c>
    </row>
    <row r="147" spans="5:52" ht="15.6" customHeight="1">
      <c r="E147" s="32"/>
      <c r="F147" s="32"/>
      <c r="G147" s="32"/>
      <c r="H147" s="69" t="s">
        <v>2449</v>
      </c>
      <c r="I147" s="96" t="s">
        <v>4506</v>
      </c>
      <c r="J147" s="96" t="s">
        <v>4507</v>
      </c>
      <c r="K147" s="32"/>
      <c r="L147" s="32"/>
      <c r="M147" s="32"/>
      <c r="N147" s="556" t="s">
        <v>6272</v>
      </c>
      <c r="O147" s="453" t="s">
        <v>1136</v>
      </c>
      <c r="P147" s="69" t="s">
        <v>3277</v>
      </c>
      <c r="Q147" s="143" t="s">
        <v>3449</v>
      </c>
      <c r="R147" s="104" t="s">
        <v>7083</v>
      </c>
      <c r="S147" s="32"/>
      <c r="T147" s="32"/>
      <c r="U147" s="32"/>
      <c r="V147" s="32"/>
      <c r="W147" s="32" t="s">
        <v>29</v>
      </c>
      <c r="X147" s="32" t="s">
        <v>141</v>
      </c>
      <c r="Y147" s="32"/>
      <c r="Z147" s="32"/>
      <c r="AA147" s="32"/>
      <c r="AB147" s="32"/>
      <c r="AC147" s="96" t="s">
        <v>142</v>
      </c>
      <c r="AD147" s="32"/>
      <c r="AE147" s="323" t="s">
        <v>207</v>
      </c>
      <c r="AF147" s="112">
        <v>43944</v>
      </c>
      <c r="AG147" s="32"/>
      <c r="AH147" s="32"/>
      <c r="AI147" s="32"/>
      <c r="AJ147" s="32"/>
      <c r="AK147" s="32"/>
      <c r="AL147" s="32"/>
      <c r="AM147" s="32" t="s">
        <v>206</v>
      </c>
      <c r="AN147" s="147">
        <v>43945</v>
      </c>
      <c r="AO147" s="54" t="s">
        <v>56</v>
      </c>
      <c r="AP147" s="87" t="s">
        <v>56</v>
      </c>
      <c r="AQ147" s="31"/>
      <c r="AR147" s="53" t="s">
        <v>214</v>
      </c>
      <c r="AS147" s="147">
        <v>43945</v>
      </c>
      <c r="AT147" s="53" t="s">
        <v>56</v>
      </c>
      <c r="AU147" s="32"/>
      <c r="AV147" s="32"/>
      <c r="AW147" s="32"/>
      <c r="AX147" s="32"/>
      <c r="AY147" s="32"/>
      <c r="AZ147" s="32">
        <f t="shared" si="7"/>
        <v>4</v>
      </c>
    </row>
    <row r="148" spans="5:52" ht="15.6" customHeight="1">
      <c r="E148" s="32"/>
      <c r="F148" s="32"/>
      <c r="G148" s="32"/>
      <c r="H148" s="69" t="s">
        <v>2450</v>
      </c>
      <c r="I148" s="96" t="s">
        <v>4508</v>
      </c>
      <c r="J148" s="96" t="s">
        <v>4509</v>
      </c>
      <c r="K148" s="32"/>
      <c r="L148" s="32"/>
      <c r="M148" s="32"/>
      <c r="N148" s="556" t="s">
        <v>6273</v>
      </c>
      <c r="O148" s="453" t="s">
        <v>1136</v>
      </c>
      <c r="P148" s="69" t="s">
        <v>3277</v>
      </c>
      <c r="Q148" s="143" t="s">
        <v>3450</v>
      </c>
      <c r="R148" s="104" t="s">
        <v>7083</v>
      </c>
      <c r="S148" s="32"/>
      <c r="T148" s="32"/>
      <c r="U148" s="32"/>
      <c r="V148" s="32"/>
      <c r="W148" s="32" t="s">
        <v>29</v>
      </c>
      <c r="X148" s="32" t="s">
        <v>141</v>
      </c>
      <c r="Y148" s="32"/>
      <c r="Z148" s="32"/>
      <c r="AA148" s="32"/>
      <c r="AB148" s="32"/>
      <c r="AC148" s="96" t="s">
        <v>142</v>
      </c>
      <c r="AD148" s="32"/>
      <c r="AE148" s="323" t="s">
        <v>207</v>
      </c>
      <c r="AF148" s="112">
        <v>43944</v>
      </c>
      <c r="AG148" s="32"/>
      <c r="AH148" s="32"/>
      <c r="AI148" s="32"/>
      <c r="AJ148" s="32"/>
      <c r="AK148" s="32"/>
      <c r="AL148" s="32"/>
      <c r="AM148" s="32" t="s">
        <v>206</v>
      </c>
      <c r="AN148" s="147">
        <v>43945</v>
      </c>
      <c r="AO148" s="54" t="s">
        <v>56</v>
      </c>
      <c r="AP148" s="87" t="s">
        <v>56</v>
      </c>
      <c r="AQ148" s="31"/>
      <c r="AR148" s="53" t="s">
        <v>214</v>
      </c>
      <c r="AS148" s="147">
        <v>43945</v>
      </c>
      <c r="AT148" s="53" t="s">
        <v>56</v>
      </c>
      <c r="AU148" s="32"/>
      <c r="AV148" s="32"/>
      <c r="AW148" s="32"/>
      <c r="AX148" s="32"/>
      <c r="AY148" s="32"/>
      <c r="AZ148" s="32">
        <f t="shared" si="7"/>
        <v>4</v>
      </c>
    </row>
    <row r="149" spans="5:52" ht="15.6" customHeight="1">
      <c r="E149" s="32"/>
      <c r="F149" s="32"/>
      <c r="G149" s="32"/>
      <c r="H149" s="69" t="s">
        <v>2451</v>
      </c>
      <c r="I149" s="96" t="s">
        <v>4510</v>
      </c>
      <c r="J149" s="96" t="s">
        <v>4511</v>
      </c>
      <c r="K149" s="32"/>
      <c r="L149" s="32"/>
      <c r="M149" s="32"/>
      <c r="N149" s="556" t="s">
        <v>6274</v>
      </c>
      <c r="O149" s="453" t="s">
        <v>1136</v>
      </c>
      <c r="P149" s="69" t="s">
        <v>3277</v>
      </c>
      <c r="Q149" s="143" t="s">
        <v>3451</v>
      </c>
      <c r="R149" s="104" t="s">
        <v>7083</v>
      </c>
      <c r="S149" s="32"/>
      <c r="T149" s="32"/>
      <c r="U149" s="32"/>
      <c r="V149" s="32"/>
      <c r="W149" s="32" t="s">
        <v>29</v>
      </c>
      <c r="X149" s="32" t="s">
        <v>141</v>
      </c>
      <c r="Y149" s="32"/>
      <c r="Z149" s="32"/>
      <c r="AA149" s="32"/>
      <c r="AB149" s="32"/>
      <c r="AC149" s="96" t="s">
        <v>142</v>
      </c>
      <c r="AD149" s="32"/>
      <c r="AE149" s="323" t="s">
        <v>207</v>
      </c>
      <c r="AF149" s="112">
        <v>43944</v>
      </c>
      <c r="AG149" s="32"/>
      <c r="AH149" s="32"/>
      <c r="AI149" s="32"/>
      <c r="AJ149" s="32"/>
      <c r="AK149" s="32"/>
      <c r="AL149" s="32"/>
      <c r="AM149" s="32" t="s">
        <v>206</v>
      </c>
      <c r="AN149" s="112">
        <v>43945</v>
      </c>
      <c r="AO149" s="31" t="s">
        <v>57</v>
      </c>
      <c r="AP149" s="32" t="s">
        <v>62</v>
      </c>
      <c r="AQ149" s="69" t="s">
        <v>1258</v>
      </c>
      <c r="AR149" s="53" t="s">
        <v>214</v>
      </c>
      <c r="AS149" s="147">
        <v>43945</v>
      </c>
      <c r="AT149" s="53" t="s">
        <v>1187</v>
      </c>
      <c r="AU149" s="32"/>
      <c r="AV149" s="32" t="s">
        <v>1259</v>
      </c>
      <c r="AW149" s="32"/>
      <c r="AX149" s="32"/>
      <c r="AY149" s="32"/>
      <c r="AZ149" s="32">
        <f t="shared" si="7"/>
        <v>4</v>
      </c>
    </row>
    <row r="150" spans="5:52" ht="15.6" customHeight="1">
      <c r="E150" s="32"/>
      <c r="F150" s="32"/>
      <c r="G150" s="32"/>
      <c r="H150" s="69" t="s">
        <v>2452</v>
      </c>
      <c r="I150" s="96" t="s">
        <v>4512</v>
      </c>
      <c r="J150" s="96" t="s">
        <v>4513</v>
      </c>
      <c r="K150" s="32"/>
      <c r="L150" s="32"/>
      <c r="M150" s="32"/>
      <c r="N150" s="556" t="s">
        <v>6275</v>
      </c>
      <c r="O150" s="453" t="s">
        <v>1136</v>
      </c>
      <c r="P150" s="69" t="s">
        <v>3277</v>
      </c>
      <c r="Q150" s="143" t="s">
        <v>3452</v>
      </c>
      <c r="R150" s="104" t="s">
        <v>7083</v>
      </c>
      <c r="S150" s="32"/>
      <c r="T150" s="32"/>
      <c r="U150" s="32"/>
      <c r="V150" s="32"/>
      <c r="W150" s="32" t="s">
        <v>29</v>
      </c>
      <c r="X150" s="32" t="s">
        <v>141</v>
      </c>
      <c r="Y150" s="32"/>
      <c r="Z150" s="32"/>
      <c r="AA150" s="32"/>
      <c r="AB150" s="32"/>
      <c r="AC150" s="96" t="s">
        <v>142</v>
      </c>
      <c r="AD150" s="32"/>
      <c r="AE150" s="323" t="s">
        <v>207</v>
      </c>
      <c r="AF150" s="112">
        <v>43944</v>
      </c>
      <c r="AG150" s="32"/>
      <c r="AH150" s="32"/>
      <c r="AI150" s="32"/>
      <c r="AJ150" s="32"/>
      <c r="AK150" s="32"/>
      <c r="AL150" s="32"/>
      <c r="AM150" s="32" t="s">
        <v>206</v>
      </c>
      <c r="AN150" s="112">
        <v>43945</v>
      </c>
      <c r="AO150" s="31" t="s">
        <v>56</v>
      </c>
      <c r="AP150" s="87" t="s">
        <v>56</v>
      </c>
      <c r="AQ150" s="31"/>
      <c r="AR150" s="53" t="s">
        <v>214</v>
      </c>
      <c r="AS150" s="147">
        <v>43945</v>
      </c>
      <c r="AT150" s="53" t="s">
        <v>56</v>
      </c>
      <c r="AU150" s="32"/>
      <c r="AV150" s="32"/>
      <c r="AW150" s="32"/>
      <c r="AX150" s="32"/>
      <c r="AY150" s="32"/>
      <c r="AZ150" s="32">
        <f t="shared" si="7"/>
        <v>4</v>
      </c>
    </row>
    <row r="151" spans="5:52" ht="15.6" customHeight="1">
      <c r="E151" s="32"/>
      <c r="F151" s="32"/>
      <c r="G151" s="32"/>
      <c r="H151" s="69" t="s">
        <v>2453</v>
      </c>
      <c r="I151" s="96" t="s">
        <v>4514</v>
      </c>
      <c r="J151" s="96" t="s">
        <v>4515</v>
      </c>
      <c r="K151" s="32"/>
      <c r="L151" s="32"/>
      <c r="M151" s="32"/>
      <c r="N151" s="556" t="s">
        <v>6276</v>
      </c>
      <c r="O151" s="453" t="s">
        <v>1136</v>
      </c>
      <c r="P151" s="69" t="s">
        <v>3277</v>
      </c>
      <c r="Q151" s="143" t="s">
        <v>3453</v>
      </c>
      <c r="R151" s="104" t="s">
        <v>7083</v>
      </c>
      <c r="S151" s="32"/>
      <c r="T151" s="32"/>
      <c r="U151" s="32"/>
      <c r="V151" s="32"/>
      <c r="W151" s="32" t="s">
        <v>29</v>
      </c>
      <c r="X151" s="32" t="s">
        <v>141</v>
      </c>
      <c r="Y151" s="32"/>
      <c r="Z151" s="32"/>
      <c r="AA151" s="32"/>
      <c r="AB151" s="32"/>
      <c r="AC151" s="96" t="s">
        <v>142</v>
      </c>
      <c r="AD151" s="32"/>
      <c r="AE151" s="323" t="s">
        <v>207</v>
      </c>
      <c r="AF151" s="112">
        <v>43944</v>
      </c>
      <c r="AG151" s="32"/>
      <c r="AH151" s="32"/>
      <c r="AI151" s="32"/>
      <c r="AJ151" s="32"/>
      <c r="AK151" s="32"/>
      <c r="AL151" s="32"/>
      <c r="AM151" s="32" t="s">
        <v>206</v>
      </c>
      <c r="AN151" s="112">
        <v>43945</v>
      </c>
      <c r="AO151" s="31" t="s">
        <v>57</v>
      </c>
      <c r="AP151" s="32" t="s">
        <v>34</v>
      </c>
      <c r="AQ151" s="69" t="s">
        <v>1260</v>
      </c>
      <c r="AR151" s="32"/>
      <c r="AS151" s="112"/>
      <c r="AT151" s="32"/>
      <c r="AU151" s="32"/>
      <c r="AV151" s="32"/>
      <c r="AW151" s="32"/>
      <c r="AX151" s="32"/>
      <c r="AY151" s="32"/>
      <c r="AZ151" s="32">
        <f t="shared" si="7"/>
        <v>4</v>
      </c>
    </row>
    <row r="152" spans="5:52" ht="15.6" customHeight="1">
      <c r="E152" s="32"/>
      <c r="F152" s="32"/>
      <c r="G152" s="32"/>
      <c r="H152" s="69" t="s">
        <v>2454</v>
      </c>
      <c r="I152" s="96" t="s">
        <v>4516</v>
      </c>
      <c r="J152" s="96" t="s">
        <v>4517</v>
      </c>
      <c r="K152" s="32"/>
      <c r="L152" s="32"/>
      <c r="M152" s="32"/>
      <c r="N152" s="556" t="s">
        <v>6277</v>
      </c>
      <c r="O152" s="453" t="s">
        <v>1136</v>
      </c>
      <c r="P152" s="69" t="s">
        <v>3277</v>
      </c>
      <c r="Q152" s="143" t="s">
        <v>3454</v>
      </c>
      <c r="R152" s="104" t="s">
        <v>7083</v>
      </c>
      <c r="S152" s="32"/>
      <c r="T152" s="32"/>
      <c r="U152" s="32"/>
      <c r="V152" s="32"/>
      <c r="W152" s="32" t="s">
        <v>29</v>
      </c>
      <c r="X152" s="32" t="s">
        <v>141</v>
      </c>
      <c r="Y152" s="32"/>
      <c r="Z152" s="32"/>
      <c r="AA152" s="32"/>
      <c r="AB152" s="32"/>
      <c r="AC152" s="96" t="s">
        <v>142</v>
      </c>
      <c r="AD152" s="32"/>
      <c r="AE152" s="323" t="s">
        <v>207</v>
      </c>
      <c r="AF152" s="112">
        <v>43944</v>
      </c>
      <c r="AG152" s="32"/>
      <c r="AH152" s="32"/>
      <c r="AI152" s="32"/>
      <c r="AJ152" s="32"/>
      <c r="AK152" s="32"/>
      <c r="AL152" s="32"/>
      <c r="AM152" s="32" t="s">
        <v>206</v>
      </c>
      <c r="AN152" s="112">
        <v>43945</v>
      </c>
      <c r="AO152" s="31" t="s">
        <v>56</v>
      </c>
      <c r="AP152" s="87" t="s">
        <v>56</v>
      </c>
      <c r="AQ152" s="31"/>
      <c r="AR152" s="53" t="s">
        <v>214</v>
      </c>
      <c r="AS152" s="147">
        <v>43945</v>
      </c>
      <c r="AT152" s="53" t="s">
        <v>56</v>
      </c>
      <c r="AU152" s="32"/>
      <c r="AV152" s="32"/>
      <c r="AW152" s="32"/>
      <c r="AX152" s="32"/>
      <c r="AY152" s="32"/>
      <c r="AZ152" s="32">
        <f t="shared" si="7"/>
        <v>4</v>
      </c>
    </row>
    <row r="153" spans="5:52" ht="15.6" customHeight="1">
      <c r="E153" s="32"/>
      <c r="F153" s="32"/>
      <c r="G153" s="32"/>
      <c r="H153" s="69" t="s">
        <v>2455</v>
      </c>
      <c r="I153" s="96" t="s">
        <v>4508</v>
      </c>
      <c r="J153" s="96" t="s">
        <v>4518</v>
      </c>
      <c r="K153" s="32"/>
      <c r="L153" s="32"/>
      <c r="M153" s="32"/>
      <c r="N153" s="556" t="s">
        <v>6278</v>
      </c>
      <c r="O153" s="453" t="s">
        <v>1136</v>
      </c>
      <c r="P153" s="69" t="s">
        <v>3277</v>
      </c>
      <c r="Q153" s="143" t="s">
        <v>3455</v>
      </c>
      <c r="R153" s="104" t="s">
        <v>7083</v>
      </c>
      <c r="S153" s="32"/>
      <c r="T153" s="32"/>
      <c r="U153" s="32"/>
      <c r="V153" s="32"/>
      <c r="W153" s="32" t="s">
        <v>29</v>
      </c>
      <c r="X153" s="32" t="s">
        <v>141</v>
      </c>
      <c r="Y153" s="32"/>
      <c r="Z153" s="32"/>
      <c r="AA153" s="32"/>
      <c r="AB153" s="32"/>
      <c r="AC153" s="96" t="s">
        <v>142</v>
      </c>
      <c r="AD153" s="32"/>
      <c r="AE153" s="323" t="s">
        <v>207</v>
      </c>
      <c r="AF153" s="112">
        <v>43944</v>
      </c>
      <c r="AG153" s="32"/>
      <c r="AH153" s="32"/>
      <c r="AI153" s="32"/>
      <c r="AJ153" s="32"/>
      <c r="AK153" s="32"/>
      <c r="AL153" s="32"/>
      <c r="AM153" s="32" t="s">
        <v>206</v>
      </c>
      <c r="AN153" s="112">
        <v>43945</v>
      </c>
      <c r="AO153" s="31" t="s">
        <v>56</v>
      </c>
      <c r="AP153" s="87" t="s">
        <v>56</v>
      </c>
      <c r="AQ153" s="31"/>
      <c r="AR153" s="53" t="s">
        <v>214</v>
      </c>
      <c r="AS153" s="147">
        <v>43945</v>
      </c>
      <c r="AT153" s="53" t="s">
        <v>56</v>
      </c>
      <c r="AU153" s="32"/>
      <c r="AV153" s="32"/>
      <c r="AW153" s="32"/>
      <c r="AX153" s="32"/>
      <c r="AY153" s="32"/>
      <c r="AZ153" s="32">
        <f t="shared" si="7"/>
        <v>4</v>
      </c>
    </row>
    <row r="154" spans="5:52" ht="15.6" customHeight="1">
      <c r="E154" s="32"/>
      <c r="F154" s="32"/>
      <c r="G154" s="32"/>
      <c r="H154" s="69" t="s">
        <v>2456</v>
      </c>
      <c r="I154" s="96" t="s">
        <v>4510</v>
      </c>
      <c r="J154" s="96" t="s">
        <v>4519</v>
      </c>
      <c r="K154" s="32"/>
      <c r="L154" s="32"/>
      <c r="M154" s="32"/>
      <c r="N154" s="556" t="s">
        <v>6279</v>
      </c>
      <c r="O154" s="453" t="s">
        <v>1136</v>
      </c>
      <c r="P154" s="69" t="s">
        <v>3277</v>
      </c>
      <c r="Q154" s="143" t="s">
        <v>3456</v>
      </c>
      <c r="R154" s="104" t="s">
        <v>7083</v>
      </c>
      <c r="S154" s="32"/>
      <c r="T154" s="32"/>
      <c r="U154" s="32"/>
      <c r="V154" s="32"/>
      <c r="W154" s="32" t="s">
        <v>29</v>
      </c>
      <c r="X154" s="32" t="s">
        <v>141</v>
      </c>
      <c r="Y154" s="32"/>
      <c r="Z154" s="32"/>
      <c r="AA154" s="32"/>
      <c r="AB154" s="32"/>
      <c r="AC154" s="96" t="s">
        <v>142</v>
      </c>
      <c r="AD154" s="32"/>
      <c r="AE154" s="323" t="s">
        <v>207</v>
      </c>
      <c r="AF154" s="112">
        <v>43944</v>
      </c>
      <c r="AG154" s="32"/>
      <c r="AH154" s="32"/>
      <c r="AI154" s="32"/>
      <c r="AJ154" s="32"/>
      <c r="AK154" s="32"/>
      <c r="AL154" s="32"/>
      <c r="AM154" s="32" t="s">
        <v>206</v>
      </c>
      <c r="AN154" s="112">
        <v>43945</v>
      </c>
      <c r="AO154" s="31" t="s">
        <v>57</v>
      </c>
      <c r="AP154" s="32" t="s">
        <v>62</v>
      </c>
      <c r="AQ154" s="69" t="s">
        <v>1261</v>
      </c>
      <c r="AR154" s="32"/>
      <c r="AS154" s="112"/>
      <c r="AT154" s="32"/>
      <c r="AU154" s="32"/>
      <c r="AV154" s="32"/>
      <c r="AW154" s="32"/>
      <c r="AX154" s="32"/>
      <c r="AY154" s="32"/>
      <c r="AZ154" s="32">
        <f t="shared" si="7"/>
        <v>4</v>
      </c>
    </row>
    <row r="155" spans="5:52" ht="15.6" customHeight="1">
      <c r="E155" s="32"/>
      <c r="F155" s="32"/>
      <c r="G155" s="32"/>
      <c r="H155" s="69" t="s">
        <v>2457</v>
      </c>
      <c r="I155" s="96" t="s">
        <v>4520</v>
      </c>
      <c r="J155" s="552" t="s">
        <v>4521</v>
      </c>
      <c r="K155" s="32"/>
      <c r="L155" s="32"/>
      <c r="M155" s="32"/>
      <c r="N155" s="556" t="s">
        <v>6280</v>
      </c>
      <c r="O155" s="453" t="s">
        <v>1136</v>
      </c>
      <c r="P155" s="69" t="s">
        <v>3277</v>
      </c>
      <c r="Q155" s="143" t="s">
        <v>3457</v>
      </c>
      <c r="R155" s="104" t="s">
        <v>7083</v>
      </c>
      <c r="S155" s="32"/>
      <c r="T155" s="32"/>
      <c r="U155" s="32"/>
      <c r="V155" s="32"/>
      <c r="W155" s="32" t="s">
        <v>29</v>
      </c>
      <c r="X155" s="32" t="s">
        <v>141</v>
      </c>
      <c r="Y155" s="32"/>
      <c r="Z155" s="32"/>
      <c r="AA155" s="32"/>
      <c r="AB155" s="32"/>
      <c r="AC155" s="96" t="s">
        <v>142</v>
      </c>
      <c r="AD155" s="32"/>
      <c r="AE155" s="323" t="s">
        <v>207</v>
      </c>
      <c r="AF155" s="112">
        <v>43945</v>
      </c>
      <c r="AG155" s="32"/>
      <c r="AH155" s="32"/>
      <c r="AI155" s="32"/>
      <c r="AJ155" s="32"/>
      <c r="AK155" s="32"/>
      <c r="AL155" s="32"/>
      <c r="AM155" s="78" t="s">
        <v>214</v>
      </c>
      <c r="AN155" s="111">
        <v>43948</v>
      </c>
      <c r="AO155" s="90" t="s">
        <v>57</v>
      </c>
      <c r="AP155" s="32" t="s">
        <v>59</v>
      </c>
      <c r="AQ155" s="31" t="s">
        <v>1262</v>
      </c>
      <c r="AR155" s="32"/>
      <c r="AS155" s="112"/>
      <c r="AT155" s="32"/>
      <c r="AU155" s="32"/>
      <c r="AV155" s="32"/>
      <c r="AW155" s="32"/>
      <c r="AX155" s="32"/>
      <c r="AY155" s="32"/>
      <c r="AZ155" s="32">
        <f t="shared" si="7"/>
        <v>4</v>
      </c>
    </row>
    <row r="156" spans="5:52" ht="15.6" customHeight="1">
      <c r="E156" s="32"/>
      <c r="F156" s="32"/>
      <c r="G156" s="32"/>
      <c r="H156" s="69" t="s">
        <v>2458</v>
      </c>
      <c r="I156" s="96" t="s">
        <v>4522</v>
      </c>
      <c r="J156" s="96" t="s">
        <v>4523</v>
      </c>
      <c r="K156" s="32"/>
      <c r="L156" s="32"/>
      <c r="M156" s="32"/>
      <c r="N156" s="556" t="s">
        <v>6281</v>
      </c>
      <c r="O156" s="453" t="s">
        <v>1136</v>
      </c>
      <c r="P156" s="69" t="s">
        <v>3277</v>
      </c>
      <c r="Q156" s="143" t="s">
        <v>3458</v>
      </c>
      <c r="R156" s="104" t="s">
        <v>7083</v>
      </c>
      <c r="S156" s="32"/>
      <c r="T156" s="32"/>
      <c r="U156" s="32"/>
      <c r="V156" s="32"/>
      <c r="W156" s="32" t="s">
        <v>29</v>
      </c>
      <c r="X156" s="32" t="s">
        <v>141</v>
      </c>
      <c r="Y156" s="32"/>
      <c r="Z156" s="32"/>
      <c r="AA156" s="32"/>
      <c r="AB156" s="32"/>
      <c r="AC156" s="96" t="s">
        <v>142</v>
      </c>
      <c r="AD156" s="32"/>
      <c r="AE156" s="323" t="s">
        <v>207</v>
      </c>
      <c r="AF156" s="112">
        <v>43944</v>
      </c>
      <c r="AG156" s="32"/>
      <c r="AH156" s="32"/>
      <c r="AI156" s="32"/>
      <c r="AJ156" s="32"/>
      <c r="AK156" s="32"/>
      <c r="AL156" s="32"/>
      <c r="AM156" s="32" t="s">
        <v>206</v>
      </c>
      <c r="AN156" s="112">
        <v>43945</v>
      </c>
      <c r="AO156" s="31" t="s">
        <v>56</v>
      </c>
      <c r="AP156" s="87" t="s">
        <v>56</v>
      </c>
      <c r="AQ156" s="31"/>
      <c r="AR156" s="32"/>
      <c r="AS156" s="112"/>
      <c r="AT156" s="32"/>
      <c r="AU156" s="32"/>
      <c r="AV156" s="32"/>
      <c r="AW156" s="32"/>
      <c r="AX156" s="32"/>
      <c r="AY156" s="32"/>
      <c r="AZ156" s="32">
        <f t="shared" si="7"/>
        <v>4</v>
      </c>
    </row>
    <row r="157" spans="5:52" ht="15.6" customHeight="1">
      <c r="E157" s="32"/>
      <c r="F157" s="32"/>
      <c r="G157" s="32"/>
      <c r="H157" s="69" t="s">
        <v>2459</v>
      </c>
      <c r="I157" s="96" t="s">
        <v>4524</v>
      </c>
      <c r="J157" s="96" t="s">
        <v>4525</v>
      </c>
      <c r="K157" s="32"/>
      <c r="L157" s="32"/>
      <c r="M157" s="32"/>
      <c r="N157" s="556" t="s">
        <v>6282</v>
      </c>
      <c r="O157" s="453" t="s">
        <v>1136</v>
      </c>
      <c r="P157" s="69" t="s">
        <v>3277</v>
      </c>
      <c r="Q157" s="143" t="s">
        <v>3459</v>
      </c>
      <c r="R157" s="104" t="s">
        <v>7083</v>
      </c>
      <c r="S157" s="32"/>
      <c r="T157" s="32"/>
      <c r="U157" s="32"/>
      <c r="V157" s="32"/>
      <c r="W157" s="32" t="s">
        <v>29</v>
      </c>
      <c r="X157" s="32" t="s">
        <v>141</v>
      </c>
      <c r="Y157" s="32"/>
      <c r="Z157" s="32"/>
      <c r="AA157" s="32"/>
      <c r="AB157" s="32"/>
      <c r="AC157" s="96" t="s">
        <v>142</v>
      </c>
      <c r="AD157" s="32"/>
      <c r="AE157" s="323" t="s">
        <v>207</v>
      </c>
      <c r="AF157" s="112">
        <v>43944</v>
      </c>
      <c r="AG157" s="32"/>
      <c r="AH157" s="32"/>
      <c r="AI157" s="32"/>
      <c r="AJ157" s="32"/>
      <c r="AK157" s="32"/>
      <c r="AL157" s="32"/>
      <c r="AM157" s="32" t="s">
        <v>206</v>
      </c>
      <c r="AN157" s="112">
        <v>43945</v>
      </c>
      <c r="AO157" s="31" t="s">
        <v>56</v>
      </c>
      <c r="AP157" s="87" t="s">
        <v>56</v>
      </c>
      <c r="AQ157" s="31"/>
      <c r="AR157" s="32"/>
      <c r="AS157" s="112"/>
      <c r="AT157" s="32"/>
      <c r="AU157" s="32"/>
      <c r="AV157" s="32"/>
      <c r="AW157" s="32"/>
      <c r="AX157" s="32"/>
      <c r="AY157" s="32"/>
      <c r="AZ157" s="32">
        <f t="shared" si="7"/>
        <v>4</v>
      </c>
    </row>
    <row r="158" spans="5:52" ht="15.6" customHeight="1">
      <c r="E158" s="32"/>
      <c r="F158" s="32"/>
      <c r="G158" s="32"/>
      <c r="H158" s="69" t="s">
        <v>2460</v>
      </c>
      <c r="I158" s="69" t="s">
        <v>4526</v>
      </c>
      <c r="J158" s="69" t="s">
        <v>4527</v>
      </c>
      <c r="K158" s="32"/>
      <c r="L158" s="32"/>
      <c r="M158" s="32"/>
      <c r="N158" s="556" t="s">
        <v>6283</v>
      </c>
      <c r="O158" s="453" t="s">
        <v>1136</v>
      </c>
      <c r="P158" s="69" t="s">
        <v>3277</v>
      </c>
      <c r="Q158" s="69" t="s">
        <v>3460</v>
      </c>
      <c r="R158" s="96" t="s">
        <v>7081</v>
      </c>
      <c r="S158" s="32"/>
      <c r="T158" s="32"/>
      <c r="U158" s="32"/>
      <c r="V158" s="32"/>
      <c r="W158" s="32" t="s">
        <v>29</v>
      </c>
      <c r="X158" s="32" t="s">
        <v>141</v>
      </c>
      <c r="Y158" s="32"/>
      <c r="Z158" s="32"/>
      <c r="AA158" s="32"/>
      <c r="AB158" s="32"/>
      <c r="AC158" s="96" t="s">
        <v>142</v>
      </c>
      <c r="AD158" s="32"/>
      <c r="AE158" s="372" t="s">
        <v>214</v>
      </c>
      <c r="AF158" s="372">
        <v>43944</v>
      </c>
      <c r="AG158" s="32"/>
      <c r="AH158" s="32"/>
      <c r="AI158" s="32"/>
      <c r="AJ158" s="32"/>
      <c r="AK158" s="32"/>
      <c r="AL158" s="32"/>
      <c r="AM158" s="32" t="s">
        <v>206</v>
      </c>
      <c r="AN158" s="112">
        <v>43945</v>
      </c>
      <c r="AO158" s="69" t="s">
        <v>57</v>
      </c>
      <c r="AP158" s="87" t="s">
        <v>56</v>
      </c>
      <c r="AQ158" s="69" t="s">
        <v>1263</v>
      </c>
      <c r="AR158" s="87" t="s">
        <v>207</v>
      </c>
      <c r="AS158" s="372">
        <v>43948</v>
      </c>
      <c r="AT158" s="87" t="s">
        <v>57</v>
      </c>
      <c r="AU158" s="87" t="s">
        <v>56</v>
      </c>
      <c r="AV158" s="69" t="s">
        <v>1264</v>
      </c>
      <c r="AW158" s="32"/>
      <c r="AX158" s="32"/>
      <c r="AY158" s="32"/>
      <c r="AZ158" s="32">
        <f t="shared" si="7"/>
        <v>4</v>
      </c>
    </row>
    <row r="159" spans="5:52" ht="15.6" customHeight="1">
      <c r="E159" s="32"/>
      <c r="F159" s="32"/>
      <c r="G159" s="32"/>
      <c r="H159" s="69" t="s">
        <v>2461</v>
      </c>
      <c r="I159" s="69" t="s">
        <v>4528</v>
      </c>
      <c r="J159" s="69" t="s">
        <v>4529</v>
      </c>
      <c r="K159" s="32"/>
      <c r="L159" s="32"/>
      <c r="M159" s="32"/>
      <c r="N159" s="556" t="s">
        <v>6284</v>
      </c>
      <c r="O159" s="453" t="s">
        <v>1136</v>
      </c>
      <c r="P159" s="69" t="s">
        <v>3277</v>
      </c>
      <c r="Q159" s="69" t="s">
        <v>3461</v>
      </c>
      <c r="R159" s="96" t="s">
        <v>7082</v>
      </c>
      <c r="S159" s="32"/>
      <c r="T159" s="32"/>
      <c r="U159" s="32"/>
      <c r="V159" s="32"/>
      <c r="W159" s="32" t="s">
        <v>29</v>
      </c>
      <c r="X159" s="32" t="s">
        <v>141</v>
      </c>
      <c r="Y159" s="32"/>
      <c r="Z159" s="32"/>
      <c r="AA159" s="32"/>
      <c r="AB159" s="32"/>
      <c r="AC159" s="96" t="s">
        <v>142</v>
      </c>
      <c r="AD159" s="32"/>
      <c r="AE159" s="372" t="s">
        <v>214</v>
      </c>
      <c r="AF159" s="372">
        <v>43944</v>
      </c>
      <c r="AG159" s="32"/>
      <c r="AH159" s="32"/>
      <c r="AI159" s="32"/>
      <c r="AJ159" s="32"/>
      <c r="AK159" s="32"/>
      <c r="AL159" s="32"/>
      <c r="AM159" s="32" t="s">
        <v>206</v>
      </c>
      <c r="AN159" s="112">
        <v>43945</v>
      </c>
      <c r="AO159" s="69" t="s">
        <v>56</v>
      </c>
      <c r="AP159" s="87" t="s">
        <v>56</v>
      </c>
      <c r="AQ159" s="69"/>
      <c r="AR159" s="87" t="s">
        <v>207</v>
      </c>
      <c r="AS159" s="372">
        <v>43948</v>
      </c>
      <c r="AT159" s="87" t="s">
        <v>56</v>
      </c>
      <c r="AU159" s="87"/>
      <c r="AV159" s="87"/>
      <c r="AW159" s="32"/>
      <c r="AX159" s="32"/>
      <c r="AY159" s="32"/>
      <c r="AZ159" s="32">
        <f t="shared" si="7"/>
        <v>4</v>
      </c>
    </row>
    <row r="160" spans="5:52" ht="15.6" customHeight="1">
      <c r="E160" s="32"/>
      <c r="F160" s="32"/>
      <c r="G160" s="32"/>
      <c r="H160" s="69" t="s">
        <v>2462</v>
      </c>
      <c r="I160" s="69" t="s">
        <v>4530</v>
      </c>
      <c r="J160" s="69" t="s">
        <v>4531</v>
      </c>
      <c r="K160" s="32"/>
      <c r="L160" s="32"/>
      <c r="M160" s="32"/>
      <c r="N160" s="556" t="s">
        <v>6285</v>
      </c>
      <c r="O160" s="453" t="s">
        <v>1136</v>
      </c>
      <c r="P160" s="69" t="s">
        <v>3277</v>
      </c>
      <c r="Q160" s="69" t="s">
        <v>3462</v>
      </c>
      <c r="R160" s="96" t="s">
        <v>7082</v>
      </c>
      <c r="S160" s="32"/>
      <c r="T160" s="32"/>
      <c r="U160" s="32"/>
      <c r="V160" s="32"/>
      <c r="W160" s="32" t="s">
        <v>29</v>
      </c>
      <c r="X160" s="32" t="s">
        <v>141</v>
      </c>
      <c r="Y160" s="32"/>
      <c r="Z160" s="32"/>
      <c r="AA160" s="32"/>
      <c r="AB160" s="32"/>
      <c r="AC160" s="96" t="s">
        <v>142</v>
      </c>
      <c r="AD160" s="32"/>
      <c r="AE160" s="372" t="s">
        <v>214</v>
      </c>
      <c r="AF160" s="372">
        <v>43944</v>
      </c>
      <c r="AG160" s="32"/>
      <c r="AH160" s="32"/>
      <c r="AI160" s="32"/>
      <c r="AJ160" s="32"/>
      <c r="AK160" s="32"/>
      <c r="AL160" s="32"/>
      <c r="AM160" s="32" t="s">
        <v>206</v>
      </c>
      <c r="AN160" s="112">
        <v>43945</v>
      </c>
      <c r="AO160" s="69" t="s">
        <v>56</v>
      </c>
      <c r="AP160" s="87" t="s">
        <v>56</v>
      </c>
      <c r="AQ160" s="69"/>
      <c r="AR160" s="87" t="s">
        <v>207</v>
      </c>
      <c r="AS160" s="372">
        <v>43948</v>
      </c>
      <c r="AT160" s="87" t="s">
        <v>56</v>
      </c>
      <c r="AU160" s="87"/>
      <c r="AV160" s="87"/>
      <c r="AW160" s="32"/>
      <c r="AX160" s="32"/>
      <c r="AY160" s="32"/>
      <c r="AZ160" s="32">
        <f t="shared" si="7"/>
        <v>4</v>
      </c>
    </row>
    <row r="161" spans="5:52" ht="15.6" customHeight="1">
      <c r="E161" s="32"/>
      <c r="F161" s="32"/>
      <c r="G161" s="32"/>
      <c r="H161" s="69" t="s">
        <v>2463</v>
      </c>
      <c r="I161" s="69" t="s">
        <v>4532</v>
      </c>
      <c r="J161" s="69" t="s">
        <v>4533</v>
      </c>
      <c r="K161" s="32"/>
      <c r="L161" s="32"/>
      <c r="M161" s="32"/>
      <c r="N161" s="556" t="s">
        <v>6286</v>
      </c>
      <c r="O161" s="453" t="s">
        <v>1136</v>
      </c>
      <c r="P161" s="69" t="s">
        <v>3277</v>
      </c>
      <c r="Q161" s="69" t="s">
        <v>3463</v>
      </c>
      <c r="R161" s="96" t="s">
        <v>7084</v>
      </c>
      <c r="S161" s="32"/>
      <c r="T161" s="32"/>
      <c r="U161" s="32"/>
      <c r="V161" s="32"/>
      <c r="W161" s="32" t="s">
        <v>29</v>
      </c>
      <c r="X161" s="32" t="s">
        <v>141</v>
      </c>
      <c r="Y161" s="32"/>
      <c r="Z161" s="32"/>
      <c r="AA161" s="32"/>
      <c r="AB161" s="32"/>
      <c r="AC161" s="96" t="s">
        <v>142</v>
      </c>
      <c r="AD161" s="32"/>
      <c r="AE161" s="372" t="s">
        <v>214</v>
      </c>
      <c r="AF161" s="372">
        <v>43944</v>
      </c>
      <c r="AG161" s="32"/>
      <c r="AH161" s="32"/>
      <c r="AI161" s="32"/>
      <c r="AJ161" s="32"/>
      <c r="AK161" s="32"/>
      <c r="AL161" s="32"/>
      <c r="AM161" s="32" t="s">
        <v>206</v>
      </c>
      <c r="AN161" s="112">
        <v>43945</v>
      </c>
      <c r="AO161" s="69" t="s">
        <v>58</v>
      </c>
      <c r="AP161" s="87" t="s">
        <v>56</v>
      </c>
      <c r="AQ161" s="69" t="s">
        <v>1265</v>
      </c>
      <c r="AR161" s="87" t="s">
        <v>207</v>
      </c>
      <c r="AS161" s="372">
        <v>43948</v>
      </c>
      <c r="AT161" s="87" t="s">
        <v>57</v>
      </c>
      <c r="AU161" s="87" t="s">
        <v>56</v>
      </c>
      <c r="AV161" s="87" t="s">
        <v>1266</v>
      </c>
      <c r="AW161" s="32"/>
      <c r="AX161" s="32"/>
      <c r="AY161" s="32"/>
      <c r="AZ161" s="32">
        <f t="shared" si="7"/>
        <v>4</v>
      </c>
    </row>
    <row r="162" spans="5:52" ht="15.6" customHeight="1">
      <c r="E162" s="32"/>
      <c r="F162" s="32"/>
      <c r="G162" s="32"/>
      <c r="H162" s="96" t="s">
        <v>2464</v>
      </c>
      <c r="I162" s="96" t="s">
        <v>4534</v>
      </c>
      <c r="J162" s="96" t="s">
        <v>4535</v>
      </c>
      <c r="K162" s="32"/>
      <c r="L162" s="32"/>
      <c r="M162" s="32"/>
      <c r="N162" s="556" t="s">
        <v>6287</v>
      </c>
      <c r="O162" s="453" t="s">
        <v>1136</v>
      </c>
      <c r="P162" s="69" t="s">
        <v>3277</v>
      </c>
      <c r="Q162" s="96" t="s">
        <v>3464</v>
      </c>
      <c r="R162" s="96" t="s">
        <v>7082</v>
      </c>
      <c r="S162" s="32"/>
      <c r="T162" s="32"/>
      <c r="U162" s="32"/>
      <c r="V162" s="32"/>
      <c r="W162" s="32" t="s">
        <v>29</v>
      </c>
      <c r="X162" s="32" t="s">
        <v>141</v>
      </c>
      <c r="Y162" s="32"/>
      <c r="Z162" s="32"/>
      <c r="AA162" s="32"/>
      <c r="AB162" s="32"/>
      <c r="AC162" s="96" t="s">
        <v>142</v>
      </c>
      <c r="AD162" s="32"/>
      <c r="AE162" s="373" t="s">
        <v>214</v>
      </c>
      <c r="AF162" s="373">
        <v>43944</v>
      </c>
      <c r="AG162" s="32"/>
      <c r="AH162" s="32"/>
      <c r="AI162" s="32"/>
      <c r="AJ162" s="32"/>
      <c r="AK162" s="32"/>
      <c r="AL162" s="32"/>
      <c r="AM162" s="53" t="s">
        <v>206</v>
      </c>
      <c r="AN162" s="147">
        <v>43945</v>
      </c>
      <c r="AO162" s="96" t="s">
        <v>56</v>
      </c>
      <c r="AP162" s="87" t="s">
        <v>56</v>
      </c>
      <c r="AQ162" s="96"/>
      <c r="AR162" s="317" t="s">
        <v>207</v>
      </c>
      <c r="AS162" s="373">
        <v>43948</v>
      </c>
      <c r="AT162" s="317" t="s">
        <v>56</v>
      </c>
      <c r="AU162" s="317"/>
      <c r="AV162" s="317"/>
      <c r="AW162" s="32"/>
      <c r="AX162" s="32"/>
      <c r="AY162" s="32"/>
      <c r="AZ162" s="32">
        <f t="shared" si="7"/>
        <v>4</v>
      </c>
    </row>
    <row r="163" spans="5:52" ht="15.6" customHeight="1">
      <c r="E163" s="32"/>
      <c r="F163" s="32"/>
      <c r="G163" s="32"/>
      <c r="H163" s="69" t="s">
        <v>2465</v>
      </c>
      <c r="I163" s="96" t="s">
        <v>4536</v>
      </c>
      <c r="J163" s="96" t="s">
        <v>4537</v>
      </c>
      <c r="K163" s="32"/>
      <c r="L163" s="32"/>
      <c r="M163" s="32"/>
      <c r="N163" s="556" t="s">
        <v>6288</v>
      </c>
      <c r="O163" s="453" t="s">
        <v>1136</v>
      </c>
      <c r="P163" s="69" t="s">
        <v>3277</v>
      </c>
      <c r="Q163" s="143" t="s">
        <v>3465</v>
      </c>
      <c r="R163" s="104" t="s">
        <v>7082</v>
      </c>
      <c r="S163" s="32"/>
      <c r="T163" s="32"/>
      <c r="U163" s="32"/>
      <c r="V163" s="32"/>
      <c r="W163" s="32" t="s">
        <v>29</v>
      </c>
      <c r="X163" s="32" t="s">
        <v>141</v>
      </c>
      <c r="Y163" s="32"/>
      <c r="Z163" s="32"/>
      <c r="AA163" s="32"/>
      <c r="AB163" s="32"/>
      <c r="AC163" s="96" t="s">
        <v>142</v>
      </c>
      <c r="AD163" s="32"/>
      <c r="AE163" s="323" t="s">
        <v>214</v>
      </c>
      <c r="AF163" s="112">
        <v>43944</v>
      </c>
      <c r="AG163" s="32"/>
      <c r="AH163" s="32"/>
      <c r="AI163" s="32"/>
      <c r="AJ163" s="32"/>
      <c r="AK163" s="32"/>
      <c r="AL163" s="32"/>
      <c r="AM163" s="32" t="s">
        <v>206</v>
      </c>
      <c r="AN163" s="112">
        <v>43945</v>
      </c>
      <c r="AO163" s="96" t="s">
        <v>56</v>
      </c>
      <c r="AP163" s="87" t="s">
        <v>56</v>
      </c>
      <c r="AQ163" s="69"/>
      <c r="AR163" s="87" t="s">
        <v>207</v>
      </c>
      <c r="AS163" s="372">
        <v>43948</v>
      </c>
      <c r="AT163" s="87" t="s">
        <v>57</v>
      </c>
      <c r="AU163" s="87" t="s">
        <v>56</v>
      </c>
      <c r="AV163" s="69" t="s">
        <v>1267</v>
      </c>
      <c r="AW163" s="32"/>
      <c r="AX163" s="32"/>
      <c r="AY163" s="32"/>
      <c r="AZ163" s="32">
        <f t="shared" si="7"/>
        <v>4</v>
      </c>
    </row>
    <row r="164" spans="5:52" ht="15.6" customHeight="1">
      <c r="E164" s="32"/>
      <c r="F164" s="32"/>
      <c r="G164" s="32"/>
      <c r="H164" s="69" t="s">
        <v>2466</v>
      </c>
      <c r="I164" s="96" t="s">
        <v>4538</v>
      </c>
      <c r="J164" s="96" t="s">
        <v>4539</v>
      </c>
      <c r="K164" s="32"/>
      <c r="L164" s="32"/>
      <c r="M164" s="32"/>
      <c r="N164" s="556" t="s">
        <v>6289</v>
      </c>
      <c r="O164" s="453" t="s">
        <v>1136</v>
      </c>
      <c r="P164" s="69" t="s">
        <v>3277</v>
      </c>
      <c r="Q164" s="143" t="s">
        <v>3466</v>
      </c>
      <c r="R164" s="104" t="s">
        <v>7082</v>
      </c>
      <c r="S164" s="32"/>
      <c r="T164" s="32"/>
      <c r="U164" s="32"/>
      <c r="V164" s="32"/>
      <c r="W164" s="32" t="s">
        <v>29</v>
      </c>
      <c r="X164" s="32" t="s">
        <v>141</v>
      </c>
      <c r="Y164" s="32"/>
      <c r="Z164" s="32"/>
      <c r="AA164" s="32"/>
      <c r="AB164" s="32"/>
      <c r="AC164" s="96" t="s">
        <v>142</v>
      </c>
      <c r="AD164" s="32"/>
      <c r="AE164" s="323" t="s">
        <v>214</v>
      </c>
      <c r="AF164" s="112">
        <v>43944</v>
      </c>
      <c r="AG164" s="32"/>
      <c r="AH164" s="32"/>
      <c r="AI164" s="32"/>
      <c r="AJ164" s="32"/>
      <c r="AK164" s="32"/>
      <c r="AL164" s="32"/>
      <c r="AM164" s="32" t="s">
        <v>206</v>
      </c>
      <c r="AN164" s="112">
        <v>43945</v>
      </c>
      <c r="AO164" s="96" t="s">
        <v>56</v>
      </c>
      <c r="AP164" s="87" t="s">
        <v>56</v>
      </c>
      <c r="AQ164" s="69"/>
      <c r="AR164" s="87" t="s">
        <v>207</v>
      </c>
      <c r="AS164" s="372">
        <v>43948</v>
      </c>
      <c r="AT164" s="87" t="s">
        <v>57</v>
      </c>
      <c r="AU164" s="87" t="s">
        <v>56</v>
      </c>
      <c r="AV164" s="69" t="s">
        <v>1268</v>
      </c>
      <c r="AW164" s="32"/>
      <c r="AX164" s="32"/>
      <c r="AY164" s="32"/>
      <c r="AZ164" s="32">
        <f t="shared" si="7"/>
        <v>4</v>
      </c>
    </row>
    <row r="165" spans="5:52" ht="15.6" customHeight="1">
      <c r="E165" s="32"/>
      <c r="F165" s="32"/>
      <c r="G165" s="32"/>
      <c r="H165" s="69" t="s">
        <v>2467</v>
      </c>
      <c r="I165" s="96" t="s">
        <v>4540</v>
      </c>
      <c r="J165" s="96" t="s">
        <v>4541</v>
      </c>
      <c r="K165" s="32"/>
      <c r="L165" s="32"/>
      <c r="M165" s="32"/>
      <c r="N165" s="556" t="s">
        <v>6290</v>
      </c>
      <c r="O165" s="453" t="s">
        <v>1136</v>
      </c>
      <c r="P165" s="69" t="s">
        <v>3277</v>
      </c>
      <c r="Q165" s="143" t="s">
        <v>3467</v>
      </c>
      <c r="R165" s="104" t="s">
        <v>7082</v>
      </c>
      <c r="S165" s="32"/>
      <c r="T165" s="32"/>
      <c r="U165" s="32"/>
      <c r="V165" s="32"/>
      <c r="W165" s="32" t="s">
        <v>29</v>
      </c>
      <c r="X165" s="32" t="s">
        <v>141</v>
      </c>
      <c r="Y165" s="32"/>
      <c r="Z165" s="32"/>
      <c r="AA165" s="32"/>
      <c r="AB165" s="32"/>
      <c r="AC165" s="96" t="s">
        <v>142</v>
      </c>
      <c r="AD165" s="32"/>
      <c r="AE165" s="323" t="s">
        <v>214</v>
      </c>
      <c r="AF165" s="112">
        <v>43944</v>
      </c>
      <c r="AG165" s="32"/>
      <c r="AH165" s="32"/>
      <c r="AI165" s="32"/>
      <c r="AJ165" s="32"/>
      <c r="AK165" s="32"/>
      <c r="AL165" s="32"/>
      <c r="AM165" s="32" t="s">
        <v>206</v>
      </c>
      <c r="AN165" s="112">
        <v>43945</v>
      </c>
      <c r="AO165" s="96" t="s">
        <v>56</v>
      </c>
      <c r="AP165" s="87" t="s">
        <v>56</v>
      </c>
      <c r="AQ165" s="69"/>
      <c r="AR165" s="87" t="s">
        <v>207</v>
      </c>
      <c r="AS165" s="372">
        <v>43948</v>
      </c>
      <c r="AT165" s="87" t="s">
        <v>57</v>
      </c>
      <c r="AU165" s="87" t="s">
        <v>56</v>
      </c>
      <c r="AV165" s="69" t="s">
        <v>1269</v>
      </c>
      <c r="AW165" s="32"/>
      <c r="AX165" s="32"/>
      <c r="AY165" s="32"/>
      <c r="AZ165" s="32">
        <f t="shared" si="7"/>
        <v>4</v>
      </c>
    </row>
    <row r="166" spans="5:52" ht="15.6" customHeight="1">
      <c r="E166" s="32"/>
      <c r="F166" s="32"/>
      <c r="G166" s="32"/>
      <c r="H166" s="69" t="s">
        <v>2468</v>
      </c>
      <c r="I166" s="96" t="s">
        <v>4542</v>
      </c>
      <c r="J166" s="96" t="s">
        <v>4543</v>
      </c>
      <c r="K166" s="32"/>
      <c r="L166" s="32"/>
      <c r="M166" s="32"/>
      <c r="N166" s="556" t="s">
        <v>6291</v>
      </c>
      <c r="O166" s="453" t="s">
        <v>1136</v>
      </c>
      <c r="P166" s="69" t="s">
        <v>3277</v>
      </c>
      <c r="Q166" s="143" t="s">
        <v>3468</v>
      </c>
      <c r="R166" s="104" t="s">
        <v>7083</v>
      </c>
      <c r="S166" s="32"/>
      <c r="T166" s="32"/>
      <c r="U166" s="32"/>
      <c r="V166" s="32"/>
      <c r="W166" s="32" t="s">
        <v>29</v>
      </c>
      <c r="X166" s="32" t="s">
        <v>141</v>
      </c>
      <c r="Y166" s="32"/>
      <c r="Z166" s="32"/>
      <c r="AA166" s="32"/>
      <c r="AB166" s="32"/>
      <c r="AC166" s="96" t="s">
        <v>142</v>
      </c>
      <c r="AD166" s="32"/>
      <c r="AE166" s="323" t="s">
        <v>207</v>
      </c>
      <c r="AF166" s="112">
        <v>43944</v>
      </c>
      <c r="AG166" s="32"/>
      <c r="AH166" s="32"/>
      <c r="AI166" s="32"/>
      <c r="AJ166" s="32"/>
      <c r="AK166" s="32"/>
      <c r="AL166" s="32"/>
      <c r="AM166" s="32" t="s">
        <v>206</v>
      </c>
      <c r="AN166" s="112">
        <v>43945</v>
      </c>
      <c r="AO166" s="31" t="s">
        <v>57</v>
      </c>
      <c r="AP166" s="32" t="s">
        <v>62</v>
      </c>
      <c r="AQ166" s="69" t="s">
        <v>1270</v>
      </c>
      <c r="AR166" s="32"/>
      <c r="AS166" s="112"/>
      <c r="AT166" s="32"/>
      <c r="AU166" s="32"/>
      <c r="AV166" s="32"/>
      <c r="AW166" s="32"/>
      <c r="AX166" s="32"/>
      <c r="AY166" s="32"/>
      <c r="AZ166" s="32">
        <f t="shared" si="7"/>
        <v>4</v>
      </c>
    </row>
    <row r="167" spans="5:52" ht="15.6" customHeight="1">
      <c r="E167" s="32"/>
      <c r="F167" s="32"/>
      <c r="G167" s="32"/>
      <c r="H167" s="69" t="s">
        <v>2469</v>
      </c>
      <c r="I167" s="96" t="s">
        <v>4544</v>
      </c>
      <c r="J167" s="96" t="s">
        <v>4545</v>
      </c>
      <c r="K167" s="32"/>
      <c r="L167" s="32"/>
      <c r="M167" s="32"/>
      <c r="N167" s="556" t="s">
        <v>6292</v>
      </c>
      <c r="O167" s="453" t="s">
        <v>1136</v>
      </c>
      <c r="P167" s="69" t="s">
        <v>3277</v>
      </c>
      <c r="Q167" s="143" t="s">
        <v>3469</v>
      </c>
      <c r="R167" s="104" t="s">
        <v>7083</v>
      </c>
      <c r="S167" s="32"/>
      <c r="T167" s="32"/>
      <c r="U167" s="32"/>
      <c r="V167" s="32"/>
      <c r="W167" s="32" t="s">
        <v>29</v>
      </c>
      <c r="X167" s="32" t="s">
        <v>141</v>
      </c>
      <c r="Y167" s="32"/>
      <c r="Z167" s="32"/>
      <c r="AA167" s="32"/>
      <c r="AB167" s="32"/>
      <c r="AC167" s="96" t="s">
        <v>142</v>
      </c>
      <c r="AD167" s="32"/>
      <c r="AE167" s="323" t="s">
        <v>207</v>
      </c>
      <c r="AF167" s="112">
        <v>43944</v>
      </c>
      <c r="AG167" s="32"/>
      <c r="AH167" s="32"/>
      <c r="AI167" s="32"/>
      <c r="AJ167" s="32"/>
      <c r="AK167" s="32"/>
      <c r="AL167" s="32"/>
      <c r="AM167" s="32" t="s">
        <v>206</v>
      </c>
      <c r="AN167" s="112">
        <v>43945</v>
      </c>
      <c r="AO167" s="31" t="s">
        <v>56</v>
      </c>
      <c r="AP167" s="87" t="s">
        <v>56</v>
      </c>
      <c r="AQ167" s="31" t="s">
        <v>1271</v>
      </c>
      <c r="AR167" s="32"/>
      <c r="AS167" s="112"/>
      <c r="AT167" s="32"/>
      <c r="AU167" s="32"/>
      <c r="AV167" s="32"/>
      <c r="AW167" s="32"/>
      <c r="AX167" s="32"/>
      <c r="AY167" s="32"/>
      <c r="AZ167" s="32">
        <f t="shared" si="7"/>
        <v>4</v>
      </c>
    </row>
    <row r="168" spans="5:52" ht="15.6" customHeight="1">
      <c r="E168" s="32"/>
      <c r="F168" s="32"/>
      <c r="G168" s="32"/>
      <c r="H168" s="69" t="s">
        <v>2470</v>
      </c>
      <c r="I168" s="96" t="s">
        <v>4546</v>
      </c>
      <c r="J168" s="96" t="s">
        <v>4547</v>
      </c>
      <c r="K168" s="32"/>
      <c r="L168" s="32"/>
      <c r="M168" s="32"/>
      <c r="N168" s="556" t="s">
        <v>6293</v>
      </c>
      <c r="O168" s="453" t="s">
        <v>1136</v>
      </c>
      <c r="P168" s="69" t="s">
        <v>3277</v>
      </c>
      <c r="Q168" s="143" t="s">
        <v>3470</v>
      </c>
      <c r="R168" s="104" t="s">
        <v>7083</v>
      </c>
      <c r="S168" s="32"/>
      <c r="T168" s="32"/>
      <c r="U168" s="32"/>
      <c r="V168" s="32"/>
      <c r="W168" s="32" t="s">
        <v>29</v>
      </c>
      <c r="X168" s="32" t="s">
        <v>141</v>
      </c>
      <c r="Y168" s="32"/>
      <c r="Z168" s="32"/>
      <c r="AA168" s="32"/>
      <c r="AB168" s="32"/>
      <c r="AC168" s="96" t="s">
        <v>142</v>
      </c>
      <c r="AD168" s="32"/>
      <c r="AE168" s="323" t="s">
        <v>207</v>
      </c>
      <c r="AF168" s="112">
        <v>43944</v>
      </c>
      <c r="AG168" s="32"/>
      <c r="AH168" s="32"/>
      <c r="AI168" s="32"/>
      <c r="AJ168" s="32"/>
      <c r="AK168" s="32"/>
      <c r="AL168" s="32"/>
      <c r="AM168" s="32" t="s">
        <v>206</v>
      </c>
      <c r="AN168" s="112">
        <v>43945</v>
      </c>
      <c r="AO168" s="31" t="s">
        <v>56</v>
      </c>
      <c r="AP168" s="87" t="s">
        <v>56</v>
      </c>
      <c r="AQ168" s="31"/>
      <c r="AR168" s="32"/>
      <c r="AS168" s="112"/>
      <c r="AT168" s="32"/>
      <c r="AU168" s="32"/>
      <c r="AV168" s="32"/>
      <c r="AW168" s="32"/>
      <c r="AX168" s="32"/>
      <c r="AY168" s="32"/>
      <c r="AZ168" s="32">
        <f t="shared" si="7"/>
        <v>4</v>
      </c>
    </row>
    <row r="169" spans="5:52" ht="15.6" customHeight="1">
      <c r="E169" s="32"/>
      <c r="F169" s="32"/>
      <c r="G169" s="32"/>
      <c r="H169" s="69" t="s">
        <v>2471</v>
      </c>
      <c r="I169" s="96" t="s">
        <v>4548</v>
      </c>
      <c r="J169" s="96" t="s">
        <v>4549</v>
      </c>
      <c r="K169" s="32"/>
      <c r="L169" s="32"/>
      <c r="M169" s="32"/>
      <c r="N169" s="556" t="s">
        <v>6294</v>
      </c>
      <c r="O169" s="453" t="s">
        <v>1136</v>
      </c>
      <c r="P169" s="69" t="s">
        <v>3277</v>
      </c>
      <c r="Q169" s="143" t="s">
        <v>3471</v>
      </c>
      <c r="R169" s="104" t="s">
        <v>7083</v>
      </c>
      <c r="S169" s="32"/>
      <c r="T169" s="32"/>
      <c r="U169" s="32"/>
      <c r="V169" s="32"/>
      <c r="W169" s="32" t="s">
        <v>29</v>
      </c>
      <c r="X169" s="32" t="s">
        <v>141</v>
      </c>
      <c r="Y169" s="32"/>
      <c r="Z169" s="32"/>
      <c r="AA169" s="32"/>
      <c r="AB169" s="32"/>
      <c r="AC169" s="96" t="s">
        <v>142</v>
      </c>
      <c r="AD169" s="32"/>
      <c r="AE169" s="323" t="s">
        <v>207</v>
      </c>
      <c r="AF169" s="112">
        <v>43944</v>
      </c>
      <c r="AG169" s="32"/>
      <c r="AH169" s="32"/>
      <c r="AI169" s="32"/>
      <c r="AJ169" s="32"/>
      <c r="AK169" s="32"/>
      <c r="AL169" s="32"/>
      <c r="AM169" s="32" t="s">
        <v>206</v>
      </c>
      <c r="AN169" s="112">
        <v>43945</v>
      </c>
      <c r="AO169" s="31" t="s">
        <v>58</v>
      </c>
      <c r="AP169" s="32" t="s">
        <v>34</v>
      </c>
      <c r="AQ169" s="69" t="s">
        <v>1272</v>
      </c>
      <c r="AR169" s="32"/>
      <c r="AS169" s="112"/>
      <c r="AT169" s="32"/>
      <c r="AU169" s="32"/>
      <c r="AV169" s="32"/>
      <c r="AW169" s="32"/>
      <c r="AX169" s="32"/>
      <c r="AY169" s="32"/>
      <c r="AZ169" s="32">
        <f t="shared" si="7"/>
        <v>4</v>
      </c>
    </row>
    <row r="170" spans="5:52" ht="15.6" customHeight="1">
      <c r="E170" s="32"/>
      <c r="F170" s="32"/>
      <c r="G170" s="32"/>
      <c r="H170" s="69" t="s">
        <v>2472</v>
      </c>
      <c r="I170" s="96" t="s">
        <v>4550</v>
      </c>
      <c r="J170" s="96" t="s">
        <v>4551</v>
      </c>
      <c r="K170" s="32"/>
      <c r="L170" s="32"/>
      <c r="M170" s="32"/>
      <c r="N170" s="556" t="s">
        <v>6295</v>
      </c>
      <c r="O170" s="453" t="s">
        <v>1136</v>
      </c>
      <c r="P170" s="69" t="s">
        <v>3277</v>
      </c>
      <c r="Q170" s="143" t="s">
        <v>3472</v>
      </c>
      <c r="R170" s="104" t="s">
        <v>7082</v>
      </c>
      <c r="S170" s="32"/>
      <c r="T170" s="32"/>
      <c r="U170" s="32"/>
      <c r="V170" s="32"/>
      <c r="W170" s="32" t="s">
        <v>29</v>
      </c>
      <c r="X170" s="32" t="s">
        <v>141</v>
      </c>
      <c r="Y170" s="32"/>
      <c r="Z170" s="32"/>
      <c r="AA170" s="32"/>
      <c r="AB170" s="32"/>
      <c r="AC170" s="96" t="s">
        <v>142</v>
      </c>
      <c r="AD170" s="32"/>
      <c r="AE170" s="323" t="s">
        <v>214</v>
      </c>
      <c r="AF170" s="112">
        <v>43944</v>
      </c>
      <c r="AG170" s="32"/>
      <c r="AH170" s="32"/>
      <c r="AI170" s="32"/>
      <c r="AJ170" s="32"/>
      <c r="AK170" s="32"/>
      <c r="AL170" s="32"/>
      <c r="AM170" s="32" t="s">
        <v>206</v>
      </c>
      <c r="AN170" s="112">
        <v>43945</v>
      </c>
      <c r="AO170" s="69" t="s">
        <v>55</v>
      </c>
      <c r="AP170" s="87"/>
      <c r="AQ170" s="69" t="s">
        <v>1273</v>
      </c>
      <c r="AR170" s="32"/>
      <c r="AS170" s="112"/>
      <c r="AT170" s="32"/>
      <c r="AU170" s="32"/>
      <c r="AV170" s="32"/>
      <c r="AW170" s="32"/>
      <c r="AX170" s="32"/>
      <c r="AY170" s="32"/>
      <c r="AZ170" s="32">
        <f t="shared" si="7"/>
        <v>4</v>
      </c>
    </row>
    <row r="171" spans="5:52" ht="15.6" customHeight="1">
      <c r="E171" s="32"/>
      <c r="F171" s="32"/>
      <c r="G171" s="32"/>
      <c r="H171" s="104" t="s">
        <v>2473</v>
      </c>
      <c r="I171" s="104" t="s">
        <v>4552</v>
      </c>
      <c r="J171" s="104" t="s">
        <v>4553</v>
      </c>
      <c r="K171" s="32"/>
      <c r="L171" s="32"/>
      <c r="M171" s="32"/>
      <c r="N171" s="557" t="s">
        <v>6296</v>
      </c>
      <c r="O171" s="453" t="s">
        <v>1136</v>
      </c>
      <c r="P171" s="69" t="s">
        <v>3277</v>
      </c>
      <c r="Q171" s="83" t="s">
        <v>3473</v>
      </c>
      <c r="R171" s="104" t="s">
        <v>7082</v>
      </c>
      <c r="S171" s="32"/>
      <c r="T171" s="32"/>
      <c r="U171" s="32"/>
      <c r="V171" s="32"/>
      <c r="W171" s="32" t="s">
        <v>29</v>
      </c>
      <c r="X171" s="32" t="s">
        <v>141</v>
      </c>
      <c r="Y171" s="32"/>
      <c r="Z171" s="32"/>
      <c r="AA171" s="32"/>
      <c r="AB171" s="32"/>
      <c r="AC171" s="104" t="s">
        <v>142</v>
      </c>
      <c r="AD171" s="32"/>
      <c r="AE171" s="163" t="s">
        <v>214</v>
      </c>
      <c r="AF171" s="111">
        <v>43944</v>
      </c>
      <c r="AG171" s="32"/>
      <c r="AH171" s="32"/>
      <c r="AI171" s="32"/>
      <c r="AJ171" s="32"/>
      <c r="AK171" s="32"/>
      <c r="AL171" s="32"/>
      <c r="AM171" s="78" t="s">
        <v>206</v>
      </c>
      <c r="AN171" s="111">
        <v>43945</v>
      </c>
      <c r="AO171" s="104" t="s">
        <v>57</v>
      </c>
      <c r="AP171" s="105" t="s">
        <v>34</v>
      </c>
      <c r="AQ171" s="104" t="s">
        <v>1274</v>
      </c>
      <c r="AR171" s="78"/>
      <c r="AS171" s="111"/>
      <c r="AT171" s="78"/>
      <c r="AU171" s="78"/>
      <c r="AV171" s="78"/>
      <c r="AW171" s="32"/>
      <c r="AX171" s="32"/>
      <c r="AY171" s="32"/>
      <c r="AZ171" s="32">
        <f t="shared" si="7"/>
        <v>4</v>
      </c>
    </row>
    <row r="172" spans="5:52" ht="15.6" customHeight="1">
      <c r="E172" s="32"/>
      <c r="F172" s="32"/>
      <c r="G172" s="32"/>
      <c r="H172" s="69" t="s">
        <v>2474</v>
      </c>
      <c r="I172" s="96" t="s">
        <v>4554</v>
      </c>
      <c r="J172" s="96" t="s">
        <v>4555</v>
      </c>
      <c r="K172" s="32"/>
      <c r="L172" s="32"/>
      <c r="M172" s="32"/>
      <c r="N172" s="556" t="s">
        <v>6297</v>
      </c>
      <c r="O172" s="453" t="s">
        <v>1136</v>
      </c>
      <c r="P172" s="69" t="s">
        <v>3277</v>
      </c>
      <c r="Q172" s="143" t="s">
        <v>3474</v>
      </c>
      <c r="R172" s="104" t="s">
        <v>7085</v>
      </c>
      <c r="S172" s="32"/>
      <c r="T172" s="32"/>
      <c r="U172" s="32"/>
      <c r="V172" s="32"/>
      <c r="W172" s="32" t="s">
        <v>29</v>
      </c>
      <c r="X172" s="32" t="s">
        <v>141</v>
      </c>
      <c r="Y172" s="32"/>
      <c r="Z172" s="32"/>
      <c r="AA172" s="32"/>
      <c r="AB172" s="32"/>
      <c r="AC172" s="96" t="s">
        <v>142</v>
      </c>
      <c r="AD172" s="32"/>
      <c r="AE172" s="323" t="s">
        <v>214</v>
      </c>
      <c r="AF172" s="112">
        <v>43944</v>
      </c>
      <c r="AG172" s="32"/>
      <c r="AH172" s="32"/>
      <c r="AI172" s="32"/>
      <c r="AJ172" s="32"/>
      <c r="AK172" s="32"/>
      <c r="AL172" s="32"/>
      <c r="AM172" s="32" t="s">
        <v>206</v>
      </c>
      <c r="AN172" s="112">
        <v>43945</v>
      </c>
      <c r="AO172" s="69" t="s">
        <v>56</v>
      </c>
      <c r="AP172" s="87" t="s">
        <v>56</v>
      </c>
      <c r="AQ172" s="69"/>
      <c r="AR172" s="87" t="s">
        <v>207</v>
      </c>
      <c r="AS172" s="372">
        <v>43948</v>
      </c>
      <c r="AT172" s="87" t="s">
        <v>56</v>
      </c>
      <c r="AU172" s="32"/>
      <c r="AV172" s="69" t="s">
        <v>1275</v>
      </c>
      <c r="AW172" s="32"/>
      <c r="AX172" s="32"/>
      <c r="AY172" s="32"/>
      <c r="AZ172" s="32">
        <f t="shared" si="7"/>
        <v>4</v>
      </c>
    </row>
    <row r="173" spans="5:52" ht="15.6" customHeight="1">
      <c r="E173" s="32"/>
      <c r="F173" s="32"/>
      <c r="G173" s="32"/>
      <c r="H173" s="69" t="s">
        <v>2475</v>
      </c>
      <c r="I173" s="96" t="s">
        <v>4556</v>
      </c>
      <c r="J173" s="96" t="s">
        <v>4557</v>
      </c>
      <c r="K173" s="32"/>
      <c r="L173" s="32"/>
      <c r="M173" s="32"/>
      <c r="N173" s="556" t="s">
        <v>6298</v>
      </c>
      <c r="O173" s="453" t="s">
        <v>1136</v>
      </c>
      <c r="P173" s="69" t="s">
        <v>3277</v>
      </c>
      <c r="Q173" s="143" t="s">
        <v>3475</v>
      </c>
      <c r="R173" s="104" t="s">
        <v>7082</v>
      </c>
      <c r="S173" s="32"/>
      <c r="T173" s="32"/>
      <c r="U173" s="32"/>
      <c r="V173" s="32"/>
      <c r="W173" s="32" t="s">
        <v>29</v>
      </c>
      <c r="X173" s="32" t="s">
        <v>141</v>
      </c>
      <c r="Y173" s="32"/>
      <c r="Z173" s="32"/>
      <c r="AA173" s="32"/>
      <c r="AB173" s="32"/>
      <c r="AC173" s="96" t="s">
        <v>142</v>
      </c>
      <c r="AD173" s="32"/>
      <c r="AE173" s="323" t="s">
        <v>214</v>
      </c>
      <c r="AF173" s="112">
        <v>43944</v>
      </c>
      <c r="AG173" s="32"/>
      <c r="AH173" s="32"/>
      <c r="AI173" s="32"/>
      <c r="AJ173" s="32"/>
      <c r="AK173" s="32"/>
      <c r="AL173" s="32"/>
      <c r="AM173" s="32" t="s">
        <v>206</v>
      </c>
      <c r="AN173" s="112">
        <v>43945</v>
      </c>
      <c r="AO173" s="69" t="s">
        <v>56</v>
      </c>
      <c r="AP173" s="87" t="s">
        <v>56</v>
      </c>
      <c r="AQ173" s="69"/>
      <c r="AR173" s="87" t="s">
        <v>207</v>
      </c>
      <c r="AS173" s="372">
        <v>43948</v>
      </c>
      <c r="AT173" s="87" t="s">
        <v>57</v>
      </c>
      <c r="AU173" s="87" t="s">
        <v>56</v>
      </c>
      <c r="AV173" s="69" t="s">
        <v>1276</v>
      </c>
      <c r="AW173" s="32"/>
      <c r="AX173" s="32"/>
      <c r="AY173" s="32"/>
      <c r="AZ173" s="32">
        <f t="shared" si="7"/>
        <v>4</v>
      </c>
    </row>
    <row r="174" spans="5:52" ht="15.6" customHeight="1">
      <c r="E174" s="32"/>
      <c r="F174" s="32"/>
      <c r="G174" s="32"/>
      <c r="H174" s="104" t="s">
        <v>2476</v>
      </c>
      <c r="I174" s="104" t="s">
        <v>4558</v>
      </c>
      <c r="J174" s="104" t="s">
        <v>4559</v>
      </c>
      <c r="K174" s="32"/>
      <c r="L174" s="32"/>
      <c r="M174" s="32"/>
      <c r="N174" s="557" t="s">
        <v>6299</v>
      </c>
      <c r="O174" s="453" t="s">
        <v>1136</v>
      </c>
      <c r="P174" s="69" t="s">
        <v>3277</v>
      </c>
      <c r="Q174" s="83" t="s">
        <v>3476</v>
      </c>
      <c r="R174" s="104" t="s">
        <v>7086</v>
      </c>
      <c r="S174" s="32"/>
      <c r="T174" s="32"/>
      <c r="U174" s="32"/>
      <c r="V174" s="32"/>
      <c r="W174" s="32" t="s">
        <v>29</v>
      </c>
      <c r="X174" s="32" t="s">
        <v>141</v>
      </c>
      <c r="Y174" s="32"/>
      <c r="Z174" s="32"/>
      <c r="AA174" s="32"/>
      <c r="AB174" s="32"/>
      <c r="AC174" s="104" t="s">
        <v>142</v>
      </c>
      <c r="AD174" s="32"/>
      <c r="AE174" s="163" t="s">
        <v>214</v>
      </c>
      <c r="AF174" s="111">
        <v>43945</v>
      </c>
      <c r="AG174" s="32"/>
      <c r="AH174" s="32"/>
      <c r="AI174" s="32"/>
      <c r="AJ174" s="32"/>
      <c r="AK174" s="32"/>
      <c r="AL174" s="32"/>
      <c r="AM174" s="78" t="s">
        <v>206</v>
      </c>
      <c r="AN174" s="111">
        <v>43948</v>
      </c>
      <c r="AO174" s="90" t="s">
        <v>57</v>
      </c>
      <c r="AP174" s="105" t="s">
        <v>62</v>
      </c>
      <c r="AQ174" s="90" t="s">
        <v>1277</v>
      </c>
      <c r="AR174" s="78"/>
      <c r="AS174" s="111"/>
      <c r="AT174" s="78"/>
      <c r="AU174" s="78"/>
      <c r="AV174" s="78"/>
      <c r="AW174" s="32"/>
      <c r="AX174" s="32"/>
      <c r="AY174" s="32"/>
      <c r="AZ174" s="32">
        <f t="shared" si="7"/>
        <v>4</v>
      </c>
    </row>
    <row r="175" spans="5:52" ht="15.6" customHeight="1">
      <c r="E175" s="32"/>
      <c r="F175" s="32"/>
      <c r="G175" s="32"/>
      <c r="H175" s="104" t="s">
        <v>2477</v>
      </c>
      <c r="I175" s="104" t="s">
        <v>4560</v>
      </c>
      <c r="J175" s="104" t="s">
        <v>4561</v>
      </c>
      <c r="K175" s="32"/>
      <c r="L175" s="32"/>
      <c r="M175" s="32"/>
      <c r="N175" s="557" t="s">
        <v>6300</v>
      </c>
      <c r="O175" s="87" t="s">
        <v>1136</v>
      </c>
      <c r="P175" s="87" t="s">
        <v>3281</v>
      </c>
      <c r="Q175" s="83" t="s">
        <v>3477</v>
      </c>
      <c r="R175" s="104" t="s">
        <v>7082</v>
      </c>
      <c r="S175" s="32"/>
      <c r="T175" s="32"/>
      <c r="U175" s="32"/>
      <c r="V175" s="32"/>
      <c r="W175" s="32" t="s">
        <v>29</v>
      </c>
      <c r="X175" s="32" t="s">
        <v>141</v>
      </c>
      <c r="Y175" s="32"/>
      <c r="Z175" s="32"/>
      <c r="AA175" s="32"/>
      <c r="AB175" s="32"/>
      <c r="AC175" s="104" t="s">
        <v>142</v>
      </c>
      <c r="AD175" s="32"/>
      <c r="AE175" s="163" t="s">
        <v>214</v>
      </c>
      <c r="AF175" s="111">
        <v>43945</v>
      </c>
      <c r="AG175" s="32"/>
      <c r="AH175" s="32"/>
      <c r="AI175" s="32"/>
      <c r="AJ175" s="32"/>
      <c r="AK175" s="32"/>
      <c r="AL175" s="32"/>
      <c r="AM175" s="78" t="s">
        <v>206</v>
      </c>
      <c r="AN175" s="111">
        <v>43948</v>
      </c>
      <c r="AO175" s="90" t="s">
        <v>57</v>
      </c>
      <c r="AP175" s="105" t="s">
        <v>34</v>
      </c>
      <c r="AQ175" s="90" t="s">
        <v>1278</v>
      </c>
      <c r="AR175" s="78"/>
      <c r="AS175" s="111"/>
      <c r="AT175" s="78"/>
      <c r="AU175" s="78"/>
      <c r="AV175" s="78"/>
      <c r="AW175" s="32"/>
      <c r="AX175" s="32"/>
      <c r="AY175" s="32"/>
      <c r="AZ175" s="32">
        <f t="shared" si="7"/>
        <v>4</v>
      </c>
    </row>
    <row r="176" spans="5:52" ht="15.6" customHeight="1">
      <c r="E176" s="32"/>
      <c r="F176" s="32"/>
      <c r="G176" s="32"/>
      <c r="H176" s="69" t="s">
        <v>2478</v>
      </c>
      <c r="I176" s="96" t="s">
        <v>4562</v>
      </c>
      <c r="J176" s="96" t="s">
        <v>4563</v>
      </c>
      <c r="K176" s="32"/>
      <c r="L176" s="32"/>
      <c r="M176" s="32"/>
      <c r="N176" s="556" t="s">
        <v>6301</v>
      </c>
      <c r="O176" s="87" t="s">
        <v>1136</v>
      </c>
      <c r="P176" s="87" t="s">
        <v>3281</v>
      </c>
      <c r="Q176" s="143" t="s">
        <v>3478</v>
      </c>
      <c r="R176" s="104" t="s">
        <v>7083</v>
      </c>
      <c r="S176" s="32"/>
      <c r="T176" s="32"/>
      <c r="U176" s="32"/>
      <c r="V176" s="32"/>
      <c r="W176" s="32" t="s">
        <v>29</v>
      </c>
      <c r="X176" s="32" t="s">
        <v>141</v>
      </c>
      <c r="Y176" s="32"/>
      <c r="Z176" s="32"/>
      <c r="AA176" s="32"/>
      <c r="AB176" s="32"/>
      <c r="AC176" s="96" t="s">
        <v>142</v>
      </c>
      <c r="AD176" s="32"/>
      <c r="AE176" s="323" t="s">
        <v>207</v>
      </c>
      <c r="AF176" s="112">
        <v>43945</v>
      </c>
      <c r="AG176" s="32"/>
      <c r="AH176" s="32"/>
      <c r="AI176" s="32"/>
      <c r="AJ176" s="32"/>
      <c r="AK176" s="32"/>
      <c r="AL176" s="32"/>
      <c r="AM176" s="78" t="s">
        <v>214</v>
      </c>
      <c r="AN176" s="111">
        <v>43948</v>
      </c>
      <c r="AO176" s="90" t="s">
        <v>57</v>
      </c>
      <c r="AP176" s="32" t="s">
        <v>56</v>
      </c>
      <c r="AQ176" s="90" t="s">
        <v>1279</v>
      </c>
      <c r="AR176" s="32"/>
      <c r="AS176" s="112"/>
      <c r="AT176" s="32"/>
      <c r="AU176" s="32"/>
      <c r="AV176" s="32"/>
      <c r="AW176" s="32"/>
      <c r="AX176" s="32"/>
      <c r="AY176" s="32"/>
      <c r="AZ176" s="32">
        <f t="shared" si="7"/>
        <v>4</v>
      </c>
    </row>
    <row r="177" spans="5:52" ht="15.6" customHeight="1">
      <c r="E177" s="32"/>
      <c r="F177" s="32"/>
      <c r="G177" s="32"/>
      <c r="H177" s="69" t="s">
        <v>2479</v>
      </c>
      <c r="I177" s="96" t="s">
        <v>4564</v>
      </c>
      <c r="J177" s="96" t="s">
        <v>4565</v>
      </c>
      <c r="K177" s="32"/>
      <c r="L177" s="32"/>
      <c r="M177" s="32"/>
      <c r="N177" s="556" t="s">
        <v>6302</v>
      </c>
      <c r="O177" s="87" t="s">
        <v>1136</v>
      </c>
      <c r="P177" s="87" t="s">
        <v>3281</v>
      </c>
      <c r="Q177" s="143" t="s">
        <v>3479</v>
      </c>
      <c r="R177" s="104" t="s">
        <v>7083</v>
      </c>
      <c r="S177" s="32"/>
      <c r="T177" s="32"/>
      <c r="U177" s="32"/>
      <c r="V177" s="32"/>
      <c r="W177" s="32" t="s">
        <v>29</v>
      </c>
      <c r="X177" s="32" t="s">
        <v>141</v>
      </c>
      <c r="Y177" s="32"/>
      <c r="Z177" s="32"/>
      <c r="AA177" s="32"/>
      <c r="AB177" s="32"/>
      <c r="AC177" s="96" t="s">
        <v>142</v>
      </c>
      <c r="AD177" s="32"/>
      <c r="AE177" s="323" t="s">
        <v>207</v>
      </c>
      <c r="AF177" s="112">
        <v>43945</v>
      </c>
      <c r="AG177" s="32"/>
      <c r="AH177" s="32"/>
      <c r="AI177" s="32"/>
      <c r="AJ177" s="32"/>
      <c r="AK177" s="32"/>
      <c r="AL177" s="32"/>
      <c r="AM177" s="32" t="s">
        <v>206</v>
      </c>
      <c r="AN177" s="112">
        <v>43945</v>
      </c>
      <c r="AO177" s="31" t="s">
        <v>57</v>
      </c>
      <c r="AP177" s="32" t="s">
        <v>34</v>
      </c>
      <c r="AQ177" s="69" t="s">
        <v>1280</v>
      </c>
      <c r="AR177" s="32"/>
      <c r="AS177" s="112"/>
      <c r="AT177" s="32"/>
      <c r="AU177" s="32"/>
      <c r="AV177" s="32"/>
      <c r="AW177" s="32"/>
      <c r="AX177" s="32"/>
      <c r="AY177" s="32"/>
      <c r="AZ177" s="32">
        <f t="shared" si="7"/>
        <v>4</v>
      </c>
    </row>
    <row r="178" spans="5:52" ht="15.6" customHeight="1">
      <c r="E178" s="32"/>
      <c r="F178" s="32"/>
      <c r="G178" s="32"/>
      <c r="H178" s="69" t="s">
        <v>2480</v>
      </c>
      <c r="I178" s="96" t="s">
        <v>4566</v>
      </c>
      <c r="J178" s="96" t="s">
        <v>4567</v>
      </c>
      <c r="K178" s="32"/>
      <c r="L178" s="32"/>
      <c r="M178" s="32"/>
      <c r="N178" s="556" t="s">
        <v>6303</v>
      </c>
      <c r="O178" s="87" t="s">
        <v>1136</v>
      </c>
      <c r="P178" s="87" t="s">
        <v>3281</v>
      </c>
      <c r="Q178" s="143" t="s">
        <v>3480</v>
      </c>
      <c r="R178" s="104" t="s">
        <v>7087</v>
      </c>
      <c r="S178" s="32"/>
      <c r="T178" s="32"/>
      <c r="U178" s="32"/>
      <c r="V178" s="32"/>
      <c r="W178" s="32" t="s">
        <v>29</v>
      </c>
      <c r="X178" s="32" t="s">
        <v>141</v>
      </c>
      <c r="Y178" s="32"/>
      <c r="Z178" s="32"/>
      <c r="AA178" s="32"/>
      <c r="AB178" s="32"/>
      <c r="AC178" s="96" t="s">
        <v>142</v>
      </c>
      <c r="AD178" s="32"/>
      <c r="AE178" s="323" t="s">
        <v>207</v>
      </c>
      <c r="AF178" s="112">
        <v>43945</v>
      </c>
      <c r="AG178" s="32"/>
      <c r="AH178" s="32"/>
      <c r="AI178" s="32"/>
      <c r="AJ178" s="32"/>
      <c r="AK178" s="32"/>
      <c r="AL178" s="32"/>
      <c r="AM178" s="32" t="s">
        <v>206</v>
      </c>
      <c r="AN178" s="112">
        <v>43948</v>
      </c>
      <c r="AO178" s="31" t="s">
        <v>57</v>
      </c>
      <c r="AP178" s="32" t="s">
        <v>62</v>
      </c>
      <c r="AQ178" s="69" t="s">
        <v>1281</v>
      </c>
      <c r="AR178" s="32"/>
      <c r="AS178" s="112"/>
      <c r="AT178" s="32"/>
      <c r="AU178" s="32"/>
      <c r="AV178" s="32"/>
      <c r="AW178" s="32"/>
      <c r="AX178" s="32"/>
      <c r="AY178" s="32"/>
      <c r="AZ178" s="32">
        <f t="shared" si="7"/>
        <v>4</v>
      </c>
    </row>
    <row r="179" spans="5:52" ht="15.6" customHeight="1">
      <c r="E179" s="32"/>
      <c r="F179" s="32"/>
      <c r="G179" s="32"/>
      <c r="H179" s="69" t="s">
        <v>2481</v>
      </c>
      <c r="I179" s="96" t="s">
        <v>4568</v>
      </c>
      <c r="J179" s="96" t="s">
        <v>4569</v>
      </c>
      <c r="K179" s="32"/>
      <c r="L179" s="32"/>
      <c r="M179" s="32"/>
      <c r="N179" s="556" t="s">
        <v>6304</v>
      </c>
      <c r="O179" s="87" t="s">
        <v>1136</v>
      </c>
      <c r="P179" s="87" t="s">
        <v>3281</v>
      </c>
      <c r="Q179" s="143" t="s">
        <v>3481</v>
      </c>
      <c r="R179" s="104" t="s">
        <v>7088</v>
      </c>
      <c r="S179" s="32"/>
      <c r="T179" s="32"/>
      <c r="U179" s="32"/>
      <c r="V179" s="32"/>
      <c r="W179" s="32" t="s">
        <v>29</v>
      </c>
      <c r="X179" s="32" t="s">
        <v>141</v>
      </c>
      <c r="Y179" s="32"/>
      <c r="Z179" s="32"/>
      <c r="AA179" s="32"/>
      <c r="AB179" s="32"/>
      <c r="AC179" s="96" t="s">
        <v>142</v>
      </c>
      <c r="AD179" s="32"/>
      <c r="AE179" s="323" t="s">
        <v>207</v>
      </c>
      <c r="AF179" s="112">
        <v>43945</v>
      </c>
      <c r="AG179" s="32"/>
      <c r="AH179" s="32"/>
      <c r="AI179" s="32"/>
      <c r="AJ179" s="32"/>
      <c r="AK179" s="32"/>
      <c r="AL179" s="32"/>
      <c r="AM179" s="32" t="s">
        <v>206</v>
      </c>
      <c r="AN179" s="112">
        <v>43948</v>
      </c>
      <c r="AO179" s="31" t="s">
        <v>57</v>
      </c>
      <c r="AP179" s="32" t="s">
        <v>62</v>
      </c>
      <c r="AQ179" s="69" t="s">
        <v>1282</v>
      </c>
      <c r="AR179" s="32"/>
      <c r="AS179" s="112"/>
      <c r="AT179" s="32"/>
      <c r="AU179" s="32"/>
      <c r="AV179" s="32"/>
      <c r="AW179" s="32"/>
      <c r="AX179" s="32"/>
      <c r="AY179" s="32"/>
      <c r="AZ179" s="32">
        <f t="shared" si="7"/>
        <v>4</v>
      </c>
    </row>
    <row r="180" spans="5:52" ht="15.6" customHeight="1">
      <c r="E180" s="32"/>
      <c r="F180" s="32"/>
      <c r="G180" s="32"/>
      <c r="H180" s="69" t="s">
        <v>2482</v>
      </c>
      <c r="I180" s="96" t="s">
        <v>4570</v>
      </c>
      <c r="J180" s="96" t="s">
        <v>4571</v>
      </c>
      <c r="K180" s="32"/>
      <c r="L180" s="32"/>
      <c r="M180" s="32"/>
      <c r="N180" s="556" t="s">
        <v>6305</v>
      </c>
      <c r="O180" s="358" t="s">
        <v>1136</v>
      </c>
      <c r="P180" s="358" t="s">
        <v>3281</v>
      </c>
      <c r="Q180" s="143" t="s">
        <v>3482</v>
      </c>
      <c r="R180" s="104" t="s">
        <v>7089</v>
      </c>
      <c r="S180" s="32"/>
      <c r="T180" s="32"/>
      <c r="U180" s="32"/>
      <c r="V180" s="32"/>
      <c r="W180" s="32" t="s">
        <v>29</v>
      </c>
      <c r="X180" s="32" t="s">
        <v>141</v>
      </c>
      <c r="Y180" s="32"/>
      <c r="Z180" s="32"/>
      <c r="AA180" s="32"/>
      <c r="AB180" s="32"/>
      <c r="AC180" s="96" t="s">
        <v>142</v>
      </c>
      <c r="AD180" s="32"/>
      <c r="AE180" s="323" t="s">
        <v>207</v>
      </c>
      <c r="AF180" s="112">
        <v>43945</v>
      </c>
      <c r="AG180" s="32"/>
      <c r="AH180" s="32"/>
      <c r="AI180" s="32"/>
      <c r="AJ180" s="32"/>
      <c r="AK180" s="32"/>
      <c r="AL180" s="32"/>
      <c r="AM180" s="78" t="s">
        <v>214</v>
      </c>
      <c r="AN180" s="111">
        <v>43948</v>
      </c>
      <c r="AO180" s="90" t="s">
        <v>56</v>
      </c>
      <c r="AP180" s="32" t="s">
        <v>56</v>
      </c>
      <c r="AQ180" s="90" t="s">
        <v>1283</v>
      </c>
      <c r="AR180" s="32"/>
      <c r="AS180" s="112"/>
      <c r="AT180" s="32"/>
      <c r="AU180" s="32"/>
      <c r="AV180" s="32"/>
      <c r="AW180" s="32"/>
      <c r="AX180" s="32"/>
      <c r="AY180" s="32"/>
      <c r="AZ180" s="32">
        <f t="shared" si="7"/>
        <v>4</v>
      </c>
    </row>
    <row r="181" spans="5:52" ht="15.6" customHeight="1">
      <c r="E181" s="32"/>
      <c r="F181" s="32"/>
      <c r="G181" s="32"/>
      <c r="H181" s="96" t="s">
        <v>2483</v>
      </c>
      <c r="I181" s="96" t="s">
        <v>4572</v>
      </c>
      <c r="J181" s="96" t="s">
        <v>4573</v>
      </c>
      <c r="K181" s="32"/>
      <c r="L181" s="32"/>
      <c r="M181" s="32"/>
      <c r="N181" s="556" t="s">
        <v>6306</v>
      </c>
      <c r="O181" s="87" t="s">
        <v>1136</v>
      </c>
      <c r="P181" s="87" t="s">
        <v>3281</v>
      </c>
      <c r="Q181" s="143" t="s">
        <v>3483</v>
      </c>
      <c r="R181" s="104" t="s">
        <v>7089</v>
      </c>
      <c r="S181" s="32"/>
      <c r="T181" s="32"/>
      <c r="U181" s="32"/>
      <c r="V181" s="32"/>
      <c r="W181" s="32" t="s">
        <v>29</v>
      </c>
      <c r="X181" s="32" t="s">
        <v>141</v>
      </c>
      <c r="Y181" s="32"/>
      <c r="Z181" s="32"/>
      <c r="AA181" s="32"/>
      <c r="AB181" s="32"/>
      <c r="AC181" s="96" t="s">
        <v>142</v>
      </c>
      <c r="AD181" s="32"/>
      <c r="AE181" s="323" t="s">
        <v>207</v>
      </c>
      <c r="AF181" s="112">
        <v>43945</v>
      </c>
      <c r="AG181" s="32"/>
      <c r="AH181" s="32"/>
      <c r="AI181" s="32"/>
      <c r="AJ181" s="32"/>
      <c r="AK181" s="32"/>
      <c r="AL181" s="32"/>
      <c r="AM181" s="78" t="s">
        <v>214</v>
      </c>
      <c r="AN181" s="111">
        <v>43948</v>
      </c>
      <c r="AO181" s="90" t="s">
        <v>56</v>
      </c>
      <c r="AP181" s="32" t="s">
        <v>56</v>
      </c>
      <c r="AQ181" s="90" t="s">
        <v>1284</v>
      </c>
      <c r="AR181" s="32"/>
      <c r="AS181" s="112"/>
      <c r="AT181" s="32"/>
      <c r="AU181" s="32"/>
      <c r="AV181" s="32"/>
      <c r="AW181" s="32"/>
      <c r="AX181" s="32"/>
      <c r="AY181" s="32"/>
      <c r="AZ181" s="32">
        <f t="shared" si="7"/>
        <v>4</v>
      </c>
    </row>
    <row r="182" spans="5:52" ht="15.6" customHeight="1">
      <c r="E182" s="32"/>
      <c r="F182" s="32"/>
      <c r="G182" s="32"/>
      <c r="H182" s="69" t="s">
        <v>2484</v>
      </c>
      <c r="I182" s="96" t="s">
        <v>4574</v>
      </c>
      <c r="J182" s="96" t="s">
        <v>4575</v>
      </c>
      <c r="K182" s="32"/>
      <c r="L182" s="32"/>
      <c r="M182" s="32"/>
      <c r="N182" s="556" t="s">
        <v>6307</v>
      </c>
      <c r="O182" s="54" t="s">
        <v>1136</v>
      </c>
      <c r="P182" s="69" t="s">
        <v>3277</v>
      </c>
      <c r="Q182" s="143" t="s">
        <v>3484</v>
      </c>
      <c r="R182" s="104" t="s">
        <v>7090</v>
      </c>
      <c r="S182" s="32"/>
      <c r="T182" s="32"/>
      <c r="U182" s="32"/>
      <c r="V182" s="32"/>
      <c r="W182" s="32" t="s">
        <v>29</v>
      </c>
      <c r="X182" s="32" t="s">
        <v>141</v>
      </c>
      <c r="Y182" s="32"/>
      <c r="Z182" s="32"/>
      <c r="AA182" s="32"/>
      <c r="AB182" s="32"/>
      <c r="AC182" s="96" t="s">
        <v>142</v>
      </c>
      <c r="AD182" s="32"/>
      <c r="AE182" s="323" t="s">
        <v>207</v>
      </c>
      <c r="AF182" s="112">
        <v>43945</v>
      </c>
      <c r="AG182" s="32"/>
      <c r="AH182" s="32"/>
      <c r="AI182" s="32"/>
      <c r="AJ182" s="32"/>
      <c r="AK182" s="32"/>
      <c r="AL182" s="32"/>
      <c r="AM182" s="78" t="s">
        <v>214</v>
      </c>
      <c r="AN182" s="111">
        <v>43948</v>
      </c>
      <c r="AO182" s="90" t="s">
        <v>56</v>
      </c>
      <c r="AP182" s="32" t="s">
        <v>56</v>
      </c>
      <c r="AQ182" s="90" t="s">
        <v>1285</v>
      </c>
      <c r="AR182" s="32"/>
      <c r="AS182" s="112"/>
      <c r="AT182" s="32"/>
      <c r="AU182" s="32"/>
      <c r="AV182" s="32"/>
      <c r="AW182" s="32"/>
      <c r="AX182" s="32"/>
      <c r="AY182" s="32"/>
      <c r="AZ182" s="32">
        <f t="shared" si="7"/>
        <v>4</v>
      </c>
    </row>
    <row r="183" spans="5:52" ht="15.6" customHeight="1">
      <c r="E183" s="32"/>
      <c r="F183" s="32"/>
      <c r="G183" s="32"/>
      <c r="H183" s="69" t="s">
        <v>2485</v>
      </c>
      <c r="I183" s="96" t="s">
        <v>4576</v>
      </c>
      <c r="J183" s="96" t="s">
        <v>4577</v>
      </c>
      <c r="K183" s="32"/>
      <c r="L183" s="32"/>
      <c r="M183" s="32"/>
      <c r="N183" s="556" t="s">
        <v>6308</v>
      </c>
      <c r="O183" s="54" t="s">
        <v>1136</v>
      </c>
      <c r="P183" s="69" t="s">
        <v>3277</v>
      </c>
      <c r="Q183" s="143" t="s">
        <v>3485</v>
      </c>
      <c r="R183" s="104" t="s">
        <v>7091</v>
      </c>
      <c r="S183" s="32"/>
      <c r="T183" s="32"/>
      <c r="U183" s="32"/>
      <c r="V183" s="32"/>
      <c r="W183" s="32" t="s">
        <v>29</v>
      </c>
      <c r="X183" s="32" t="s">
        <v>141</v>
      </c>
      <c r="Y183" s="32"/>
      <c r="Z183" s="32"/>
      <c r="AA183" s="32"/>
      <c r="AB183" s="32"/>
      <c r="AC183" s="96" t="s">
        <v>142</v>
      </c>
      <c r="AD183" s="32"/>
      <c r="AE183" s="323" t="s">
        <v>207</v>
      </c>
      <c r="AF183" s="112">
        <v>43945</v>
      </c>
      <c r="AG183" s="32"/>
      <c r="AH183" s="32"/>
      <c r="AI183" s="32"/>
      <c r="AJ183" s="32"/>
      <c r="AK183" s="32"/>
      <c r="AL183" s="32"/>
      <c r="AM183" s="78" t="s">
        <v>214</v>
      </c>
      <c r="AN183" s="111">
        <v>43948</v>
      </c>
      <c r="AO183" s="90" t="s">
        <v>57</v>
      </c>
      <c r="AP183" s="32" t="s">
        <v>56</v>
      </c>
      <c r="AQ183" s="90" t="s">
        <v>1286</v>
      </c>
      <c r="AR183" s="32"/>
      <c r="AS183" s="112"/>
      <c r="AT183" s="32"/>
      <c r="AU183" s="32"/>
      <c r="AV183" s="32"/>
      <c r="AW183" s="32"/>
      <c r="AX183" s="32"/>
      <c r="AY183" s="32"/>
      <c r="AZ183" s="32">
        <f t="shared" si="7"/>
        <v>4</v>
      </c>
    </row>
    <row r="184" spans="5:52" ht="15.6" customHeight="1">
      <c r="E184" s="32"/>
      <c r="F184" s="32"/>
      <c r="G184" s="32"/>
      <c r="H184" s="104" t="s">
        <v>2486</v>
      </c>
      <c r="I184" s="104" t="s">
        <v>4578</v>
      </c>
      <c r="J184" s="104" t="s">
        <v>4579</v>
      </c>
      <c r="K184" s="32"/>
      <c r="L184" s="32"/>
      <c r="M184" s="32"/>
      <c r="N184" s="557" t="s">
        <v>6309</v>
      </c>
      <c r="O184" s="54" t="s">
        <v>1136</v>
      </c>
      <c r="P184" s="69" t="s">
        <v>3277</v>
      </c>
      <c r="Q184" s="83" t="s">
        <v>3486</v>
      </c>
      <c r="R184" s="104" t="s">
        <v>7092</v>
      </c>
      <c r="S184" s="32"/>
      <c r="T184" s="32"/>
      <c r="U184" s="32"/>
      <c r="V184" s="32"/>
      <c r="W184" s="32" t="s">
        <v>29</v>
      </c>
      <c r="X184" s="32" t="s">
        <v>141</v>
      </c>
      <c r="Y184" s="32"/>
      <c r="Z184" s="32"/>
      <c r="AA184" s="32"/>
      <c r="AB184" s="32"/>
      <c r="AC184" s="104" t="s">
        <v>142</v>
      </c>
      <c r="AD184" s="32"/>
      <c r="AE184" s="163" t="s">
        <v>214</v>
      </c>
      <c r="AF184" s="111">
        <v>43945</v>
      </c>
      <c r="AG184" s="32"/>
      <c r="AH184" s="32"/>
      <c r="AI184" s="32"/>
      <c r="AJ184" s="32"/>
      <c r="AK184" s="32"/>
      <c r="AL184" s="32"/>
      <c r="AM184" s="78" t="s">
        <v>206</v>
      </c>
      <c r="AN184" s="111">
        <v>43948</v>
      </c>
      <c r="AO184" s="90" t="s">
        <v>63</v>
      </c>
      <c r="AP184" s="105" t="s">
        <v>34</v>
      </c>
      <c r="AQ184" s="90" t="s">
        <v>1287</v>
      </c>
      <c r="AR184" s="78"/>
      <c r="AS184" s="111"/>
      <c r="AT184" s="78"/>
      <c r="AU184" s="78"/>
      <c r="AV184" s="78"/>
      <c r="AW184" s="32"/>
      <c r="AX184" s="32"/>
      <c r="AY184" s="32"/>
      <c r="AZ184" s="32">
        <f t="shared" si="7"/>
        <v>4</v>
      </c>
    </row>
    <row r="185" spans="5:52" ht="15.6" customHeight="1">
      <c r="E185" s="32"/>
      <c r="F185" s="32"/>
      <c r="G185" s="32"/>
      <c r="H185" s="104" t="s">
        <v>2487</v>
      </c>
      <c r="I185" s="104" t="s">
        <v>4580</v>
      </c>
      <c r="J185" s="104" t="s">
        <v>4581</v>
      </c>
      <c r="K185" s="32"/>
      <c r="L185" s="32"/>
      <c r="M185" s="32"/>
      <c r="N185" s="557" t="s">
        <v>6310</v>
      </c>
      <c r="O185" s="54" t="s">
        <v>1136</v>
      </c>
      <c r="P185" s="69" t="s">
        <v>3277</v>
      </c>
      <c r="Q185" s="83" t="s">
        <v>3487</v>
      </c>
      <c r="R185" s="104" t="s">
        <v>7082</v>
      </c>
      <c r="S185" s="32"/>
      <c r="T185" s="32"/>
      <c r="U185" s="32"/>
      <c r="V185" s="32"/>
      <c r="W185" s="32" t="s">
        <v>29</v>
      </c>
      <c r="X185" s="32" t="s">
        <v>141</v>
      </c>
      <c r="Y185" s="32"/>
      <c r="Z185" s="32"/>
      <c r="AA185" s="32"/>
      <c r="AB185" s="32"/>
      <c r="AC185" s="104" t="s">
        <v>142</v>
      </c>
      <c r="AD185" s="32"/>
      <c r="AE185" s="163" t="s">
        <v>214</v>
      </c>
      <c r="AF185" s="111">
        <v>43945</v>
      </c>
      <c r="AG185" s="32"/>
      <c r="AH185" s="32"/>
      <c r="AI185" s="32"/>
      <c r="AJ185" s="32"/>
      <c r="AK185" s="32"/>
      <c r="AL185" s="32"/>
      <c r="AM185" s="78" t="s">
        <v>206</v>
      </c>
      <c r="AN185" s="111">
        <v>43948</v>
      </c>
      <c r="AO185" s="90" t="s">
        <v>57</v>
      </c>
      <c r="AP185" s="105" t="s">
        <v>34</v>
      </c>
      <c r="AQ185" s="90" t="s">
        <v>1288</v>
      </c>
      <c r="AR185" s="78"/>
      <c r="AS185" s="111"/>
      <c r="AT185" s="78"/>
      <c r="AU185" s="78"/>
      <c r="AV185" s="78"/>
      <c r="AW185" s="32"/>
      <c r="AX185" s="32"/>
      <c r="AY185" s="32"/>
      <c r="AZ185" s="32">
        <f t="shared" si="7"/>
        <v>4</v>
      </c>
    </row>
    <row r="186" spans="5:52" ht="15.6" customHeight="1">
      <c r="E186" s="32"/>
      <c r="F186" s="32"/>
      <c r="G186" s="32"/>
      <c r="H186" s="69" t="s">
        <v>2488</v>
      </c>
      <c r="I186" s="96" t="s">
        <v>4582</v>
      </c>
      <c r="J186" s="96" t="s">
        <v>4583</v>
      </c>
      <c r="K186" s="32"/>
      <c r="L186" s="32"/>
      <c r="M186" s="32"/>
      <c r="N186" s="556" t="s">
        <v>6311</v>
      </c>
      <c r="O186" s="54" t="s">
        <v>1136</v>
      </c>
      <c r="P186" s="69" t="s">
        <v>3277</v>
      </c>
      <c r="Q186" s="143" t="s">
        <v>3488</v>
      </c>
      <c r="R186" s="104" t="s">
        <v>7082</v>
      </c>
      <c r="S186" s="32"/>
      <c r="T186" s="32"/>
      <c r="U186" s="32"/>
      <c r="V186" s="32"/>
      <c r="W186" s="32" t="s">
        <v>29</v>
      </c>
      <c r="X186" s="32" t="s">
        <v>141</v>
      </c>
      <c r="Y186" s="32"/>
      <c r="Z186" s="32"/>
      <c r="AA186" s="32"/>
      <c r="AB186" s="32"/>
      <c r="AC186" s="96" t="s">
        <v>142</v>
      </c>
      <c r="AD186" s="32"/>
      <c r="AE186" s="323" t="s">
        <v>214</v>
      </c>
      <c r="AF186" s="112">
        <v>43945</v>
      </c>
      <c r="AG186" s="32"/>
      <c r="AH186" s="32"/>
      <c r="AI186" s="32"/>
      <c r="AJ186" s="32"/>
      <c r="AK186" s="32"/>
      <c r="AL186" s="32"/>
      <c r="AM186" s="32" t="s">
        <v>207</v>
      </c>
      <c r="AN186" s="112">
        <v>43948</v>
      </c>
      <c r="AO186" s="31" t="s">
        <v>57</v>
      </c>
      <c r="AP186" s="105" t="s">
        <v>56</v>
      </c>
      <c r="AQ186" s="31" t="s">
        <v>1289</v>
      </c>
      <c r="AR186" s="32"/>
      <c r="AS186" s="112"/>
      <c r="AT186" s="32"/>
      <c r="AU186" s="32"/>
      <c r="AV186" s="32"/>
      <c r="AW186" s="32"/>
      <c r="AX186" s="32"/>
      <c r="AY186" s="32"/>
      <c r="AZ186" s="32">
        <f t="shared" si="7"/>
        <v>4</v>
      </c>
    </row>
    <row r="187" spans="5:52" ht="15.6" customHeight="1">
      <c r="E187" s="32"/>
      <c r="F187" s="32"/>
      <c r="G187" s="32"/>
      <c r="H187" s="69" t="s">
        <v>2489</v>
      </c>
      <c r="I187" s="96" t="s">
        <v>4584</v>
      </c>
      <c r="J187" s="96" t="s">
        <v>4585</v>
      </c>
      <c r="K187" s="32"/>
      <c r="L187" s="32"/>
      <c r="M187" s="32"/>
      <c r="N187" s="556" t="s">
        <v>6312</v>
      </c>
      <c r="O187" s="54" t="s">
        <v>1136</v>
      </c>
      <c r="P187" s="69" t="s">
        <v>3277</v>
      </c>
      <c r="Q187" s="143" t="s">
        <v>3489</v>
      </c>
      <c r="R187" s="104" t="s">
        <v>7093</v>
      </c>
      <c r="S187" s="32"/>
      <c r="T187" s="32"/>
      <c r="U187" s="32"/>
      <c r="V187" s="32"/>
      <c r="W187" s="32" t="s">
        <v>29</v>
      </c>
      <c r="X187" s="32" t="s">
        <v>141</v>
      </c>
      <c r="Y187" s="32"/>
      <c r="Z187" s="32"/>
      <c r="AA187" s="32"/>
      <c r="AB187" s="32"/>
      <c r="AC187" s="96" t="s">
        <v>142</v>
      </c>
      <c r="AD187" s="32"/>
      <c r="AE187" s="323" t="s">
        <v>214</v>
      </c>
      <c r="AF187" s="112">
        <v>43945</v>
      </c>
      <c r="AG187" s="32"/>
      <c r="AH187" s="32"/>
      <c r="AI187" s="32"/>
      <c r="AJ187" s="32"/>
      <c r="AK187" s="32"/>
      <c r="AL187" s="32"/>
      <c r="AM187" s="32" t="s">
        <v>207</v>
      </c>
      <c r="AN187" s="112">
        <v>43948</v>
      </c>
      <c r="AO187" s="31" t="s">
        <v>57</v>
      </c>
      <c r="AP187" s="105" t="s">
        <v>56</v>
      </c>
      <c r="AQ187" s="31" t="s">
        <v>1290</v>
      </c>
      <c r="AR187" s="32"/>
      <c r="AS187" s="112"/>
      <c r="AT187" s="32"/>
      <c r="AU187" s="32"/>
      <c r="AV187" s="32"/>
      <c r="AW187" s="32"/>
      <c r="AX187" s="32"/>
      <c r="AY187" s="32"/>
      <c r="AZ187" s="32">
        <f t="shared" si="7"/>
        <v>4</v>
      </c>
    </row>
    <row r="188" spans="5:52" ht="15.6" customHeight="1">
      <c r="E188" s="32"/>
      <c r="F188" s="32"/>
      <c r="G188" s="32"/>
      <c r="H188" s="69" t="s">
        <v>2490</v>
      </c>
      <c r="I188" s="96" t="s">
        <v>4586</v>
      </c>
      <c r="J188" s="96" t="s">
        <v>4587</v>
      </c>
      <c r="K188" s="32"/>
      <c r="L188" s="32"/>
      <c r="M188" s="32"/>
      <c r="N188" s="556" t="s">
        <v>6313</v>
      </c>
      <c r="O188" s="54" t="s">
        <v>1136</v>
      </c>
      <c r="P188" s="69" t="s">
        <v>3277</v>
      </c>
      <c r="Q188" s="143" t="s">
        <v>3490</v>
      </c>
      <c r="R188" s="104" t="s">
        <v>7082</v>
      </c>
      <c r="S188" s="32"/>
      <c r="T188" s="32"/>
      <c r="U188" s="32"/>
      <c r="V188" s="32"/>
      <c r="W188" s="32" t="s">
        <v>29</v>
      </c>
      <c r="X188" s="32" t="s">
        <v>141</v>
      </c>
      <c r="Y188" s="32"/>
      <c r="Z188" s="32"/>
      <c r="AA188" s="32"/>
      <c r="AB188" s="32"/>
      <c r="AC188" s="96" t="s">
        <v>142</v>
      </c>
      <c r="AD188" s="32"/>
      <c r="AE188" s="323" t="s">
        <v>214</v>
      </c>
      <c r="AF188" s="112">
        <v>43945</v>
      </c>
      <c r="AG188" s="32"/>
      <c r="AH188" s="32"/>
      <c r="AI188" s="32"/>
      <c r="AJ188" s="32"/>
      <c r="AK188" s="32"/>
      <c r="AL188" s="32"/>
      <c r="AM188" s="32" t="s">
        <v>207</v>
      </c>
      <c r="AN188" s="112">
        <v>43948</v>
      </c>
      <c r="AO188" s="31" t="s">
        <v>57</v>
      </c>
      <c r="AP188" s="105" t="s">
        <v>56</v>
      </c>
      <c r="AQ188" s="31" t="s">
        <v>1291</v>
      </c>
      <c r="AR188" s="32"/>
      <c r="AS188" s="112"/>
      <c r="AT188" s="32"/>
      <c r="AU188" s="32"/>
      <c r="AV188" s="32"/>
      <c r="AW188" s="32"/>
      <c r="AX188" s="32"/>
      <c r="AY188" s="32"/>
      <c r="AZ188" s="32">
        <f t="shared" si="7"/>
        <v>4</v>
      </c>
    </row>
    <row r="189" spans="5:52" ht="15.6" customHeight="1">
      <c r="E189" s="32"/>
      <c r="F189" s="32"/>
      <c r="G189" s="32"/>
      <c r="H189" s="69" t="s">
        <v>2491</v>
      </c>
      <c r="I189" s="96" t="s">
        <v>4588</v>
      </c>
      <c r="J189" s="96" t="s">
        <v>4589</v>
      </c>
      <c r="K189" s="32"/>
      <c r="L189" s="32"/>
      <c r="M189" s="32"/>
      <c r="N189" s="556" t="s">
        <v>6314</v>
      </c>
      <c r="O189" s="54" t="s">
        <v>1136</v>
      </c>
      <c r="P189" s="69" t="s">
        <v>3277</v>
      </c>
      <c r="Q189" s="143" t="s">
        <v>3491</v>
      </c>
      <c r="R189" s="104" t="s">
        <v>7082</v>
      </c>
      <c r="S189" s="32"/>
      <c r="T189" s="32"/>
      <c r="U189" s="32"/>
      <c r="V189" s="32"/>
      <c r="W189" s="32" t="s">
        <v>29</v>
      </c>
      <c r="X189" s="32" t="s">
        <v>141</v>
      </c>
      <c r="Y189" s="32"/>
      <c r="Z189" s="32"/>
      <c r="AA189" s="32"/>
      <c r="AB189" s="32"/>
      <c r="AC189" s="96" t="s">
        <v>142</v>
      </c>
      <c r="AD189" s="32"/>
      <c r="AE189" s="323" t="s">
        <v>214</v>
      </c>
      <c r="AF189" s="112">
        <v>43945</v>
      </c>
      <c r="AG189" s="32"/>
      <c r="AH189" s="32"/>
      <c r="AI189" s="32"/>
      <c r="AJ189" s="32"/>
      <c r="AK189" s="32"/>
      <c r="AL189" s="32"/>
      <c r="AM189" s="32" t="s">
        <v>207</v>
      </c>
      <c r="AN189" s="112">
        <v>43948</v>
      </c>
      <c r="AO189" s="31" t="s">
        <v>57</v>
      </c>
      <c r="AP189" s="105" t="s">
        <v>56</v>
      </c>
      <c r="AQ189" s="31" t="s">
        <v>1292</v>
      </c>
      <c r="AR189" s="32"/>
      <c r="AS189" s="112"/>
      <c r="AT189" s="32"/>
      <c r="AU189" s="32"/>
      <c r="AV189" s="32"/>
      <c r="AW189" s="32"/>
      <c r="AX189" s="32"/>
      <c r="AY189" s="32"/>
      <c r="AZ189" s="32">
        <f t="shared" si="7"/>
        <v>4</v>
      </c>
    </row>
    <row r="190" spans="5:52" ht="15.6" customHeight="1">
      <c r="E190" s="32"/>
      <c r="F190" s="32"/>
      <c r="G190" s="32"/>
      <c r="H190" s="69" t="s">
        <v>2492</v>
      </c>
      <c r="I190" s="96" t="s">
        <v>4590</v>
      </c>
      <c r="J190" s="96" t="s">
        <v>4591</v>
      </c>
      <c r="K190" s="32"/>
      <c r="L190" s="32"/>
      <c r="M190" s="32"/>
      <c r="N190" s="556" t="s">
        <v>6315</v>
      </c>
      <c r="O190" s="54" t="s">
        <v>1136</v>
      </c>
      <c r="P190" s="69" t="s">
        <v>3277</v>
      </c>
      <c r="Q190" s="143" t="s">
        <v>3492</v>
      </c>
      <c r="R190" s="104" t="s">
        <v>7082</v>
      </c>
      <c r="S190" s="32"/>
      <c r="T190" s="32"/>
      <c r="U190" s="32"/>
      <c r="V190" s="32"/>
      <c r="W190" s="32" t="s">
        <v>29</v>
      </c>
      <c r="X190" s="32" t="s">
        <v>141</v>
      </c>
      <c r="Y190" s="32"/>
      <c r="Z190" s="32"/>
      <c r="AA190" s="32"/>
      <c r="AB190" s="32"/>
      <c r="AC190" s="96" t="s">
        <v>142</v>
      </c>
      <c r="AD190" s="32"/>
      <c r="AE190" s="323" t="s">
        <v>214</v>
      </c>
      <c r="AF190" s="112">
        <v>43945</v>
      </c>
      <c r="AG190" s="32"/>
      <c r="AH190" s="32"/>
      <c r="AI190" s="32"/>
      <c r="AJ190" s="32"/>
      <c r="AK190" s="32"/>
      <c r="AL190" s="32"/>
      <c r="AM190" s="32" t="s">
        <v>207</v>
      </c>
      <c r="AN190" s="112">
        <v>43948</v>
      </c>
      <c r="AO190" s="31" t="s">
        <v>57</v>
      </c>
      <c r="AP190" s="105" t="s">
        <v>59</v>
      </c>
      <c r="AQ190" s="31" t="s">
        <v>1293</v>
      </c>
      <c r="AR190" s="32"/>
      <c r="AS190" s="112"/>
      <c r="AT190" s="32"/>
      <c r="AU190" s="32"/>
      <c r="AV190" s="32"/>
      <c r="AW190" s="32"/>
      <c r="AX190" s="32"/>
      <c r="AY190" s="32"/>
      <c r="AZ190" s="32">
        <f t="shared" si="7"/>
        <v>4</v>
      </c>
    </row>
    <row r="191" spans="5:52" ht="15.6" customHeight="1">
      <c r="E191" s="32"/>
      <c r="F191" s="32"/>
      <c r="G191" s="32"/>
      <c r="H191" s="69" t="s">
        <v>2493</v>
      </c>
      <c r="I191" s="96" t="s">
        <v>4592</v>
      </c>
      <c r="J191" s="96" t="s">
        <v>4593</v>
      </c>
      <c r="K191" s="32"/>
      <c r="L191" s="32"/>
      <c r="M191" s="32"/>
      <c r="N191" s="556" t="s">
        <v>6316</v>
      </c>
      <c r="O191" s="54" t="s">
        <v>1136</v>
      </c>
      <c r="P191" s="69" t="s">
        <v>3277</v>
      </c>
      <c r="Q191" s="143" t="s">
        <v>3493</v>
      </c>
      <c r="R191" s="104" t="s">
        <v>7094</v>
      </c>
      <c r="S191" s="32"/>
      <c r="T191" s="32"/>
      <c r="U191" s="32"/>
      <c r="V191" s="32"/>
      <c r="W191" s="32" t="s">
        <v>29</v>
      </c>
      <c r="X191" s="32" t="s">
        <v>141</v>
      </c>
      <c r="Y191" s="32"/>
      <c r="Z191" s="32"/>
      <c r="AA191" s="32"/>
      <c r="AB191" s="32"/>
      <c r="AC191" s="96" t="s">
        <v>142</v>
      </c>
      <c r="AD191" s="32"/>
      <c r="AE191" s="323" t="s">
        <v>207</v>
      </c>
      <c r="AF191" s="112">
        <v>43945</v>
      </c>
      <c r="AG191" s="32"/>
      <c r="AH191" s="32"/>
      <c r="AI191" s="32"/>
      <c r="AJ191" s="32"/>
      <c r="AK191" s="32"/>
      <c r="AL191" s="32"/>
      <c r="AM191" s="78" t="s">
        <v>214</v>
      </c>
      <c r="AN191" s="111">
        <v>43948</v>
      </c>
      <c r="AO191" s="90" t="s">
        <v>56</v>
      </c>
      <c r="AP191" s="87" t="s">
        <v>56</v>
      </c>
      <c r="AQ191" s="31"/>
      <c r="AR191" s="32"/>
      <c r="AS191" s="112"/>
      <c r="AT191" s="32"/>
      <c r="AU191" s="32"/>
      <c r="AV191" s="32"/>
      <c r="AW191" s="32"/>
      <c r="AX191" s="32"/>
      <c r="AY191" s="32"/>
      <c r="AZ191" s="32">
        <f t="shared" si="7"/>
        <v>4</v>
      </c>
    </row>
    <row r="192" spans="5:52" ht="15.6" customHeight="1">
      <c r="E192" s="32"/>
      <c r="F192" s="32"/>
      <c r="G192" s="32"/>
      <c r="H192" s="74" t="s">
        <v>2494</v>
      </c>
      <c r="I192" s="69" t="s">
        <v>4594</v>
      </c>
      <c r="J192" s="69" t="s">
        <v>4595</v>
      </c>
      <c r="K192" s="32"/>
      <c r="L192" s="32"/>
      <c r="M192" s="32"/>
      <c r="N192" s="556" t="s">
        <v>6317</v>
      </c>
      <c r="O192" s="54" t="s">
        <v>1136</v>
      </c>
      <c r="P192" s="69" t="s">
        <v>3277</v>
      </c>
      <c r="Q192" s="69" t="s">
        <v>3494</v>
      </c>
      <c r="R192" s="104" t="s">
        <v>7082</v>
      </c>
      <c r="S192" s="32"/>
      <c r="T192" s="32"/>
      <c r="U192" s="32"/>
      <c r="V192" s="32"/>
      <c r="W192" s="32" t="s">
        <v>29</v>
      </c>
      <c r="X192" s="32" t="s">
        <v>141</v>
      </c>
      <c r="Y192" s="32"/>
      <c r="Z192" s="32"/>
      <c r="AA192" s="32"/>
      <c r="AB192" s="32"/>
      <c r="AC192" s="96" t="s">
        <v>142</v>
      </c>
      <c r="AD192" s="32"/>
      <c r="AE192" s="162" t="s">
        <v>214</v>
      </c>
      <c r="AF192" s="162">
        <v>43956</v>
      </c>
      <c r="AG192" s="32"/>
      <c r="AH192" s="32"/>
      <c r="AI192" s="32"/>
      <c r="AJ192" s="32"/>
      <c r="AK192" s="32"/>
      <c r="AL192" s="32"/>
      <c r="AM192" s="69" t="s">
        <v>207</v>
      </c>
      <c r="AN192" s="162">
        <v>43958</v>
      </c>
      <c r="AO192" s="69" t="s">
        <v>57</v>
      </c>
      <c r="AP192" s="69" t="s">
        <v>56</v>
      </c>
      <c r="AQ192" s="69" t="s">
        <v>1471</v>
      </c>
      <c r="AR192" s="69"/>
      <c r="AS192" s="69"/>
      <c r="AT192" s="69"/>
      <c r="AU192" s="69"/>
      <c r="AV192" s="69"/>
      <c r="AW192" s="32"/>
      <c r="AX192" s="32"/>
      <c r="AY192" s="32"/>
      <c r="AZ192" s="32">
        <f t="shared" si="7"/>
        <v>5</v>
      </c>
    </row>
    <row r="193" spans="5:52" ht="15.6" customHeight="1">
      <c r="E193" s="32"/>
      <c r="F193" s="32"/>
      <c r="G193" s="32"/>
      <c r="H193" s="76" t="s">
        <v>2495</v>
      </c>
      <c r="I193" s="104" t="s">
        <v>4596</v>
      </c>
      <c r="J193" s="104" t="s">
        <v>4597</v>
      </c>
      <c r="K193" s="32"/>
      <c r="L193" s="32"/>
      <c r="M193" s="32"/>
      <c r="N193" s="556" t="s">
        <v>6318</v>
      </c>
      <c r="O193" s="54" t="s">
        <v>1136</v>
      </c>
      <c r="P193" s="69" t="s">
        <v>3277</v>
      </c>
      <c r="Q193" s="104" t="s">
        <v>3495</v>
      </c>
      <c r="R193" s="104" t="s">
        <v>7082</v>
      </c>
      <c r="S193" s="32"/>
      <c r="T193" s="32"/>
      <c r="U193" s="32"/>
      <c r="V193" s="32"/>
      <c r="W193" s="32" t="s">
        <v>29</v>
      </c>
      <c r="X193" s="32" t="s">
        <v>141</v>
      </c>
      <c r="Y193" s="32"/>
      <c r="Z193" s="32"/>
      <c r="AA193" s="32"/>
      <c r="AB193" s="32"/>
      <c r="AC193" s="104" t="s">
        <v>142</v>
      </c>
      <c r="AD193" s="32"/>
      <c r="AE193" s="163" t="s">
        <v>214</v>
      </c>
      <c r="AF193" s="163">
        <v>43956</v>
      </c>
      <c r="AG193" s="32"/>
      <c r="AH193" s="32"/>
      <c r="AI193" s="32"/>
      <c r="AJ193" s="32"/>
      <c r="AK193" s="32"/>
      <c r="AL193" s="32"/>
      <c r="AM193" s="69" t="s">
        <v>207</v>
      </c>
      <c r="AN193" s="162">
        <v>43958</v>
      </c>
      <c r="AO193" s="69" t="s">
        <v>55</v>
      </c>
      <c r="AP193" s="104" t="s">
        <v>56</v>
      </c>
      <c r="AQ193" s="69" t="s">
        <v>1472</v>
      </c>
      <c r="AR193" s="104"/>
      <c r="AS193" s="104"/>
      <c r="AT193" s="104"/>
      <c r="AU193" s="104"/>
      <c r="AV193" s="104"/>
      <c r="AW193" s="32"/>
      <c r="AX193" s="32"/>
      <c r="AY193" s="32"/>
      <c r="AZ193" s="32">
        <f t="shared" si="7"/>
        <v>5</v>
      </c>
    </row>
    <row r="194" spans="5:52" ht="15.6" customHeight="1">
      <c r="E194" s="32"/>
      <c r="F194" s="32"/>
      <c r="G194" s="32"/>
      <c r="H194" s="74" t="s">
        <v>2496</v>
      </c>
      <c r="I194" s="69" t="s">
        <v>4598</v>
      </c>
      <c r="J194" s="69" t="s">
        <v>4599</v>
      </c>
      <c r="K194" s="32"/>
      <c r="L194" s="32"/>
      <c r="M194" s="32"/>
      <c r="N194" s="556" t="s">
        <v>6319</v>
      </c>
      <c r="O194" s="54" t="s">
        <v>1136</v>
      </c>
      <c r="P194" s="69" t="s">
        <v>3277</v>
      </c>
      <c r="Q194" s="69" t="s">
        <v>3496</v>
      </c>
      <c r="R194" s="104" t="s">
        <v>7082</v>
      </c>
      <c r="S194" s="32"/>
      <c r="T194" s="32"/>
      <c r="U194" s="32"/>
      <c r="V194" s="32"/>
      <c r="W194" s="32" t="s">
        <v>29</v>
      </c>
      <c r="X194" s="32" t="s">
        <v>141</v>
      </c>
      <c r="Y194" s="32"/>
      <c r="Z194" s="32"/>
      <c r="AA194" s="32"/>
      <c r="AB194" s="32"/>
      <c r="AC194" s="96" t="s">
        <v>142</v>
      </c>
      <c r="AD194" s="32"/>
      <c r="AE194" s="162" t="s">
        <v>214</v>
      </c>
      <c r="AF194" s="162">
        <v>43956</v>
      </c>
      <c r="AG194" s="32"/>
      <c r="AH194" s="32"/>
      <c r="AI194" s="32"/>
      <c r="AJ194" s="32"/>
      <c r="AK194" s="32"/>
      <c r="AL194" s="32"/>
      <c r="AM194" s="69" t="s">
        <v>207</v>
      </c>
      <c r="AN194" s="162">
        <v>43958</v>
      </c>
      <c r="AO194" s="69" t="s">
        <v>56</v>
      </c>
      <c r="AP194" s="87" t="s">
        <v>56</v>
      </c>
      <c r="AQ194" s="69"/>
      <c r="AR194" s="69"/>
      <c r="AS194" s="69"/>
      <c r="AT194" s="69"/>
      <c r="AU194" s="69"/>
      <c r="AV194" s="69"/>
      <c r="AW194" s="32"/>
      <c r="AX194" s="32"/>
      <c r="AY194" s="32"/>
      <c r="AZ194" s="32">
        <f t="shared" si="7"/>
        <v>5</v>
      </c>
    </row>
    <row r="195" spans="5:52" ht="15.6" customHeight="1">
      <c r="E195" s="32"/>
      <c r="F195" s="32"/>
      <c r="G195" s="32"/>
      <c r="H195" s="76" t="s">
        <v>2497</v>
      </c>
      <c r="I195" s="69" t="s">
        <v>4600</v>
      </c>
      <c r="J195" s="69" t="s">
        <v>4601</v>
      </c>
      <c r="K195" s="32"/>
      <c r="L195" s="32"/>
      <c r="M195" s="32"/>
      <c r="N195" s="556" t="s">
        <v>6320</v>
      </c>
      <c r="O195" s="54" t="s">
        <v>1136</v>
      </c>
      <c r="P195" s="69" t="s">
        <v>3277</v>
      </c>
      <c r="Q195" s="69" t="s">
        <v>3497</v>
      </c>
      <c r="R195" s="104" t="s">
        <v>7095</v>
      </c>
      <c r="S195" s="32"/>
      <c r="T195" s="32"/>
      <c r="U195" s="32"/>
      <c r="V195" s="32"/>
      <c r="W195" s="32" t="s">
        <v>29</v>
      </c>
      <c r="X195" s="32" t="s">
        <v>141</v>
      </c>
      <c r="Y195" s="32"/>
      <c r="Z195" s="32"/>
      <c r="AA195" s="32"/>
      <c r="AB195" s="32"/>
      <c r="AC195" s="96" t="s">
        <v>142</v>
      </c>
      <c r="AD195" s="32"/>
      <c r="AE195" s="162" t="s">
        <v>214</v>
      </c>
      <c r="AF195" s="162">
        <v>43956</v>
      </c>
      <c r="AG195" s="32"/>
      <c r="AH195" s="32"/>
      <c r="AI195" s="32"/>
      <c r="AJ195" s="32"/>
      <c r="AK195" s="32"/>
      <c r="AL195" s="32"/>
      <c r="AM195" s="69" t="s">
        <v>207</v>
      </c>
      <c r="AN195" s="162">
        <v>43958</v>
      </c>
      <c r="AO195" s="69" t="s">
        <v>57</v>
      </c>
      <c r="AP195" s="69" t="s">
        <v>56</v>
      </c>
      <c r="AQ195" s="69" t="s">
        <v>1473</v>
      </c>
      <c r="AR195" s="69"/>
      <c r="AS195" s="69"/>
      <c r="AT195" s="69"/>
      <c r="AU195" s="69"/>
      <c r="AV195" s="69"/>
      <c r="AW195" s="32"/>
      <c r="AX195" s="32"/>
      <c r="AY195" s="32"/>
      <c r="AZ195" s="32">
        <f t="shared" si="7"/>
        <v>5</v>
      </c>
    </row>
    <row r="196" spans="5:52" ht="15.6" customHeight="1">
      <c r="E196" s="32"/>
      <c r="F196" s="32"/>
      <c r="G196" s="32"/>
      <c r="H196" s="75" t="s">
        <v>2498</v>
      </c>
      <c r="I196" s="96" t="s">
        <v>4602</v>
      </c>
      <c r="J196" s="96" t="s">
        <v>4603</v>
      </c>
      <c r="K196" s="32"/>
      <c r="L196" s="32"/>
      <c r="M196" s="32"/>
      <c r="N196" s="556" t="s">
        <v>6321</v>
      </c>
      <c r="O196" s="87" t="s">
        <v>1136</v>
      </c>
      <c r="P196" s="87" t="s">
        <v>3281</v>
      </c>
      <c r="Q196" s="96" t="s">
        <v>3498</v>
      </c>
      <c r="R196" s="96" t="s">
        <v>7082</v>
      </c>
      <c r="S196" s="32"/>
      <c r="T196" s="32"/>
      <c r="U196" s="32"/>
      <c r="V196" s="32"/>
      <c r="W196" s="32" t="s">
        <v>29</v>
      </c>
      <c r="X196" s="32" t="s">
        <v>141</v>
      </c>
      <c r="Y196" s="32"/>
      <c r="Z196" s="32"/>
      <c r="AA196" s="32"/>
      <c r="AB196" s="32"/>
      <c r="AC196" s="96" t="s">
        <v>142</v>
      </c>
      <c r="AD196" s="32"/>
      <c r="AE196" s="323" t="s">
        <v>214</v>
      </c>
      <c r="AF196" s="323">
        <v>43956</v>
      </c>
      <c r="AG196" s="32"/>
      <c r="AH196" s="32"/>
      <c r="AI196" s="32"/>
      <c r="AJ196" s="32"/>
      <c r="AK196" s="32"/>
      <c r="AL196" s="32"/>
      <c r="AM196" s="96" t="s">
        <v>207</v>
      </c>
      <c r="AN196" s="323">
        <v>43958</v>
      </c>
      <c r="AO196" s="96" t="s">
        <v>1187</v>
      </c>
      <c r="AP196" s="96" t="s">
        <v>59</v>
      </c>
      <c r="AQ196" s="96"/>
      <c r="AR196" s="96" t="s">
        <v>206</v>
      </c>
      <c r="AS196" s="323">
        <v>43958</v>
      </c>
      <c r="AT196" s="450" t="s">
        <v>56</v>
      </c>
      <c r="AU196" s="450" t="s">
        <v>56</v>
      </c>
      <c r="AV196" s="54" t="s">
        <v>1474</v>
      </c>
      <c r="AW196" s="32"/>
      <c r="AX196" s="32"/>
      <c r="AY196" s="32"/>
      <c r="AZ196" s="32">
        <f t="shared" si="7"/>
        <v>5</v>
      </c>
    </row>
    <row r="197" spans="5:52" ht="15.6" customHeight="1">
      <c r="E197" s="32"/>
      <c r="F197" s="32"/>
      <c r="G197" s="32"/>
      <c r="H197" s="75" t="s">
        <v>2499</v>
      </c>
      <c r="I197" s="96" t="s">
        <v>4604</v>
      </c>
      <c r="J197" s="96" t="s">
        <v>4605</v>
      </c>
      <c r="K197" s="32"/>
      <c r="L197" s="32"/>
      <c r="M197" s="32"/>
      <c r="N197" s="556" t="s">
        <v>6322</v>
      </c>
      <c r="O197" s="87" t="s">
        <v>1136</v>
      </c>
      <c r="P197" s="87" t="s">
        <v>3281</v>
      </c>
      <c r="Q197" s="96" t="s">
        <v>3499</v>
      </c>
      <c r="R197" s="96" t="s">
        <v>7082</v>
      </c>
      <c r="S197" s="32"/>
      <c r="T197" s="32"/>
      <c r="U197" s="32"/>
      <c r="V197" s="32"/>
      <c r="W197" s="32" t="s">
        <v>29</v>
      </c>
      <c r="X197" s="32" t="s">
        <v>141</v>
      </c>
      <c r="Y197" s="32"/>
      <c r="Z197" s="32"/>
      <c r="AA197" s="32"/>
      <c r="AB197" s="32"/>
      <c r="AC197" s="96" t="s">
        <v>142</v>
      </c>
      <c r="AD197" s="32"/>
      <c r="AE197" s="323" t="s">
        <v>214</v>
      </c>
      <c r="AF197" s="323">
        <v>43956</v>
      </c>
      <c r="AG197" s="32"/>
      <c r="AH197" s="32"/>
      <c r="AI197" s="32"/>
      <c r="AJ197" s="32"/>
      <c r="AK197" s="32"/>
      <c r="AL197" s="32"/>
      <c r="AM197" s="96" t="s">
        <v>207</v>
      </c>
      <c r="AN197" s="323">
        <v>43958</v>
      </c>
      <c r="AO197" s="96" t="s">
        <v>56</v>
      </c>
      <c r="AP197" s="87" t="s">
        <v>56</v>
      </c>
      <c r="AQ197" s="96"/>
      <c r="AR197" s="96"/>
      <c r="AS197" s="96"/>
      <c r="AT197" s="96"/>
      <c r="AU197" s="96"/>
      <c r="AV197" s="96"/>
      <c r="AW197" s="32"/>
      <c r="AX197" s="32"/>
      <c r="AY197" s="32"/>
      <c r="AZ197" s="32">
        <f t="shared" si="7"/>
        <v>5</v>
      </c>
    </row>
    <row r="198" spans="5:52" ht="15.6" customHeight="1">
      <c r="E198" s="32"/>
      <c r="F198" s="32"/>
      <c r="G198" s="32"/>
      <c r="H198" s="75" t="s">
        <v>2500</v>
      </c>
      <c r="I198" s="96" t="s">
        <v>4606</v>
      </c>
      <c r="J198" s="96" t="s">
        <v>4607</v>
      </c>
      <c r="K198" s="32"/>
      <c r="L198" s="32"/>
      <c r="M198" s="32"/>
      <c r="N198" s="556" t="s">
        <v>6323</v>
      </c>
      <c r="O198" s="87" t="s">
        <v>1136</v>
      </c>
      <c r="P198" s="87" t="s">
        <v>3281</v>
      </c>
      <c r="Q198" s="96" t="s">
        <v>3500</v>
      </c>
      <c r="R198" s="96" t="s">
        <v>7095</v>
      </c>
      <c r="S198" s="32"/>
      <c r="T198" s="32"/>
      <c r="U198" s="32"/>
      <c r="V198" s="32"/>
      <c r="W198" s="32" t="s">
        <v>29</v>
      </c>
      <c r="X198" s="32" t="s">
        <v>141</v>
      </c>
      <c r="Y198" s="32"/>
      <c r="Z198" s="32"/>
      <c r="AA198" s="32"/>
      <c r="AB198" s="32"/>
      <c r="AC198" s="96" t="s">
        <v>142</v>
      </c>
      <c r="AD198" s="32"/>
      <c r="AE198" s="323" t="s">
        <v>214</v>
      </c>
      <c r="AF198" s="323">
        <v>43956</v>
      </c>
      <c r="AG198" s="32"/>
      <c r="AH198" s="32"/>
      <c r="AI198" s="32"/>
      <c r="AJ198" s="32"/>
      <c r="AK198" s="32"/>
      <c r="AL198" s="32"/>
      <c r="AM198" s="96" t="s">
        <v>207</v>
      </c>
      <c r="AN198" s="323">
        <v>43958</v>
      </c>
      <c r="AO198" s="96" t="s">
        <v>56</v>
      </c>
      <c r="AP198" s="87" t="s">
        <v>56</v>
      </c>
      <c r="AQ198" s="96"/>
      <c r="AR198" s="96"/>
      <c r="AS198" s="96"/>
      <c r="AT198" s="96"/>
      <c r="AU198" s="96"/>
      <c r="AV198" s="96"/>
      <c r="AW198" s="32"/>
      <c r="AX198" s="32"/>
      <c r="AY198" s="32"/>
      <c r="AZ198" s="32">
        <f t="shared" si="7"/>
        <v>5</v>
      </c>
    </row>
    <row r="199" spans="5:52" ht="15.6" customHeight="1">
      <c r="E199" s="32"/>
      <c r="F199" s="32"/>
      <c r="G199" s="32"/>
      <c r="H199" s="75" t="s">
        <v>2501</v>
      </c>
      <c r="I199" s="96" t="s">
        <v>4608</v>
      </c>
      <c r="J199" s="96" t="s">
        <v>4609</v>
      </c>
      <c r="K199" s="32"/>
      <c r="L199" s="32"/>
      <c r="M199" s="32"/>
      <c r="N199" s="556" t="s">
        <v>6324</v>
      </c>
      <c r="O199" s="87" t="s">
        <v>1136</v>
      </c>
      <c r="P199" s="87" t="s">
        <v>3281</v>
      </c>
      <c r="Q199" s="96" t="s">
        <v>3501</v>
      </c>
      <c r="R199" s="96" t="s">
        <v>7096</v>
      </c>
      <c r="S199" s="32"/>
      <c r="T199" s="32"/>
      <c r="U199" s="32"/>
      <c r="V199" s="32"/>
      <c r="W199" s="32" t="s">
        <v>29</v>
      </c>
      <c r="X199" s="32" t="s">
        <v>141</v>
      </c>
      <c r="Y199" s="32"/>
      <c r="Z199" s="32"/>
      <c r="AA199" s="32"/>
      <c r="AB199" s="32"/>
      <c r="AC199" s="96" t="s">
        <v>142</v>
      </c>
      <c r="AD199" s="32"/>
      <c r="AE199" s="323" t="s">
        <v>214</v>
      </c>
      <c r="AF199" s="323">
        <v>43956</v>
      </c>
      <c r="AG199" s="32"/>
      <c r="AH199" s="32"/>
      <c r="AI199" s="32"/>
      <c r="AJ199" s="32"/>
      <c r="AK199" s="32"/>
      <c r="AL199" s="32"/>
      <c r="AM199" s="96" t="s">
        <v>207</v>
      </c>
      <c r="AN199" s="323">
        <v>43958</v>
      </c>
      <c r="AO199" s="96" t="s">
        <v>1187</v>
      </c>
      <c r="AP199" s="96" t="s">
        <v>59</v>
      </c>
      <c r="AQ199" s="96"/>
      <c r="AR199" s="96" t="s">
        <v>206</v>
      </c>
      <c r="AS199" s="323">
        <v>43958</v>
      </c>
      <c r="AT199" s="450" t="s">
        <v>56</v>
      </c>
      <c r="AU199" s="450" t="s">
        <v>56</v>
      </c>
      <c r="AV199" s="54" t="s">
        <v>1475</v>
      </c>
      <c r="AW199" s="32"/>
      <c r="AX199" s="32"/>
      <c r="AY199" s="32"/>
      <c r="AZ199" s="32">
        <f t="shared" si="7"/>
        <v>5</v>
      </c>
    </row>
    <row r="200" spans="5:52" ht="15.6" customHeight="1">
      <c r="E200" s="32"/>
      <c r="F200" s="32"/>
      <c r="G200" s="32"/>
      <c r="H200" s="75" t="s">
        <v>2502</v>
      </c>
      <c r="I200" s="96" t="s">
        <v>4610</v>
      </c>
      <c r="J200" s="96" t="s">
        <v>4611</v>
      </c>
      <c r="K200" s="32"/>
      <c r="L200" s="32"/>
      <c r="M200" s="32"/>
      <c r="N200" s="556" t="s">
        <v>6325</v>
      </c>
      <c r="O200" s="87" t="s">
        <v>1136</v>
      </c>
      <c r="P200" s="87" t="s">
        <v>3281</v>
      </c>
      <c r="Q200" s="96" t="s">
        <v>3502</v>
      </c>
      <c r="R200" s="96" t="s">
        <v>7096</v>
      </c>
      <c r="S200" s="32"/>
      <c r="T200" s="32"/>
      <c r="U200" s="32"/>
      <c r="V200" s="32"/>
      <c r="W200" s="32" t="s">
        <v>29</v>
      </c>
      <c r="X200" s="32" t="s">
        <v>141</v>
      </c>
      <c r="Y200" s="32"/>
      <c r="Z200" s="32"/>
      <c r="AA200" s="32"/>
      <c r="AB200" s="32"/>
      <c r="AC200" s="96" t="s">
        <v>142</v>
      </c>
      <c r="AD200" s="32"/>
      <c r="AE200" s="323" t="s">
        <v>214</v>
      </c>
      <c r="AF200" s="323">
        <v>43957</v>
      </c>
      <c r="AG200" s="32"/>
      <c r="AH200" s="32"/>
      <c r="AI200" s="32"/>
      <c r="AJ200" s="32"/>
      <c r="AK200" s="32"/>
      <c r="AL200" s="32"/>
      <c r="AM200" s="96" t="s">
        <v>207</v>
      </c>
      <c r="AN200" s="323">
        <v>43958</v>
      </c>
      <c r="AO200" s="96" t="s">
        <v>55</v>
      </c>
      <c r="AP200" s="96" t="s">
        <v>56</v>
      </c>
      <c r="AQ200" s="96" t="s">
        <v>1476</v>
      </c>
      <c r="AR200" s="96"/>
      <c r="AS200" s="96"/>
      <c r="AT200" s="96"/>
      <c r="AU200" s="96"/>
      <c r="AV200" s="96"/>
      <c r="AW200" s="32"/>
      <c r="AX200" s="32"/>
      <c r="AY200" s="32"/>
      <c r="AZ200" s="32">
        <f t="shared" si="7"/>
        <v>5</v>
      </c>
    </row>
    <row r="201" spans="5:52" ht="15.6" customHeight="1">
      <c r="E201" s="32"/>
      <c r="F201" s="32"/>
      <c r="G201" s="32"/>
      <c r="H201" s="75" t="s">
        <v>2503</v>
      </c>
      <c r="I201" s="96" t="s">
        <v>4612</v>
      </c>
      <c r="J201" s="96" t="s">
        <v>4613</v>
      </c>
      <c r="K201" s="32"/>
      <c r="L201" s="32"/>
      <c r="M201" s="32"/>
      <c r="N201" s="556" t="s">
        <v>6326</v>
      </c>
      <c r="O201" s="87" t="s">
        <v>1136</v>
      </c>
      <c r="P201" s="87" t="s">
        <v>3281</v>
      </c>
      <c r="Q201" s="96" t="s">
        <v>3503</v>
      </c>
      <c r="R201" s="96" t="s">
        <v>7096</v>
      </c>
      <c r="S201" s="32"/>
      <c r="T201" s="32"/>
      <c r="U201" s="32"/>
      <c r="V201" s="32"/>
      <c r="W201" s="32" t="s">
        <v>29</v>
      </c>
      <c r="X201" s="32" t="s">
        <v>141</v>
      </c>
      <c r="Y201" s="32"/>
      <c r="Z201" s="32"/>
      <c r="AA201" s="32"/>
      <c r="AB201" s="32"/>
      <c r="AC201" s="96" t="s">
        <v>142</v>
      </c>
      <c r="AD201" s="32"/>
      <c r="AE201" s="323" t="s">
        <v>214</v>
      </c>
      <c r="AF201" s="323">
        <v>43957</v>
      </c>
      <c r="AG201" s="32"/>
      <c r="AH201" s="32"/>
      <c r="AI201" s="32"/>
      <c r="AJ201" s="32"/>
      <c r="AK201" s="32"/>
      <c r="AL201" s="32"/>
      <c r="AM201" s="96" t="s">
        <v>207</v>
      </c>
      <c r="AN201" s="323">
        <v>43958</v>
      </c>
      <c r="AO201" s="96" t="s">
        <v>1187</v>
      </c>
      <c r="AP201" s="96" t="s">
        <v>59</v>
      </c>
      <c r="AQ201" s="96" t="s">
        <v>1476</v>
      </c>
      <c r="AR201" s="96" t="s">
        <v>206</v>
      </c>
      <c r="AS201" s="323">
        <v>43958</v>
      </c>
      <c r="AT201" s="450" t="s">
        <v>56</v>
      </c>
      <c r="AU201" s="450" t="s">
        <v>56</v>
      </c>
      <c r="AV201" s="54" t="s">
        <v>1477</v>
      </c>
      <c r="AW201" s="32"/>
      <c r="AX201" s="32"/>
      <c r="AY201" s="32"/>
      <c r="AZ201" s="32">
        <f t="shared" si="7"/>
        <v>5</v>
      </c>
    </row>
    <row r="202" spans="5:52" ht="15.6" customHeight="1">
      <c r="E202" s="32"/>
      <c r="F202" s="32"/>
      <c r="G202" s="32"/>
      <c r="H202" s="75" t="s">
        <v>2504</v>
      </c>
      <c r="I202" s="96" t="s">
        <v>4614</v>
      </c>
      <c r="J202" s="96" t="s">
        <v>4615</v>
      </c>
      <c r="K202" s="32"/>
      <c r="L202" s="32"/>
      <c r="M202" s="32"/>
      <c r="N202" s="556" t="s">
        <v>6327</v>
      </c>
      <c r="O202" s="87" t="s">
        <v>1136</v>
      </c>
      <c r="P202" s="87" t="s">
        <v>3281</v>
      </c>
      <c r="Q202" s="96" t="s">
        <v>3504</v>
      </c>
      <c r="R202" s="96" t="s">
        <v>7097</v>
      </c>
      <c r="S202" s="32"/>
      <c r="T202" s="32"/>
      <c r="U202" s="32"/>
      <c r="V202" s="32"/>
      <c r="W202" s="32" t="s">
        <v>29</v>
      </c>
      <c r="X202" s="32" t="s">
        <v>141</v>
      </c>
      <c r="Y202" s="32"/>
      <c r="Z202" s="32"/>
      <c r="AA202" s="32"/>
      <c r="AB202" s="32"/>
      <c r="AC202" s="96" t="s">
        <v>142</v>
      </c>
      <c r="AD202" s="32"/>
      <c r="AE202" s="323" t="s">
        <v>214</v>
      </c>
      <c r="AF202" s="323">
        <v>43957</v>
      </c>
      <c r="AG202" s="32"/>
      <c r="AH202" s="32"/>
      <c r="AI202" s="32"/>
      <c r="AJ202" s="32"/>
      <c r="AK202" s="32"/>
      <c r="AL202" s="32"/>
      <c r="AM202" s="96" t="s">
        <v>207</v>
      </c>
      <c r="AN202" s="323">
        <v>43958</v>
      </c>
      <c r="AO202" s="96" t="s">
        <v>57</v>
      </c>
      <c r="AP202" s="96" t="s">
        <v>56</v>
      </c>
      <c r="AQ202" s="96" t="s">
        <v>1478</v>
      </c>
      <c r="AR202" s="96"/>
      <c r="AS202" s="96"/>
      <c r="AT202" s="96"/>
      <c r="AU202" s="96"/>
      <c r="AV202" s="96"/>
      <c r="AW202" s="32"/>
      <c r="AX202" s="32"/>
      <c r="AY202" s="32"/>
      <c r="AZ202" s="32">
        <f t="shared" si="7"/>
        <v>5</v>
      </c>
    </row>
    <row r="203" spans="5:52" ht="15.6" customHeight="1">
      <c r="E203" s="32"/>
      <c r="F203" s="32"/>
      <c r="G203" s="32"/>
      <c r="H203" s="75" t="s">
        <v>2505</v>
      </c>
      <c r="I203" s="96" t="s">
        <v>4616</v>
      </c>
      <c r="J203" s="96" t="s">
        <v>4617</v>
      </c>
      <c r="K203" s="32"/>
      <c r="L203" s="32"/>
      <c r="M203" s="32"/>
      <c r="N203" s="556" t="s">
        <v>6328</v>
      </c>
      <c r="O203" s="87" t="s">
        <v>1136</v>
      </c>
      <c r="P203" s="87" t="s">
        <v>3281</v>
      </c>
      <c r="Q203" s="96" t="s">
        <v>3505</v>
      </c>
      <c r="R203" s="96" t="s">
        <v>7098</v>
      </c>
      <c r="S203" s="32"/>
      <c r="T203" s="32"/>
      <c r="U203" s="32"/>
      <c r="V203" s="32"/>
      <c r="W203" s="32" t="s">
        <v>29</v>
      </c>
      <c r="X203" s="32" t="s">
        <v>141</v>
      </c>
      <c r="Y203" s="32"/>
      <c r="Z203" s="32"/>
      <c r="AA203" s="32"/>
      <c r="AB203" s="32"/>
      <c r="AC203" s="96" t="s">
        <v>142</v>
      </c>
      <c r="AD203" s="32"/>
      <c r="AE203" s="323" t="s">
        <v>214</v>
      </c>
      <c r="AF203" s="323">
        <v>43957</v>
      </c>
      <c r="AG203" s="32"/>
      <c r="AH203" s="32"/>
      <c r="AI203" s="32"/>
      <c r="AJ203" s="32"/>
      <c r="AK203" s="32"/>
      <c r="AL203" s="32"/>
      <c r="AM203" s="96" t="s">
        <v>207</v>
      </c>
      <c r="AN203" s="323">
        <v>43958</v>
      </c>
      <c r="AO203" s="96" t="s">
        <v>1187</v>
      </c>
      <c r="AP203" s="96" t="s">
        <v>59</v>
      </c>
      <c r="AQ203" s="96" t="s">
        <v>1479</v>
      </c>
      <c r="AR203" s="96" t="s">
        <v>206</v>
      </c>
      <c r="AS203" s="323">
        <v>43958</v>
      </c>
      <c r="AT203" s="450" t="s">
        <v>56</v>
      </c>
      <c r="AU203" s="450" t="s">
        <v>56</v>
      </c>
      <c r="AV203" s="96" t="s">
        <v>1480</v>
      </c>
      <c r="AW203" s="32"/>
      <c r="AX203" s="32"/>
      <c r="AY203" s="32"/>
      <c r="AZ203" s="32">
        <f t="shared" si="7"/>
        <v>5</v>
      </c>
    </row>
    <row r="204" spans="5:52" ht="15.6" customHeight="1">
      <c r="E204" s="32"/>
      <c r="F204" s="32"/>
      <c r="G204" s="32"/>
      <c r="H204" s="75" t="s">
        <v>2506</v>
      </c>
      <c r="I204" s="96" t="s">
        <v>4618</v>
      </c>
      <c r="J204" s="96" t="s">
        <v>4619</v>
      </c>
      <c r="K204" s="32"/>
      <c r="L204" s="32"/>
      <c r="M204" s="32"/>
      <c r="N204" s="556" t="s">
        <v>6329</v>
      </c>
      <c r="O204" s="87" t="s">
        <v>1136</v>
      </c>
      <c r="P204" s="87" t="s">
        <v>3281</v>
      </c>
      <c r="Q204" s="96" t="s">
        <v>3506</v>
      </c>
      <c r="R204" s="96" t="s">
        <v>7096</v>
      </c>
      <c r="S204" s="32"/>
      <c r="T204" s="32"/>
      <c r="U204" s="32"/>
      <c r="V204" s="32"/>
      <c r="W204" s="32" t="s">
        <v>29</v>
      </c>
      <c r="X204" s="32" t="s">
        <v>141</v>
      </c>
      <c r="Y204" s="32"/>
      <c r="Z204" s="32"/>
      <c r="AA204" s="32"/>
      <c r="AB204" s="32"/>
      <c r="AC204" s="96" t="s">
        <v>142</v>
      </c>
      <c r="AD204" s="32"/>
      <c r="AE204" s="323" t="s">
        <v>214</v>
      </c>
      <c r="AF204" s="323">
        <v>43957</v>
      </c>
      <c r="AG204" s="32"/>
      <c r="AH204" s="32"/>
      <c r="AI204" s="32"/>
      <c r="AJ204" s="32"/>
      <c r="AK204" s="32"/>
      <c r="AL204" s="32"/>
      <c r="AM204" s="96" t="s">
        <v>207</v>
      </c>
      <c r="AN204" s="323">
        <v>43958</v>
      </c>
      <c r="AO204" s="96" t="s">
        <v>55</v>
      </c>
      <c r="AP204" s="96" t="s">
        <v>56</v>
      </c>
      <c r="AQ204" s="96" t="s">
        <v>1481</v>
      </c>
      <c r="AR204" s="96"/>
      <c r="AS204" s="96"/>
      <c r="AT204" s="96"/>
      <c r="AU204" s="96"/>
      <c r="AV204" s="96"/>
      <c r="AW204" s="32"/>
      <c r="AX204" s="32"/>
      <c r="AY204" s="32"/>
      <c r="AZ204" s="32">
        <f t="shared" si="7"/>
        <v>5</v>
      </c>
    </row>
    <row r="205" spans="5:52" ht="15.6" customHeight="1">
      <c r="E205" s="32"/>
      <c r="F205" s="32"/>
      <c r="G205" s="32"/>
      <c r="H205" s="75" t="s">
        <v>2507</v>
      </c>
      <c r="I205" s="96" t="s">
        <v>4620</v>
      </c>
      <c r="J205" s="96" t="s">
        <v>4621</v>
      </c>
      <c r="K205" s="32"/>
      <c r="L205" s="32"/>
      <c r="M205" s="32"/>
      <c r="N205" s="556" t="s">
        <v>6330</v>
      </c>
      <c r="O205" s="87" t="s">
        <v>1136</v>
      </c>
      <c r="P205" s="87" t="s">
        <v>3281</v>
      </c>
      <c r="Q205" s="96" t="s">
        <v>3507</v>
      </c>
      <c r="R205" s="96" t="s">
        <v>7095</v>
      </c>
      <c r="S205" s="32"/>
      <c r="T205" s="32"/>
      <c r="U205" s="32"/>
      <c r="V205" s="32"/>
      <c r="W205" s="32" t="s">
        <v>29</v>
      </c>
      <c r="X205" s="32" t="s">
        <v>141</v>
      </c>
      <c r="Y205" s="32"/>
      <c r="Z205" s="32"/>
      <c r="AA205" s="32"/>
      <c r="AB205" s="32"/>
      <c r="AC205" s="96" t="s">
        <v>142</v>
      </c>
      <c r="AD205" s="32"/>
      <c r="AE205" s="323" t="s">
        <v>214</v>
      </c>
      <c r="AF205" s="323">
        <v>43957</v>
      </c>
      <c r="AG205" s="32"/>
      <c r="AH205" s="32"/>
      <c r="AI205" s="32"/>
      <c r="AJ205" s="32"/>
      <c r="AK205" s="32"/>
      <c r="AL205" s="32"/>
      <c r="AM205" s="96" t="s">
        <v>207</v>
      </c>
      <c r="AN205" s="323">
        <v>43958</v>
      </c>
      <c r="AO205" s="96" t="s">
        <v>55</v>
      </c>
      <c r="AP205" s="96" t="s">
        <v>56</v>
      </c>
      <c r="AQ205" s="96" t="s">
        <v>1482</v>
      </c>
      <c r="AR205" s="96"/>
      <c r="AS205" s="96"/>
      <c r="AT205" s="96"/>
      <c r="AU205" s="96"/>
      <c r="AV205" s="96"/>
      <c r="AW205" s="32"/>
      <c r="AX205" s="32"/>
      <c r="AY205" s="32"/>
      <c r="AZ205" s="32">
        <f t="shared" si="7"/>
        <v>5</v>
      </c>
    </row>
    <row r="206" spans="5:52" ht="15.6" customHeight="1">
      <c r="E206" s="32"/>
      <c r="F206" s="32"/>
      <c r="G206" s="32"/>
      <c r="H206" s="75" t="s">
        <v>2508</v>
      </c>
      <c r="I206" s="96" t="s">
        <v>4622</v>
      </c>
      <c r="J206" s="96" t="s">
        <v>4623</v>
      </c>
      <c r="K206" s="32"/>
      <c r="L206" s="32"/>
      <c r="M206" s="32"/>
      <c r="N206" s="556" t="s">
        <v>6331</v>
      </c>
      <c r="O206" s="87" t="s">
        <v>1136</v>
      </c>
      <c r="P206" s="87" t="s">
        <v>3281</v>
      </c>
      <c r="Q206" s="96" t="s">
        <v>3508</v>
      </c>
      <c r="R206" s="96" t="s">
        <v>7096</v>
      </c>
      <c r="S206" s="32"/>
      <c r="T206" s="32"/>
      <c r="U206" s="32"/>
      <c r="V206" s="32"/>
      <c r="W206" s="32" t="s">
        <v>29</v>
      </c>
      <c r="X206" s="32" t="s">
        <v>141</v>
      </c>
      <c r="Y206" s="32"/>
      <c r="Z206" s="32"/>
      <c r="AA206" s="32"/>
      <c r="AB206" s="32"/>
      <c r="AC206" s="96" t="s">
        <v>142</v>
      </c>
      <c r="AD206" s="32"/>
      <c r="AE206" s="323" t="s">
        <v>214</v>
      </c>
      <c r="AF206" s="323">
        <v>43957</v>
      </c>
      <c r="AG206" s="32"/>
      <c r="AH206" s="32"/>
      <c r="AI206" s="32"/>
      <c r="AJ206" s="32"/>
      <c r="AK206" s="32"/>
      <c r="AL206" s="32"/>
      <c r="AM206" s="96" t="s">
        <v>207</v>
      </c>
      <c r="AN206" s="323">
        <v>43958</v>
      </c>
      <c r="AO206" s="96" t="s">
        <v>1187</v>
      </c>
      <c r="AP206" s="96" t="s">
        <v>59</v>
      </c>
      <c r="AQ206" s="96" t="s">
        <v>1481</v>
      </c>
      <c r="AR206" s="96" t="s">
        <v>206</v>
      </c>
      <c r="AS206" s="323">
        <v>43958</v>
      </c>
      <c r="AT206" s="450" t="s">
        <v>56</v>
      </c>
      <c r="AU206" s="450" t="s">
        <v>56</v>
      </c>
      <c r="AV206" s="96" t="s">
        <v>1483</v>
      </c>
      <c r="AW206" s="32"/>
      <c r="AX206" s="32"/>
      <c r="AY206" s="32"/>
      <c r="AZ206" s="32">
        <f t="shared" si="7"/>
        <v>5</v>
      </c>
    </row>
    <row r="207" spans="5:52" ht="15.6" customHeight="1">
      <c r="E207" s="32"/>
      <c r="F207" s="32"/>
      <c r="G207" s="32"/>
      <c r="H207" s="75" t="s">
        <v>2509</v>
      </c>
      <c r="I207" s="96" t="s">
        <v>4624</v>
      </c>
      <c r="J207" s="96" t="s">
        <v>4625</v>
      </c>
      <c r="K207" s="32"/>
      <c r="L207" s="32"/>
      <c r="M207" s="32"/>
      <c r="N207" s="556" t="s">
        <v>6332</v>
      </c>
      <c r="O207" s="54" t="s">
        <v>1136</v>
      </c>
      <c r="P207" s="69" t="s">
        <v>3277</v>
      </c>
      <c r="Q207" s="96" t="s">
        <v>3509</v>
      </c>
      <c r="R207" s="96" t="s">
        <v>7099</v>
      </c>
      <c r="S207" s="32"/>
      <c r="T207" s="32"/>
      <c r="U207" s="32"/>
      <c r="V207" s="32"/>
      <c r="W207" s="32" t="s">
        <v>29</v>
      </c>
      <c r="X207" s="32" t="s">
        <v>141</v>
      </c>
      <c r="Y207" s="32"/>
      <c r="Z207" s="32"/>
      <c r="AA207" s="32"/>
      <c r="AB207" s="32"/>
      <c r="AC207" s="96" t="s">
        <v>142</v>
      </c>
      <c r="AD207" s="32"/>
      <c r="AE207" s="323" t="s">
        <v>206</v>
      </c>
      <c r="AF207" s="323">
        <v>43957</v>
      </c>
      <c r="AG207" s="32"/>
      <c r="AH207" s="32"/>
      <c r="AI207" s="32"/>
      <c r="AJ207" s="32"/>
      <c r="AK207" s="32"/>
      <c r="AL207" s="32"/>
      <c r="AM207" s="96" t="s">
        <v>214</v>
      </c>
      <c r="AN207" s="323">
        <v>43958</v>
      </c>
      <c r="AO207" s="96" t="s">
        <v>57</v>
      </c>
      <c r="AP207" s="96" t="s">
        <v>56</v>
      </c>
      <c r="AQ207" s="96" t="s">
        <v>1484</v>
      </c>
      <c r="AR207" s="96"/>
      <c r="AS207" s="96"/>
      <c r="AT207" s="96"/>
      <c r="AU207" s="96"/>
      <c r="AV207" s="96"/>
      <c r="AW207" s="32"/>
      <c r="AX207" s="32"/>
      <c r="AY207" s="32"/>
      <c r="AZ207" s="32">
        <f t="shared" si="7"/>
        <v>5</v>
      </c>
    </row>
    <row r="208" spans="5:52" ht="15.6" customHeight="1">
      <c r="E208" s="32"/>
      <c r="F208" s="32"/>
      <c r="G208" s="32"/>
      <c r="H208" s="75" t="s">
        <v>2510</v>
      </c>
      <c r="I208" s="96" t="s">
        <v>4626</v>
      </c>
      <c r="J208" s="96" t="s">
        <v>4627</v>
      </c>
      <c r="K208" s="32"/>
      <c r="L208" s="32"/>
      <c r="M208" s="32"/>
      <c r="N208" s="556" t="s">
        <v>6333</v>
      </c>
      <c r="O208" s="54" t="s">
        <v>1136</v>
      </c>
      <c r="P208" s="69" t="s">
        <v>3277</v>
      </c>
      <c r="Q208" s="96" t="s">
        <v>3510</v>
      </c>
      <c r="R208" s="96" t="s">
        <v>7100</v>
      </c>
      <c r="S208" s="32"/>
      <c r="T208" s="32"/>
      <c r="U208" s="32"/>
      <c r="V208" s="32"/>
      <c r="W208" s="32" t="s">
        <v>29</v>
      </c>
      <c r="X208" s="32" t="s">
        <v>141</v>
      </c>
      <c r="Y208" s="32"/>
      <c r="Z208" s="32"/>
      <c r="AA208" s="32"/>
      <c r="AB208" s="32"/>
      <c r="AC208" s="96" t="s">
        <v>142</v>
      </c>
      <c r="AD208" s="32"/>
      <c r="AE208" s="323" t="s">
        <v>206</v>
      </c>
      <c r="AF208" s="323">
        <v>43957</v>
      </c>
      <c r="AG208" s="32"/>
      <c r="AH208" s="32"/>
      <c r="AI208" s="32"/>
      <c r="AJ208" s="32"/>
      <c r="AK208" s="32"/>
      <c r="AL208" s="32"/>
      <c r="AM208" s="96" t="s">
        <v>214</v>
      </c>
      <c r="AN208" s="323">
        <v>43958</v>
      </c>
      <c r="AO208" s="96" t="s">
        <v>56</v>
      </c>
      <c r="AP208" s="87" t="s">
        <v>56</v>
      </c>
      <c r="AQ208" s="96"/>
      <c r="AR208" s="96"/>
      <c r="AS208" s="96"/>
      <c r="AT208" s="96"/>
      <c r="AU208" s="96"/>
      <c r="AV208" s="96"/>
      <c r="AW208" s="32"/>
      <c r="AX208" s="32"/>
      <c r="AY208" s="32"/>
      <c r="AZ208" s="32">
        <f t="shared" si="7"/>
        <v>5</v>
      </c>
    </row>
    <row r="209" spans="5:52" ht="15.6" customHeight="1">
      <c r="E209" s="32"/>
      <c r="F209" s="32"/>
      <c r="G209" s="32"/>
      <c r="H209" s="75" t="s">
        <v>2511</v>
      </c>
      <c r="I209" s="96" t="s">
        <v>4628</v>
      </c>
      <c r="J209" s="96" t="s">
        <v>4629</v>
      </c>
      <c r="K209" s="32"/>
      <c r="L209" s="32"/>
      <c r="M209" s="32"/>
      <c r="N209" s="556" t="s">
        <v>6334</v>
      </c>
      <c r="O209" s="54" t="s">
        <v>1136</v>
      </c>
      <c r="P209" s="69" t="s">
        <v>3277</v>
      </c>
      <c r="Q209" s="96" t="s">
        <v>3511</v>
      </c>
      <c r="R209" s="96" t="s">
        <v>7100</v>
      </c>
      <c r="S209" s="32"/>
      <c r="T209" s="32"/>
      <c r="U209" s="32"/>
      <c r="V209" s="32"/>
      <c r="W209" s="32" t="s">
        <v>29</v>
      </c>
      <c r="X209" s="32" t="s">
        <v>141</v>
      </c>
      <c r="Y209" s="32"/>
      <c r="Z209" s="32"/>
      <c r="AA209" s="32"/>
      <c r="AB209" s="32"/>
      <c r="AC209" s="96" t="s">
        <v>142</v>
      </c>
      <c r="AD209" s="32"/>
      <c r="AE209" s="323" t="s">
        <v>206</v>
      </c>
      <c r="AF209" s="323">
        <v>43957</v>
      </c>
      <c r="AG209" s="32"/>
      <c r="AH209" s="32"/>
      <c r="AI209" s="32"/>
      <c r="AJ209" s="32"/>
      <c r="AK209" s="32"/>
      <c r="AL209" s="32"/>
      <c r="AM209" s="96" t="s">
        <v>214</v>
      </c>
      <c r="AN209" s="323">
        <v>43958</v>
      </c>
      <c r="AO209" s="96" t="s">
        <v>57</v>
      </c>
      <c r="AP209" s="96" t="s">
        <v>56</v>
      </c>
      <c r="AQ209" s="96" t="s">
        <v>1485</v>
      </c>
      <c r="AR209" s="96"/>
      <c r="AS209" s="96"/>
      <c r="AT209" s="96"/>
      <c r="AU209" s="96"/>
      <c r="AV209" s="96"/>
      <c r="AW209" s="32"/>
      <c r="AX209" s="32"/>
      <c r="AY209" s="32"/>
      <c r="AZ209" s="32">
        <f t="shared" ref="AZ209:AZ272" si="8">MONTH(AF209)</f>
        <v>5</v>
      </c>
    </row>
    <row r="210" spans="5:52" ht="15.6" customHeight="1">
      <c r="E210" s="32"/>
      <c r="F210" s="32"/>
      <c r="G210" s="32"/>
      <c r="H210" s="75" t="s">
        <v>2512</v>
      </c>
      <c r="I210" s="96" t="s">
        <v>4630</v>
      </c>
      <c r="J210" s="96" t="s">
        <v>4631</v>
      </c>
      <c r="K210" s="32"/>
      <c r="L210" s="32"/>
      <c r="M210" s="32"/>
      <c r="N210" s="556" t="s">
        <v>6335</v>
      </c>
      <c r="O210" s="54" t="s">
        <v>1136</v>
      </c>
      <c r="P210" s="69" t="s">
        <v>3277</v>
      </c>
      <c r="Q210" s="96" t="s">
        <v>3512</v>
      </c>
      <c r="R210" s="96" t="s">
        <v>7101</v>
      </c>
      <c r="S210" s="32"/>
      <c r="T210" s="32"/>
      <c r="U210" s="32"/>
      <c r="V210" s="32"/>
      <c r="W210" s="32" t="s">
        <v>29</v>
      </c>
      <c r="X210" s="32" t="s">
        <v>141</v>
      </c>
      <c r="Y210" s="32"/>
      <c r="Z210" s="32"/>
      <c r="AA210" s="32"/>
      <c r="AB210" s="32"/>
      <c r="AC210" s="96" t="s">
        <v>142</v>
      </c>
      <c r="AD210" s="32"/>
      <c r="AE210" s="323" t="s">
        <v>206</v>
      </c>
      <c r="AF210" s="323">
        <v>43957</v>
      </c>
      <c r="AG210" s="32"/>
      <c r="AH210" s="32"/>
      <c r="AI210" s="32"/>
      <c r="AJ210" s="32"/>
      <c r="AK210" s="32"/>
      <c r="AL210" s="32"/>
      <c r="AM210" s="96" t="s">
        <v>214</v>
      </c>
      <c r="AN210" s="323">
        <v>43958</v>
      </c>
      <c r="AO210" s="96" t="s">
        <v>56</v>
      </c>
      <c r="AP210" s="87" t="s">
        <v>56</v>
      </c>
      <c r="AQ210" s="96"/>
      <c r="AR210" s="96"/>
      <c r="AS210" s="96"/>
      <c r="AT210" s="96"/>
      <c r="AU210" s="96"/>
      <c r="AV210" s="96"/>
      <c r="AW210" s="32"/>
      <c r="AX210" s="32"/>
      <c r="AY210" s="32"/>
      <c r="AZ210" s="32">
        <f t="shared" si="8"/>
        <v>5</v>
      </c>
    </row>
    <row r="211" spans="5:52" ht="15.6" customHeight="1">
      <c r="E211" s="32"/>
      <c r="F211" s="32"/>
      <c r="G211" s="32"/>
      <c r="H211" s="75" t="s">
        <v>2513</v>
      </c>
      <c r="I211" s="96" t="s">
        <v>4632</v>
      </c>
      <c r="J211" s="96" t="s">
        <v>4633</v>
      </c>
      <c r="K211" s="32"/>
      <c r="L211" s="32"/>
      <c r="M211" s="32"/>
      <c r="N211" s="556" t="s">
        <v>6336</v>
      </c>
      <c r="O211" s="54" t="s">
        <v>1136</v>
      </c>
      <c r="P211" s="69" t="s">
        <v>3277</v>
      </c>
      <c r="Q211" s="96" t="s">
        <v>3513</v>
      </c>
      <c r="R211" s="96" t="s">
        <v>7100</v>
      </c>
      <c r="S211" s="32"/>
      <c r="T211" s="32"/>
      <c r="U211" s="32"/>
      <c r="V211" s="32"/>
      <c r="W211" s="32" t="s">
        <v>29</v>
      </c>
      <c r="X211" s="32" t="s">
        <v>141</v>
      </c>
      <c r="Y211" s="32"/>
      <c r="Z211" s="32"/>
      <c r="AA211" s="32"/>
      <c r="AB211" s="32"/>
      <c r="AC211" s="96" t="s">
        <v>142</v>
      </c>
      <c r="AD211" s="32"/>
      <c r="AE211" s="323" t="s">
        <v>206</v>
      </c>
      <c r="AF211" s="323">
        <v>43957</v>
      </c>
      <c r="AG211" s="32"/>
      <c r="AH211" s="32"/>
      <c r="AI211" s="32"/>
      <c r="AJ211" s="32"/>
      <c r="AK211" s="32"/>
      <c r="AL211" s="32"/>
      <c r="AM211" s="96" t="s">
        <v>214</v>
      </c>
      <c r="AN211" s="323">
        <v>43958</v>
      </c>
      <c r="AO211" s="96" t="s">
        <v>56</v>
      </c>
      <c r="AP211" s="87" t="s">
        <v>56</v>
      </c>
      <c r="AQ211" s="96"/>
      <c r="AR211" s="96"/>
      <c r="AS211" s="96"/>
      <c r="AT211" s="96"/>
      <c r="AU211" s="96"/>
      <c r="AV211" s="96"/>
      <c r="AW211" s="32"/>
      <c r="AX211" s="32"/>
      <c r="AY211" s="32"/>
      <c r="AZ211" s="32">
        <f t="shared" si="8"/>
        <v>5</v>
      </c>
    </row>
    <row r="212" spans="5:52" ht="15.6" customHeight="1">
      <c r="E212" s="32"/>
      <c r="F212" s="32"/>
      <c r="G212" s="32"/>
      <c r="H212" s="75" t="s">
        <v>2514</v>
      </c>
      <c r="I212" s="96" t="s">
        <v>4634</v>
      </c>
      <c r="J212" s="96" t="s">
        <v>4635</v>
      </c>
      <c r="K212" s="32"/>
      <c r="L212" s="32"/>
      <c r="M212" s="32"/>
      <c r="N212" s="556" t="s">
        <v>6337</v>
      </c>
      <c r="O212" s="54" t="s">
        <v>1136</v>
      </c>
      <c r="P212" s="69" t="s">
        <v>3277</v>
      </c>
      <c r="Q212" s="96" t="s">
        <v>3514</v>
      </c>
      <c r="R212" s="96" t="s">
        <v>7100</v>
      </c>
      <c r="S212" s="32"/>
      <c r="T212" s="32"/>
      <c r="U212" s="32"/>
      <c r="V212" s="32"/>
      <c r="W212" s="32" t="s">
        <v>29</v>
      </c>
      <c r="X212" s="32" t="s">
        <v>141</v>
      </c>
      <c r="Y212" s="32"/>
      <c r="Z212" s="32"/>
      <c r="AA212" s="32"/>
      <c r="AB212" s="32"/>
      <c r="AC212" s="96" t="s">
        <v>142</v>
      </c>
      <c r="AD212" s="32"/>
      <c r="AE212" s="323" t="s">
        <v>206</v>
      </c>
      <c r="AF212" s="323">
        <v>43957</v>
      </c>
      <c r="AG212" s="32"/>
      <c r="AH212" s="32"/>
      <c r="AI212" s="32"/>
      <c r="AJ212" s="32"/>
      <c r="AK212" s="32"/>
      <c r="AL212" s="32"/>
      <c r="AM212" s="96" t="s">
        <v>214</v>
      </c>
      <c r="AN212" s="323">
        <v>43958</v>
      </c>
      <c r="AO212" s="96" t="s">
        <v>56</v>
      </c>
      <c r="AP212" s="87" t="s">
        <v>56</v>
      </c>
      <c r="AQ212" s="96"/>
      <c r="AR212" s="96"/>
      <c r="AS212" s="96"/>
      <c r="AT212" s="96"/>
      <c r="AU212" s="96"/>
      <c r="AV212" s="96"/>
      <c r="AW212" s="32"/>
      <c r="AX212" s="32"/>
      <c r="AY212" s="32"/>
      <c r="AZ212" s="32">
        <f t="shared" si="8"/>
        <v>5</v>
      </c>
    </row>
    <row r="213" spans="5:52" ht="15.6" customHeight="1">
      <c r="E213" s="32"/>
      <c r="F213" s="32"/>
      <c r="G213" s="32"/>
      <c r="H213" s="75" t="s">
        <v>2515</v>
      </c>
      <c r="I213" s="96" t="s">
        <v>4636</v>
      </c>
      <c r="J213" s="96" t="s">
        <v>4637</v>
      </c>
      <c r="K213" s="32"/>
      <c r="L213" s="32"/>
      <c r="M213" s="32"/>
      <c r="N213" s="556" t="s">
        <v>6338</v>
      </c>
      <c r="O213" s="54" t="s">
        <v>1136</v>
      </c>
      <c r="P213" s="69" t="s">
        <v>3277</v>
      </c>
      <c r="Q213" s="96" t="s">
        <v>3515</v>
      </c>
      <c r="R213" s="96" t="s">
        <v>7102</v>
      </c>
      <c r="S213" s="32"/>
      <c r="T213" s="32"/>
      <c r="U213" s="32"/>
      <c r="V213" s="32"/>
      <c r="W213" s="32" t="s">
        <v>29</v>
      </c>
      <c r="X213" s="32" t="s">
        <v>141</v>
      </c>
      <c r="Y213" s="32"/>
      <c r="Z213" s="32"/>
      <c r="AA213" s="32"/>
      <c r="AB213" s="32"/>
      <c r="AC213" s="96" t="s">
        <v>142</v>
      </c>
      <c r="AD213" s="32"/>
      <c r="AE213" s="323" t="s">
        <v>207</v>
      </c>
      <c r="AF213" s="323">
        <v>43957</v>
      </c>
      <c r="AG213" s="32"/>
      <c r="AH213" s="32"/>
      <c r="AI213" s="32"/>
      <c r="AJ213" s="32"/>
      <c r="AK213" s="32"/>
      <c r="AL213" s="32"/>
      <c r="AM213" s="96" t="s">
        <v>214</v>
      </c>
      <c r="AN213" s="323">
        <v>43958</v>
      </c>
      <c r="AO213" s="96" t="s">
        <v>59</v>
      </c>
      <c r="AP213" s="96" t="s">
        <v>59</v>
      </c>
      <c r="AQ213" s="96" t="s">
        <v>1486</v>
      </c>
      <c r="AR213" s="96" t="s">
        <v>206</v>
      </c>
      <c r="AS213" s="323">
        <v>43958</v>
      </c>
      <c r="AT213" s="450" t="s">
        <v>56</v>
      </c>
      <c r="AU213" s="450" t="s">
        <v>56</v>
      </c>
      <c r="AV213" s="96" t="s">
        <v>1483</v>
      </c>
      <c r="AW213" s="32"/>
      <c r="AX213" s="32"/>
      <c r="AY213" s="32"/>
      <c r="AZ213" s="32">
        <f t="shared" si="8"/>
        <v>5</v>
      </c>
    </row>
    <row r="214" spans="5:52" ht="15.6" customHeight="1">
      <c r="E214" s="32"/>
      <c r="F214" s="32"/>
      <c r="G214" s="32"/>
      <c r="H214" s="75" t="s">
        <v>2516</v>
      </c>
      <c r="I214" s="96" t="s">
        <v>4638</v>
      </c>
      <c r="J214" s="96" t="s">
        <v>4639</v>
      </c>
      <c r="K214" s="32"/>
      <c r="L214" s="32"/>
      <c r="M214" s="32"/>
      <c r="N214" s="556" t="s">
        <v>6339</v>
      </c>
      <c r="O214" s="54" t="s">
        <v>1136</v>
      </c>
      <c r="P214" s="69" t="s">
        <v>3277</v>
      </c>
      <c r="Q214" s="96" t="s">
        <v>3516</v>
      </c>
      <c r="R214" s="96" t="s">
        <v>7102</v>
      </c>
      <c r="S214" s="32"/>
      <c r="T214" s="32"/>
      <c r="U214" s="32"/>
      <c r="V214" s="32"/>
      <c r="W214" s="32" t="s">
        <v>29</v>
      </c>
      <c r="X214" s="32" t="s">
        <v>141</v>
      </c>
      <c r="Y214" s="32"/>
      <c r="Z214" s="32"/>
      <c r="AA214" s="32"/>
      <c r="AB214" s="32"/>
      <c r="AC214" s="96" t="s">
        <v>142</v>
      </c>
      <c r="AD214" s="32"/>
      <c r="AE214" s="323" t="s">
        <v>207</v>
      </c>
      <c r="AF214" s="323">
        <v>43957</v>
      </c>
      <c r="AG214" s="32"/>
      <c r="AH214" s="32"/>
      <c r="AI214" s="32"/>
      <c r="AJ214" s="32"/>
      <c r="AK214" s="32"/>
      <c r="AL214" s="32"/>
      <c r="AM214" s="96" t="s">
        <v>214</v>
      </c>
      <c r="AN214" s="323">
        <v>43958</v>
      </c>
      <c r="AO214" s="96" t="s">
        <v>59</v>
      </c>
      <c r="AP214" s="96" t="s">
        <v>59</v>
      </c>
      <c r="AQ214" s="96" t="s">
        <v>1486</v>
      </c>
      <c r="AR214" s="96"/>
      <c r="AS214" s="323"/>
      <c r="AT214" s="96"/>
      <c r="AU214" s="96"/>
      <c r="AV214" s="96"/>
      <c r="AW214" s="32"/>
      <c r="AX214" s="32"/>
      <c r="AY214" s="32"/>
      <c r="AZ214" s="32">
        <f t="shared" si="8"/>
        <v>5</v>
      </c>
    </row>
    <row r="215" spans="5:52" ht="15.6" customHeight="1">
      <c r="E215" s="32"/>
      <c r="F215" s="32"/>
      <c r="G215" s="32"/>
      <c r="H215" s="75" t="s">
        <v>2517</v>
      </c>
      <c r="I215" s="96" t="s">
        <v>4640</v>
      </c>
      <c r="J215" s="96" t="s">
        <v>4641</v>
      </c>
      <c r="K215" s="32"/>
      <c r="L215" s="32"/>
      <c r="M215" s="32"/>
      <c r="N215" s="556" t="s">
        <v>6340</v>
      </c>
      <c r="O215" s="54" t="s">
        <v>1136</v>
      </c>
      <c r="P215" s="69" t="s">
        <v>3277</v>
      </c>
      <c r="Q215" s="96" t="s">
        <v>3517</v>
      </c>
      <c r="R215" s="96" t="s">
        <v>7102</v>
      </c>
      <c r="S215" s="32"/>
      <c r="T215" s="32"/>
      <c r="U215" s="32"/>
      <c r="V215" s="32"/>
      <c r="W215" s="32" t="s">
        <v>29</v>
      </c>
      <c r="X215" s="32" t="s">
        <v>141</v>
      </c>
      <c r="Y215" s="32"/>
      <c r="Z215" s="32"/>
      <c r="AA215" s="32"/>
      <c r="AB215" s="32"/>
      <c r="AC215" s="96" t="s">
        <v>142</v>
      </c>
      <c r="AD215" s="32"/>
      <c r="AE215" s="323" t="s">
        <v>207</v>
      </c>
      <c r="AF215" s="323">
        <v>43957</v>
      </c>
      <c r="AG215" s="32"/>
      <c r="AH215" s="32"/>
      <c r="AI215" s="32"/>
      <c r="AJ215" s="32"/>
      <c r="AK215" s="32"/>
      <c r="AL215" s="32"/>
      <c r="AM215" s="96" t="s">
        <v>214</v>
      </c>
      <c r="AN215" s="323">
        <v>43958</v>
      </c>
      <c r="AO215" s="96" t="s">
        <v>59</v>
      </c>
      <c r="AP215" s="96" t="s">
        <v>59</v>
      </c>
      <c r="AQ215" s="96" t="s">
        <v>1486</v>
      </c>
      <c r="AR215" s="96"/>
      <c r="AS215" s="323"/>
      <c r="AT215" s="96"/>
      <c r="AU215" s="96"/>
      <c r="AV215" s="96"/>
      <c r="AW215" s="32"/>
      <c r="AX215" s="32"/>
      <c r="AY215" s="32"/>
      <c r="AZ215" s="32">
        <f t="shared" si="8"/>
        <v>5</v>
      </c>
    </row>
    <row r="216" spans="5:52" ht="15.6" customHeight="1">
      <c r="E216" s="32"/>
      <c r="F216" s="32"/>
      <c r="G216" s="32"/>
      <c r="H216" s="75" t="s">
        <v>2518</v>
      </c>
      <c r="I216" s="96" t="s">
        <v>4642</v>
      </c>
      <c r="J216" s="96" t="s">
        <v>4643</v>
      </c>
      <c r="K216" s="32"/>
      <c r="L216" s="32"/>
      <c r="M216" s="32"/>
      <c r="N216" s="556" t="s">
        <v>6341</v>
      </c>
      <c r="O216" s="54" t="s">
        <v>1136</v>
      </c>
      <c r="P216" s="69" t="s">
        <v>3277</v>
      </c>
      <c r="Q216" s="96" t="s">
        <v>3518</v>
      </c>
      <c r="R216" s="96" t="s">
        <v>7102</v>
      </c>
      <c r="S216" s="32"/>
      <c r="T216" s="32"/>
      <c r="U216" s="32"/>
      <c r="V216" s="32"/>
      <c r="W216" s="32" t="s">
        <v>29</v>
      </c>
      <c r="X216" s="32" t="s">
        <v>141</v>
      </c>
      <c r="Y216" s="32"/>
      <c r="Z216" s="32"/>
      <c r="AA216" s="32"/>
      <c r="AB216" s="32"/>
      <c r="AC216" s="96" t="s">
        <v>142</v>
      </c>
      <c r="AD216" s="32"/>
      <c r="AE216" s="323" t="s">
        <v>207</v>
      </c>
      <c r="AF216" s="323">
        <v>43957</v>
      </c>
      <c r="AG216" s="32"/>
      <c r="AH216" s="32"/>
      <c r="AI216" s="32"/>
      <c r="AJ216" s="32"/>
      <c r="AK216" s="32"/>
      <c r="AL216" s="32"/>
      <c r="AM216" s="96" t="s">
        <v>214</v>
      </c>
      <c r="AN216" s="323">
        <v>43958</v>
      </c>
      <c r="AO216" s="96" t="s">
        <v>59</v>
      </c>
      <c r="AP216" s="96" t="s">
        <v>59</v>
      </c>
      <c r="AQ216" s="96" t="s">
        <v>1486</v>
      </c>
      <c r="AR216" s="96"/>
      <c r="AS216" s="323"/>
      <c r="AT216" s="96"/>
      <c r="AU216" s="96"/>
      <c r="AV216" s="96"/>
      <c r="AW216" s="32"/>
      <c r="AX216" s="32"/>
      <c r="AY216" s="32"/>
      <c r="AZ216" s="32">
        <f t="shared" si="8"/>
        <v>5</v>
      </c>
    </row>
    <row r="217" spans="5:52" ht="15.6" customHeight="1">
      <c r="E217" s="32"/>
      <c r="F217" s="32"/>
      <c r="G217" s="32"/>
      <c r="H217" s="75" t="s">
        <v>2519</v>
      </c>
      <c r="I217" s="96" t="s">
        <v>4644</v>
      </c>
      <c r="J217" s="96" t="s">
        <v>4645</v>
      </c>
      <c r="K217" s="32"/>
      <c r="L217" s="32"/>
      <c r="M217" s="32"/>
      <c r="N217" s="556" t="s">
        <v>6342</v>
      </c>
      <c r="O217" s="54" t="s">
        <v>1136</v>
      </c>
      <c r="P217" s="69" t="s">
        <v>3277</v>
      </c>
      <c r="Q217" s="96" t="s">
        <v>3519</v>
      </c>
      <c r="R217" s="96" t="s">
        <v>7102</v>
      </c>
      <c r="S217" s="32"/>
      <c r="T217" s="32"/>
      <c r="U217" s="32"/>
      <c r="V217" s="32"/>
      <c r="W217" s="32" t="s">
        <v>29</v>
      </c>
      <c r="X217" s="32" t="s">
        <v>141</v>
      </c>
      <c r="Y217" s="32"/>
      <c r="Z217" s="32"/>
      <c r="AA217" s="32"/>
      <c r="AB217" s="32"/>
      <c r="AC217" s="96" t="s">
        <v>142</v>
      </c>
      <c r="AD217" s="32"/>
      <c r="AE217" s="323" t="s">
        <v>207</v>
      </c>
      <c r="AF217" s="323">
        <v>43957</v>
      </c>
      <c r="AG217" s="32"/>
      <c r="AH217" s="32"/>
      <c r="AI217" s="32"/>
      <c r="AJ217" s="32"/>
      <c r="AK217" s="32"/>
      <c r="AL217" s="32"/>
      <c r="AM217" s="96" t="s">
        <v>214</v>
      </c>
      <c r="AN217" s="323">
        <v>43958</v>
      </c>
      <c r="AO217" s="96" t="s">
        <v>59</v>
      </c>
      <c r="AP217" s="96" t="s">
        <v>59</v>
      </c>
      <c r="AQ217" s="96" t="s">
        <v>1486</v>
      </c>
      <c r="AR217" s="96"/>
      <c r="AS217" s="323"/>
      <c r="AT217" s="96"/>
      <c r="AU217" s="96"/>
      <c r="AV217" s="96"/>
      <c r="AW217" s="32"/>
      <c r="AX217" s="32"/>
      <c r="AY217" s="32"/>
      <c r="AZ217" s="32">
        <f t="shared" si="8"/>
        <v>5</v>
      </c>
    </row>
    <row r="218" spans="5:52" ht="15.6" customHeight="1">
      <c r="E218" s="32"/>
      <c r="F218" s="32"/>
      <c r="G218" s="32"/>
      <c r="H218" s="75" t="s">
        <v>2520</v>
      </c>
      <c r="I218" s="96" t="s">
        <v>4646</v>
      </c>
      <c r="J218" s="96" t="s">
        <v>4647</v>
      </c>
      <c r="K218" s="32"/>
      <c r="L218" s="32"/>
      <c r="M218" s="32"/>
      <c r="N218" s="556" t="s">
        <v>6343</v>
      </c>
      <c r="O218" s="87" t="s">
        <v>1136</v>
      </c>
      <c r="P218" s="87" t="s">
        <v>3281</v>
      </c>
      <c r="Q218" s="96" t="s">
        <v>3520</v>
      </c>
      <c r="R218" s="96" t="s">
        <v>7102</v>
      </c>
      <c r="S218" s="32"/>
      <c r="T218" s="32"/>
      <c r="U218" s="32"/>
      <c r="V218" s="32"/>
      <c r="W218" s="32" t="s">
        <v>29</v>
      </c>
      <c r="X218" s="32" t="s">
        <v>141</v>
      </c>
      <c r="Y218" s="32"/>
      <c r="Z218" s="32"/>
      <c r="AA218" s="32"/>
      <c r="AB218" s="32"/>
      <c r="AC218" s="96" t="s">
        <v>142</v>
      </c>
      <c r="AD218" s="32"/>
      <c r="AE218" s="323" t="s">
        <v>207</v>
      </c>
      <c r="AF218" s="323">
        <v>43957</v>
      </c>
      <c r="AG218" s="32"/>
      <c r="AH218" s="32"/>
      <c r="AI218" s="32"/>
      <c r="AJ218" s="32"/>
      <c r="AK218" s="32"/>
      <c r="AL218" s="32"/>
      <c r="AM218" s="96" t="s">
        <v>214</v>
      </c>
      <c r="AN218" s="323">
        <v>43958</v>
      </c>
      <c r="AO218" s="96" t="s">
        <v>59</v>
      </c>
      <c r="AP218" s="96" t="s">
        <v>59</v>
      </c>
      <c r="AQ218" s="96" t="s">
        <v>1486</v>
      </c>
      <c r="AR218" s="96"/>
      <c r="AS218" s="323"/>
      <c r="AT218" s="96"/>
      <c r="AU218" s="96"/>
      <c r="AV218" s="96"/>
      <c r="AW218" s="32"/>
      <c r="AX218" s="32"/>
      <c r="AY218" s="32"/>
      <c r="AZ218" s="32">
        <f t="shared" si="8"/>
        <v>5</v>
      </c>
    </row>
    <row r="219" spans="5:52" ht="15.6" customHeight="1">
      <c r="E219" s="32"/>
      <c r="F219" s="32"/>
      <c r="G219" s="32"/>
      <c r="H219" s="75" t="s">
        <v>2521</v>
      </c>
      <c r="I219" s="96" t="s">
        <v>4648</v>
      </c>
      <c r="J219" s="96" t="s">
        <v>4649</v>
      </c>
      <c r="K219" s="32"/>
      <c r="L219" s="32"/>
      <c r="M219" s="32"/>
      <c r="N219" s="556" t="s">
        <v>6344</v>
      </c>
      <c r="O219" s="87" t="s">
        <v>1136</v>
      </c>
      <c r="P219" s="87" t="s">
        <v>3281</v>
      </c>
      <c r="Q219" s="96" t="s">
        <v>3521</v>
      </c>
      <c r="R219" s="96" t="s">
        <v>7096</v>
      </c>
      <c r="S219" s="32"/>
      <c r="T219" s="32"/>
      <c r="U219" s="32"/>
      <c r="V219" s="32"/>
      <c r="W219" s="32" t="s">
        <v>29</v>
      </c>
      <c r="X219" s="32" t="s">
        <v>141</v>
      </c>
      <c r="Y219" s="32"/>
      <c r="Z219" s="32"/>
      <c r="AA219" s="32"/>
      <c r="AB219" s="32"/>
      <c r="AC219" s="96" t="s">
        <v>142</v>
      </c>
      <c r="AD219" s="32"/>
      <c r="AE219" s="323" t="s">
        <v>214</v>
      </c>
      <c r="AF219" s="323">
        <v>43957</v>
      </c>
      <c r="AG219" s="32"/>
      <c r="AH219" s="32"/>
      <c r="AI219" s="32"/>
      <c r="AJ219" s="32"/>
      <c r="AK219" s="32"/>
      <c r="AL219" s="32"/>
      <c r="AM219" s="96" t="s">
        <v>207</v>
      </c>
      <c r="AN219" s="323">
        <v>43958</v>
      </c>
      <c r="AO219" s="96" t="s">
        <v>56</v>
      </c>
      <c r="AP219" s="87" t="s">
        <v>56</v>
      </c>
      <c r="AQ219" s="96"/>
      <c r="AR219" s="96"/>
      <c r="AS219" s="323"/>
      <c r="AT219" s="96"/>
      <c r="AU219" s="96"/>
      <c r="AV219" s="96"/>
      <c r="AW219" s="32"/>
      <c r="AX219" s="32"/>
      <c r="AY219" s="32"/>
      <c r="AZ219" s="32">
        <f t="shared" si="8"/>
        <v>5</v>
      </c>
    </row>
    <row r="220" spans="5:52" ht="15.6" customHeight="1">
      <c r="E220" s="32"/>
      <c r="F220" s="32"/>
      <c r="G220" s="32"/>
      <c r="H220" s="75" t="s">
        <v>2522</v>
      </c>
      <c r="I220" s="96" t="s">
        <v>4650</v>
      </c>
      <c r="J220" s="96" t="s">
        <v>4651</v>
      </c>
      <c r="K220" s="32"/>
      <c r="L220" s="32"/>
      <c r="M220" s="32"/>
      <c r="N220" s="556" t="s">
        <v>6345</v>
      </c>
      <c r="O220" s="87" t="s">
        <v>1136</v>
      </c>
      <c r="P220" s="87" t="s">
        <v>3281</v>
      </c>
      <c r="Q220" s="96" t="s">
        <v>3522</v>
      </c>
      <c r="R220" s="96" t="s">
        <v>7096</v>
      </c>
      <c r="S220" s="32"/>
      <c r="T220" s="32"/>
      <c r="U220" s="32"/>
      <c r="V220" s="32"/>
      <c r="W220" s="32" t="s">
        <v>29</v>
      </c>
      <c r="X220" s="32" t="s">
        <v>141</v>
      </c>
      <c r="Y220" s="32"/>
      <c r="Z220" s="32"/>
      <c r="AA220" s="32"/>
      <c r="AB220" s="32"/>
      <c r="AC220" s="96" t="s">
        <v>142</v>
      </c>
      <c r="AD220" s="32"/>
      <c r="AE220" s="323" t="s">
        <v>214</v>
      </c>
      <c r="AF220" s="323">
        <v>43957</v>
      </c>
      <c r="AG220" s="32"/>
      <c r="AH220" s="32"/>
      <c r="AI220" s="32"/>
      <c r="AJ220" s="32"/>
      <c r="AK220" s="32"/>
      <c r="AL220" s="32"/>
      <c r="AM220" s="96" t="s">
        <v>207</v>
      </c>
      <c r="AN220" s="323">
        <v>43958</v>
      </c>
      <c r="AO220" s="96" t="s">
        <v>56</v>
      </c>
      <c r="AP220" s="87" t="s">
        <v>56</v>
      </c>
      <c r="AQ220" s="96"/>
      <c r="AR220" s="96"/>
      <c r="AS220" s="323"/>
      <c r="AT220" s="96"/>
      <c r="AU220" s="96"/>
      <c r="AV220" s="96"/>
      <c r="AW220" s="32"/>
      <c r="AX220" s="32"/>
      <c r="AY220" s="32"/>
      <c r="AZ220" s="32">
        <f t="shared" si="8"/>
        <v>5</v>
      </c>
    </row>
    <row r="221" spans="5:52" ht="15.6" customHeight="1">
      <c r="E221" s="32"/>
      <c r="F221" s="32"/>
      <c r="G221" s="32"/>
      <c r="H221" s="75" t="s">
        <v>2523</v>
      </c>
      <c r="I221" s="96" t="s">
        <v>4652</v>
      </c>
      <c r="J221" s="96" t="s">
        <v>4653</v>
      </c>
      <c r="K221" s="32"/>
      <c r="L221" s="32"/>
      <c r="M221" s="32"/>
      <c r="N221" s="556" t="s">
        <v>6346</v>
      </c>
      <c r="O221" s="87" t="s">
        <v>1136</v>
      </c>
      <c r="P221" s="87" t="s">
        <v>3281</v>
      </c>
      <c r="Q221" s="96" t="s">
        <v>3523</v>
      </c>
      <c r="R221" s="96" t="s">
        <v>7096</v>
      </c>
      <c r="S221" s="32"/>
      <c r="T221" s="32"/>
      <c r="U221" s="32"/>
      <c r="V221" s="32"/>
      <c r="W221" s="32" t="s">
        <v>29</v>
      </c>
      <c r="X221" s="32" t="s">
        <v>141</v>
      </c>
      <c r="Y221" s="32"/>
      <c r="Z221" s="32"/>
      <c r="AA221" s="32"/>
      <c r="AB221" s="32"/>
      <c r="AC221" s="96" t="s">
        <v>142</v>
      </c>
      <c r="AD221" s="32"/>
      <c r="AE221" s="323" t="s">
        <v>214</v>
      </c>
      <c r="AF221" s="323">
        <v>43957</v>
      </c>
      <c r="AG221" s="32"/>
      <c r="AH221" s="32"/>
      <c r="AI221" s="32"/>
      <c r="AJ221" s="32"/>
      <c r="AK221" s="32"/>
      <c r="AL221" s="32"/>
      <c r="AM221" s="96" t="s">
        <v>207</v>
      </c>
      <c r="AN221" s="323">
        <v>43958</v>
      </c>
      <c r="AO221" s="96" t="s">
        <v>56</v>
      </c>
      <c r="AP221" s="87" t="s">
        <v>56</v>
      </c>
      <c r="AQ221" s="96"/>
      <c r="AR221" s="96"/>
      <c r="AS221" s="323"/>
      <c r="AT221" s="96"/>
      <c r="AU221" s="96"/>
      <c r="AV221" s="96"/>
      <c r="AW221" s="32"/>
      <c r="AX221" s="32"/>
      <c r="AY221" s="32"/>
      <c r="AZ221" s="32">
        <f t="shared" si="8"/>
        <v>5</v>
      </c>
    </row>
    <row r="222" spans="5:52" ht="15.6" customHeight="1">
      <c r="E222" s="32"/>
      <c r="F222" s="32"/>
      <c r="G222" s="32"/>
      <c r="H222" s="75" t="s">
        <v>2524</v>
      </c>
      <c r="I222" s="96" t="s">
        <v>4654</v>
      </c>
      <c r="J222" s="96" t="s">
        <v>4655</v>
      </c>
      <c r="K222" s="32"/>
      <c r="L222" s="32"/>
      <c r="M222" s="32"/>
      <c r="N222" s="556" t="s">
        <v>6347</v>
      </c>
      <c r="O222" s="87" t="s">
        <v>1136</v>
      </c>
      <c r="P222" s="87" t="s">
        <v>3281</v>
      </c>
      <c r="Q222" s="96" t="s">
        <v>3524</v>
      </c>
      <c r="R222" s="96" t="s">
        <v>7096</v>
      </c>
      <c r="S222" s="32"/>
      <c r="T222" s="32"/>
      <c r="U222" s="32"/>
      <c r="V222" s="32"/>
      <c r="W222" s="32" t="s">
        <v>29</v>
      </c>
      <c r="X222" s="32" t="s">
        <v>141</v>
      </c>
      <c r="Y222" s="32"/>
      <c r="Z222" s="32"/>
      <c r="AA222" s="32"/>
      <c r="AB222" s="32"/>
      <c r="AC222" s="96" t="s">
        <v>142</v>
      </c>
      <c r="AD222" s="32"/>
      <c r="AE222" s="323" t="s">
        <v>214</v>
      </c>
      <c r="AF222" s="323">
        <v>43957</v>
      </c>
      <c r="AG222" s="32"/>
      <c r="AH222" s="32"/>
      <c r="AI222" s="32"/>
      <c r="AJ222" s="32"/>
      <c r="AK222" s="32"/>
      <c r="AL222" s="32"/>
      <c r="AM222" s="96" t="s">
        <v>207</v>
      </c>
      <c r="AN222" s="323">
        <v>43958</v>
      </c>
      <c r="AO222" s="96" t="s">
        <v>56</v>
      </c>
      <c r="AP222" s="87" t="s">
        <v>56</v>
      </c>
      <c r="AQ222" s="96"/>
      <c r="AR222" s="96" t="s">
        <v>206</v>
      </c>
      <c r="AS222" s="323">
        <v>43958</v>
      </c>
      <c r="AT222" s="96" t="s">
        <v>56</v>
      </c>
      <c r="AU222" s="96"/>
      <c r="AV222" s="96"/>
      <c r="AW222" s="32"/>
      <c r="AX222" s="32"/>
      <c r="AY222" s="32"/>
      <c r="AZ222" s="32">
        <f t="shared" si="8"/>
        <v>5</v>
      </c>
    </row>
    <row r="223" spans="5:52" ht="15.6" customHeight="1">
      <c r="E223" s="32"/>
      <c r="F223" s="32"/>
      <c r="G223" s="32"/>
      <c r="H223" s="75" t="s">
        <v>2525</v>
      </c>
      <c r="I223" s="96" t="s">
        <v>4656</v>
      </c>
      <c r="J223" s="96" t="s">
        <v>4657</v>
      </c>
      <c r="K223" s="32"/>
      <c r="L223" s="32"/>
      <c r="M223" s="32"/>
      <c r="N223" s="556" t="s">
        <v>6348</v>
      </c>
      <c r="O223" s="87" t="s">
        <v>1136</v>
      </c>
      <c r="P223" s="87" t="s">
        <v>3281</v>
      </c>
      <c r="Q223" s="96" t="s">
        <v>3525</v>
      </c>
      <c r="R223" s="96" t="s">
        <v>7096</v>
      </c>
      <c r="S223" s="32"/>
      <c r="T223" s="32"/>
      <c r="U223" s="32"/>
      <c r="V223" s="32"/>
      <c r="W223" s="32" t="s">
        <v>29</v>
      </c>
      <c r="X223" s="32" t="s">
        <v>141</v>
      </c>
      <c r="Y223" s="32"/>
      <c r="Z223" s="32"/>
      <c r="AA223" s="32"/>
      <c r="AB223" s="32"/>
      <c r="AC223" s="96" t="s">
        <v>142</v>
      </c>
      <c r="AD223" s="32"/>
      <c r="AE223" s="323" t="s">
        <v>214</v>
      </c>
      <c r="AF223" s="323">
        <v>43957</v>
      </c>
      <c r="AG223" s="32"/>
      <c r="AH223" s="32"/>
      <c r="AI223" s="32"/>
      <c r="AJ223" s="32"/>
      <c r="AK223" s="32"/>
      <c r="AL223" s="32"/>
      <c r="AM223" s="96" t="s">
        <v>207</v>
      </c>
      <c r="AN223" s="323">
        <v>43958</v>
      </c>
      <c r="AO223" s="96" t="s">
        <v>56</v>
      </c>
      <c r="AP223" s="87" t="s">
        <v>56</v>
      </c>
      <c r="AQ223" s="96"/>
      <c r="AR223" s="96"/>
      <c r="AS223" s="323"/>
      <c r="AT223" s="96"/>
      <c r="AU223" s="96"/>
      <c r="AV223" s="96"/>
      <c r="AW223" s="32"/>
      <c r="AX223" s="32"/>
      <c r="AY223" s="32"/>
      <c r="AZ223" s="32">
        <f t="shared" si="8"/>
        <v>5</v>
      </c>
    </row>
    <row r="224" spans="5:52" ht="15.6" customHeight="1">
      <c r="E224" s="32"/>
      <c r="F224" s="32"/>
      <c r="G224" s="32"/>
      <c r="H224" s="75" t="s">
        <v>2526</v>
      </c>
      <c r="I224" s="96" t="s">
        <v>4658</v>
      </c>
      <c r="J224" s="96" t="s">
        <v>4659</v>
      </c>
      <c r="K224" s="32"/>
      <c r="L224" s="32"/>
      <c r="M224" s="32"/>
      <c r="N224" s="556" t="s">
        <v>6349</v>
      </c>
      <c r="O224" s="87" t="s">
        <v>1136</v>
      </c>
      <c r="P224" s="87" t="s">
        <v>3281</v>
      </c>
      <c r="Q224" s="96" t="s">
        <v>3526</v>
      </c>
      <c r="R224" s="96" t="s">
        <v>7096</v>
      </c>
      <c r="S224" s="32"/>
      <c r="T224" s="32"/>
      <c r="U224" s="32"/>
      <c r="V224" s="32"/>
      <c r="W224" s="32" t="s">
        <v>29</v>
      </c>
      <c r="X224" s="32" t="s">
        <v>141</v>
      </c>
      <c r="Y224" s="32"/>
      <c r="Z224" s="32"/>
      <c r="AA224" s="32"/>
      <c r="AB224" s="32"/>
      <c r="AC224" s="96" t="s">
        <v>142</v>
      </c>
      <c r="AD224" s="32"/>
      <c r="AE224" s="323" t="s">
        <v>214</v>
      </c>
      <c r="AF224" s="323">
        <v>43957</v>
      </c>
      <c r="AG224" s="32"/>
      <c r="AH224" s="32"/>
      <c r="AI224" s="32"/>
      <c r="AJ224" s="32"/>
      <c r="AK224" s="32"/>
      <c r="AL224" s="32"/>
      <c r="AM224" s="96" t="s">
        <v>207</v>
      </c>
      <c r="AN224" s="323">
        <v>43958</v>
      </c>
      <c r="AO224" s="96" t="s">
        <v>56</v>
      </c>
      <c r="AP224" s="87" t="s">
        <v>56</v>
      </c>
      <c r="AQ224" s="96"/>
      <c r="AR224" s="96" t="s">
        <v>206</v>
      </c>
      <c r="AS224" s="323">
        <v>43958</v>
      </c>
      <c r="AT224" s="96" t="s">
        <v>56</v>
      </c>
      <c r="AU224" s="96"/>
      <c r="AV224" s="96"/>
      <c r="AW224" s="32"/>
      <c r="AX224" s="32"/>
      <c r="AY224" s="32"/>
      <c r="AZ224" s="32">
        <f t="shared" si="8"/>
        <v>5</v>
      </c>
    </row>
    <row r="225" spans="5:52" ht="15.6" customHeight="1">
      <c r="E225" s="32"/>
      <c r="F225" s="32"/>
      <c r="G225" s="32"/>
      <c r="H225" s="75" t="s">
        <v>2527</v>
      </c>
      <c r="I225" s="96" t="s">
        <v>4660</v>
      </c>
      <c r="J225" s="96" t="s">
        <v>4661</v>
      </c>
      <c r="K225" s="32"/>
      <c r="L225" s="32"/>
      <c r="M225" s="32"/>
      <c r="N225" s="556" t="s">
        <v>6350</v>
      </c>
      <c r="O225" s="87" t="s">
        <v>1136</v>
      </c>
      <c r="P225" s="87" t="s">
        <v>3281</v>
      </c>
      <c r="Q225" s="96" t="s">
        <v>3527</v>
      </c>
      <c r="R225" s="96" t="s">
        <v>7096</v>
      </c>
      <c r="S225" s="32"/>
      <c r="T225" s="32"/>
      <c r="U225" s="32"/>
      <c r="V225" s="32"/>
      <c r="W225" s="32" t="s">
        <v>29</v>
      </c>
      <c r="X225" s="32" t="s">
        <v>141</v>
      </c>
      <c r="Y225" s="32"/>
      <c r="Z225" s="32"/>
      <c r="AA225" s="32"/>
      <c r="AB225" s="32"/>
      <c r="AC225" s="96" t="s">
        <v>142</v>
      </c>
      <c r="AD225" s="32"/>
      <c r="AE225" s="323" t="s">
        <v>214</v>
      </c>
      <c r="AF225" s="323">
        <v>43957</v>
      </c>
      <c r="AG225" s="32"/>
      <c r="AH225" s="32"/>
      <c r="AI225" s="32"/>
      <c r="AJ225" s="32"/>
      <c r="AK225" s="32"/>
      <c r="AL225" s="32"/>
      <c r="AM225" s="96" t="s">
        <v>207</v>
      </c>
      <c r="AN225" s="323">
        <v>43958</v>
      </c>
      <c r="AO225" s="96" t="s">
        <v>56</v>
      </c>
      <c r="AP225" s="87" t="s">
        <v>56</v>
      </c>
      <c r="AQ225" s="96"/>
      <c r="AR225" s="96"/>
      <c r="AS225" s="323"/>
      <c r="AT225" s="96"/>
      <c r="AU225" s="96"/>
      <c r="AV225" s="96"/>
      <c r="AW225" s="32"/>
      <c r="AX225" s="32"/>
      <c r="AY225" s="32"/>
      <c r="AZ225" s="32">
        <f t="shared" si="8"/>
        <v>5</v>
      </c>
    </row>
    <row r="226" spans="5:52" ht="15.6" customHeight="1">
      <c r="E226" s="32"/>
      <c r="F226" s="32"/>
      <c r="G226" s="32"/>
      <c r="H226" s="75" t="s">
        <v>2528</v>
      </c>
      <c r="I226" s="96" t="s">
        <v>4662</v>
      </c>
      <c r="J226" s="96" t="s">
        <v>4663</v>
      </c>
      <c r="K226" s="32"/>
      <c r="L226" s="32"/>
      <c r="M226" s="32"/>
      <c r="N226" s="556" t="s">
        <v>6351</v>
      </c>
      <c r="O226" s="87" t="s">
        <v>1136</v>
      </c>
      <c r="P226" s="87" t="s">
        <v>3281</v>
      </c>
      <c r="Q226" s="96" t="s">
        <v>3528</v>
      </c>
      <c r="R226" s="96" t="s">
        <v>7096</v>
      </c>
      <c r="S226" s="32"/>
      <c r="T226" s="32"/>
      <c r="U226" s="32"/>
      <c r="V226" s="32"/>
      <c r="W226" s="32" t="s">
        <v>29</v>
      </c>
      <c r="X226" s="32" t="s">
        <v>141</v>
      </c>
      <c r="Y226" s="32"/>
      <c r="Z226" s="32"/>
      <c r="AA226" s="32"/>
      <c r="AB226" s="32"/>
      <c r="AC226" s="96" t="s">
        <v>142</v>
      </c>
      <c r="AD226" s="32"/>
      <c r="AE226" s="323" t="s">
        <v>214</v>
      </c>
      <c r="AF226" s="323">
        <v>43957</v>
      </c>
      <c r="AG226" s="32"/>
      <c r="AH226" s="32"/>
      <c r="AI226" s="32"/>
      <c r="AJ226" s="32"/>
      <c r="AK226" s="32"/>
      <c r="AL226" s="32"/>
      <c r="AM226" s="96" t="s">
        <v>207</v>
      </c>
      <c r="AN226" s="323">
        <v>43958</v>
      </c>
      <c r="AO226" s="96" t="s">
        <v>58</v>
      </c>
      <c r="AP226" s="96" t="s">
        <v>56</v>
      </c>
      <c r="AQ226" s="96" t="s">
        <v>1487</v>
      </c>
      <c r="AR226" s="96"/>
      <c r="AS226" s="323"/>
      <c r="AT226" s="96"/>
      <c r="AU226" s="96"/>
      <c r="AV226" s="96"/>
      <c r="AW226" s="32"/>
      <c r="AX226" s="32"/>
      <c r="AY226" s="32"/>
      <c r="AZ226" s="32">
        <f t="shared" si="8"/>
        <v>5</v>
      </c>
    </row>
    <row r="227" spans="5:52" ht="15.6" customHeight="1">
      <c r="E227" s="32"/>
      <c r="F227" s="32"/>
      <c r="G227" s="32"/>
      <c r="H227" s="75" t="s">
        <v>2529</v>
      </c>
      <c r="I227" s="96" t="s">
        <v>4664</v>
      </c>
      <c r="J227" s="96" t="s">
        <v>4665</v>
      </c>
      <c r="K227" s="32"/>
      <c r="L227" s="32"/>
      <c r="M227" s="32"/>
      <c r="N227" s="556" t="s">
        <v>6352</v>
      </c>
      <c r="O227" s="87" t="s">
        <v>1136</v>
      </c>
      <c r="P227" s="87" t="s">
        <v>3281</v>
      </c>
      <c r="Q227" s="96" t="s">
        <v>3529</v>
      </c>
      <c r="R227" s="96" t="s">
        <v>7096</v>
      </c>
      <c r="S227" s="32"/>
      <c r="T227" s="32"/>
      <c r="U227" s="32"/>
      <c r="V227" s="32"/>
      <c r="W227" s="32" t="s">
        <v>29</v>
      </c>
      <c r="X227" s="32" t="s">
        <v>141</v>
      </c>
      <c r="Y227" s="32"/>
      <c r="Z227" s="32"/>
      <c r="AA227" s="32"/>
      <c r="AB227" s="32"/>
      <c r="AC227" s="96" t="s">
        <v>142</v>
      </c>
      <c r="AD227" s="32"/>
      <c r="AE227" s="323" t="s">
        <v>214</v>
      </c>
      <c r="AF227" s="323">
        <v>43957</v>
      </c>
      <c r="AG227" s="32"/>
      <c r="AH227" s="32"/>
      <c r="AI227" s="32"/>
      <c r="AJ227" s="32"/>
      <c r="AK227" s="32"/>
      <c r="AL227" s="32"/>
      <c r="AM227" s="96" t="s">
        <v>207</v>
      </c>
      <c r="AN227" s="323">
        <v>43958</v>
      </c>
      <c r="AO227" s="96" t="s">
        <v>56</v>
      </c>
      <c r="AP227" s="87" t="s">
        <v>56</v>
      </c>
      <c r="AQ227" s="96"/>
      <c r="AR227" s="96"/>
      <c r="AS227" s="323"/>
      <c r="AT227" s="96"/>
      <c r="AU227" s="96"/>
      <c r="AV227" s="96"/>
      <c r="AW227" s="32"/>
      <c r="AX227" s="32"/>
      <c r="AY227" s="32"/>
      <c r="AZ227" s="32">
        <f t="shared" si="8"/>
        <v>5</v>
      </c>
    </row>
    <row r="228" spans="5:52" ht="15.6" customHeight="1">
      <c r="E228" s="32"/>
      <c r="F228" s="32"/>
      <c r="G228" s="32"/>
      <c r="H228" s="75" t="s">
        <v>2530</v>
      </c>
      <c r="I228" s="96" t="s">
        <v>4666</v>
      </c>
      <c r="J228" s="96" t="s">
        <v>4667</v>
      </c>
      <c r="K228" s="32"/>
      <c r="L228" s="32"/>
      <c r="M228" s="32"/>
      <c r="N228" s="556" t="s">
        <v>6353</v>
      </c>
      <c r="O228" s="87" t="s">
        <v>1136</v>
      </c>
      <c r="P228" s="87" t="s">
        <v>3281</v>
      </c>
      <c r="Q228" s="96" t="s">
        <v>3530</v>
      </c>
      <c r="R228" s="96" t="s">
        <v>7096</v>
      </c>
      <c r="S228" s="32"/>
      <c r="T228" s="32"/>
      <c r="U228" s="32"/>
      <c r="V228" s="32"/>
      <c r="W228" s="32" t="s">
        <v>29</v>
      </c>
      <c r="X228" s="32" t="s">
        <v>141</v>
      </c>
      <c r="Y228" s="32"/>
      <c r="Z228" s="32"/>
      <c r="AA228" s="32"/>
      <c r="AB228" s="32"/>
      <c r="AC228" s="96" t="s">
        <v>142</v>
      </c>
      <c r="AD228" s="32"/>
      <c r="AE228" s="323" t="s">
        <v>214</v>
      </c>
      <c r="AF228" s="323">
        <v>43957</v>
      </c>
      <c r="AG228" s="32"/>
      <c r="AH228" s="32"/>
      <c r="AI228" s="32"/>
      <c r="AJ228" s="32"/>
      <c r="AK228" s="32"/>
      <c r="AL228" s="32"/>
      <c r="AM228" s="96" t="s">
        <v>207</v>
      </c>
      <c r="AN228" s="323">
        <v>43958</v>
      </c>
      <c r="AO228" s="96" t="s">
        <v>56</v>
      </c>
      <c r="AP228" s="87" t="s">
        <v>56</v>
      </c>
      <c r="AQ228" s="96"/>
      <c r="AR228" s="96"/>
      <c r="AS228" s="323"/>
      <c r="AT228" s="96"/>
      <c r="AU228" s="96"/>
      <c r="AV228" s="96"/>
      <c r="AW228" s="32"/>
      <c r="AX228" s="32"/>
      <c r="AY228" s="32"/>
      <c r="AZ228" s="32">
        <f t="shared" si="8"/>
        <v>5</v>
      </c>
    </row>
    <row r="229" spans="5:52" ht="15.6" customHeight="1">
      <c r="E229" s="32"/>
      <c r="F229" s="32"/>
      <c r="G229" s="32"/>
      <c r="H229" s="75" t="s">
        <v>2531</v>
      </c>
      <c r="I229" s="96" t="s">
        <v>4668</v>
      </c>
      <c r="J229" s="96" t="s">
        <v>4669</v>
      </c>
      <c r="K229" s="32"/>
      <c r="L229" s="32"/>
      <c r="M229" s="32"/>
      <c r="N229" s="556" t="s">
        <v>6354</v>
      </c>
      <c r="O229" s="54" t="s">
        <v>1136</v>
      </c>
      <c r="P229" s="69" t="s">
        <v>3277</v>
      </c>
      <c r="Q229" s="96" t="s">
        <v>3531</v>
      </c>
      <c r="R229" s="96" t="s">
        <v>7096</v>
      </c>
      <c r="S229" s="32"/>
      <c r="T229" s="32"/>
      <c r="U229" s="32"/>
      <c r="V229" s="32"/>
      <c r="W229" s="32" t="s">
        <v>29</v>
      </c>
      <c r="X229" s="32" t="s">
        <v>141</v>
      </c>
      <c r="Y229" s="32"/>
      <c r="Z229" s="32"/>
      <c r="AA229" s="32"/>
      <c r="AB229" s="32"/>
      <c r="AC229" s="96" t="s">
        <v>142</v>
      </c>
      <c r="AD229" s="32"/>
      <c r="AE229" s="323" t="s">
        <v>214</v>
      </c>
      <c r="AF229" s="323">
        <v>43957</v>
      </c>
      <c r="AG229" s="32"/>
      <c r="AH229" s="32"/>
      <c r="AI229" s="32"/>
      <c r="AJ229" s="32"/>
      <c r="AK229" s="32"/>
      <c r="AL229" s="32"/>
      <c r="AM229" s="96" t="s">
        <v>207</v>
      </c>
      <c r="AN229" s="323">
        <v>43958</v>
      </c>
      <c r="AO229" s="96" t="s">
        <v>56</v>
      </c>
      <c r="AP229" s="87" t="s">
        <v>56</v>
      </c>
      <c r="AQ229" s="96"/>
      <c r="AR229" s="96"/>
      <c r="AS229" s="323"/>
      <c r="AT229" s="96"/>
      <c r="AU229" s="96"/>
      <c r="AV229" s="96"/>
      <c r="AW229" s="32"/>
      <c r="AX229" s="32"/>
      <c r="AY229" s="32"/>
      <c r="AZ229" s="32">
        <f t="shared" si="8"/>
        <v>5</v>
      </c>
    </row>
    <row r="230" spans="5:52" ht="15.6" customHeight="1">
      <c r="E230" s="32"/>
      <c r="F230" s="32"/>
      <c r="G230" s="32"/>
      <c r="H230" s="75" t="s">
        <v>2532</v>
      </c>
      <c r="I230" s="96" t="s">
        <v>4670</v>
      </c>
      <c r="J230" s="96" t="s">
        <v>4671</v>
      </c>
      <c r="K230" s="32"/>
      <c r="L230" s="32"/>
      <c r="M230" s="32"/>
      <c r="N230" s="556" t="s">
        <v>6355</v>
      </c>
      <c r="O230" s="54" t="s">
        <v>1136</v>
      </c>
      <c r="P230" s="69" t="s">
        <v>3277</v>
      </c>
      <c r="Q230" s="96" t="s">
        <v>3532</v>
      </c>
      <c r="R230" s="96" t="s">
        <v>7096</v>
      </c>
      <c r="S230" s="32"/>
      <c r="T230" s="32"/>
      <c r="U230" s="32"/>
      <c r="V230" s="32"/>
      <c r="W230" s="32" t="s">
        <v>29</v>
      </c>
      <c r="X230" s="32" t="s">
        <v>141</v>
      </c>
      <c r="Y230" s="32"/>
      <c r="Z230" s="32"/>
      <c r="AA230" s="32"/>
      <c r="AB230" s="32"/>
      <c r="AC230" s="96" t="s">
        <v>142</v>
      </c>
      <c r="AD230" s="32"/>
      <c r="AE230" s="323" t="s">
        <v>214</v>
      </c>
      <c r="AF230" s="323">
        <v>43957</v>
      </c>
      <c r="AG230" s="32"/>
      <c r="AH230" s="32"/>
      <c r="AI230" s="32"/>
      <c r="AJ230" s="32"/>
      <c r="AK230" s="32"/>
      <c r="AL230" s="32"/>
      <c r="AM230" s="96" t="s">
        <v>207</v>
      </c>
      <c r="AN230" s="323">
        <v>43958</v>
      </c>
      <c r="AO230" s="96" t="s">
        <v>56</v>
      </c>
      <c r="AP230" s="87" t="s">
        <v>56</v>
      </c>
      <c r="AQ230" s="96"/>
      <c r="AR230" s="96"/>
      <c r="AS230" s="323"/>
      <c r="AT230" s="96"/>
      <c r="AU230" s="96"/>
      <c r="AV230" s="96"/>
      <c r="AW230" s="32"/>
      <c r="AX230" s="32"/>
      <c r="AY230" s="32"/>
      <c r="AZ230" s="32">
        <f t="shared" si="8"/>
        <v>5</v>
      </c>
    </row>
    <row r="231" spans="5:52" ht="15.6" customHeight="1">
      <c r="E231" s="32"/>
      <c r="F231" s="32"/>
      <c r="G231" s="32"/>
      <c r="H231" s="75" t="s">
        <v>2533</v>
      </c>
      <c r="I231" s="96" t="s">
        <v>4672</v>
      </c>
      <c r="J231" s="96" t="s">
        <v>4673</v>
      </c>
      <c r="K231" s="32"/>
      <c r="L231" s="32"/>
      <c r="M231" s="32"/>
      <c r="N231" s="556" t="s">
        <v>6356</v>
      </c>
      <c r="O231" s="54" t="s">
        <v>1136</v>
      </c>
      <c r="P231" s="69" t="s">
        <v>3277</v>
      </c>
      <c r="Q231" s="96" t="s">
        <v>3533</v>
      </c>
      <c r="R231" s="96" t="s">
        <v>7096</v>
      </c>
      <c r="S231" s="32"/>
      <c r="T231" s="32"/>
      <c r="U231" s="32"/>
      <c r="V231" s="32"/>
      <c r="W231" s="32" t="s">
        <v>29</v>
      </c>
      <c r="X231" s="32" t="s">
        <v>141</v>
      </c>
      <c r="Y231" s="32"/>
      <c r="Z231" s="32"/>
      <c r="AA231" s="32"/>
      <c r="AB231" s="32"/>
      <c r="AC231" s="96" t="s">
        <v>142</v>
      </c>
      <c r="AD231" s="32"/>
      <c r="AE231" s="323" t="s">
        <v>214</v>
      </c>
      <c r="AF231" s="323">
        <v>43957</v>
      </c>
      <c r="AG231" s="32"/>
      <c r="AH231" s="32"/>
      <c r="AI231" s="32"/>
      <c r="AJ231" s="32"/>
      <c r="AK231" s="32"/>
      <c r="AL231" s="32"/>
      <c r="AM231" s="96" t="s">
        <v>207</v>
      </c>
      <c r="AN231" s="323">
        <v>43958</v>
      </c>
      <c r="AO231" s="96" t="s">
        <v>56</v>
      </c>
      <c r="AP231" s="87" t="s">
        <v>56</v>
      </c>
      <c r="AQ231" s="96"/>
      <c r="AR231" s="96"/>
      <c r="AS231" s="323"/>
      <c r="AT231" s="96"/>
      <c r="AU231" s="96"/>
      <c r="AV231" s="96"/>
      <c r="AW231" s="32"/>
      <c r="AX231" s="32"/>
      <c r="AY231" s="32"/>
      <c r="AZ231" s="32">
        <f t="shared" si="8"/>
        <v>5</v>
      </c>
    </row>
    <row r="232" spans="5:52" ht="15.6" customHeight="1">
      <c r="E232" s="32"/>
      <c r="F232" s="32"/>
      <c r="G232" s="32"/>
      <c r="H232" s="75" t="s">
        <v>2534</v>
      </c>
      <c r="I232" s="96" t="s">
        <v>4674</v>
      </c>
      <c r="J232" s="96" t="s">
        <v>4675</v>
      </c>
      <c r="K232" s="32"/>
      <c r="L232" s="32"/>
      <c r="M232" s="32"/>
      <c r="N232" s="556" t="s">
        <v>6357</v>
      </c>
      <c r="O232" s="32"/>
      <c r="P232" s="32"/>
      <c r="Q232" s="96" t="s">
        <v>3534</v>
      </c>
      <c r="R232" s="96" t="s">
        <v>7096</v>
      </c>
      <c r="S232" s="32"/>
      <c r="T232" s="32"/>
      <c r="U232" s="32"/>
      <c r="V232" s="32"/>
      <c r="W232" s="32" t="s">
        <v>29</v>
      </c>
      <c r="X232" s="32" t="s">
        <v>141</v>
      </c>
      <c r="Y232" s="32"/>
      <c r="Z232" s="32"/>
      <c r="AA232" s="32"/>
      <c r="AB232" s="32"/>
      <c r="AC232" s="96" t="s">
        <v>142</v>
      </c>
      <c r="AD232" s="32"/>
      <c r="AE232" s="323" t="s">
        <v>214</v>
      </c>
      <c r="AF232" s="323">
        <v>43957</v>
      </c>
      <c r="AG232" s="32"/>
      <c r="AH232" s="32"/>
      <c r="AI232" s="32"/>
      <c r="AJ232" s="32"/>
      <c r="AK232" s="32"/>
      <c r="AL232" s="32"/>
      <c r="AM232" s="96" t="s">
        <v>207</v>
      </c>
      <c r="AN232" s="323">
        <v>43958</v>
      </c>
      <c r="AO232" s="96" t="s">
        <v>56</v>
      </c>
      <c r="AP232" s="87" t="s">
        <v>56</v>
      </c>
      <c r="AQ232" s="96"/>
      <c r="AR232" s="96" t="s">
        <v>206</v>
      </c>
      <c r="AS232" s="323">
        <v>43958</v>
      </c>
      <c r="AT232" s="96" t="s">
        <v>56</v>
      </c>
      <c r="AU232" s="96"/>
      <c r="AV232" s="96"/>
      <c r="AW232" s="32"/>
      <c r="AX232" s="32"/>
      <c r="AY232" s="32"/>
      <c r="AZ232" s="32">
        <f t="shared" si="8"/>
        <v>5</v>
      </c>
    </row>
    <row r="233" spans="5:52" ht="15.6" customHeight="1">
      <c r="E233" s="32"/>
      <c r="F233" s="32"/>
      <c r="G233" s="32"/>
      <c r="H233" s="75" t="s">
        <v>2535</v>
      </c>
      <c r="I233" s="96" t="s">
        <v>4676</v>
      </c>
      <c r="J233" s="96" t="s">
        <v>4677</v>
      </c>
      <c r="K233" s="32"/>
      <c r="L233" s="32"/>
      <c r="M233" s="32"/>
      <c r="N233" s="556" t="s">
        <v>6358</v>
      </c>
      <c r="O233" s="32"/>
      <c r="P233" s="32"/>
      <c r="Q233" s="96" t="s">
        <v>3535</v>
      </c>
      <c r="R233" s="96" t="s">
        <v>7096</v>
      </c>
      <c r="S233" s="32"/>
      <c r="T233" s="32"/>
      <c r="U233" s="32"/>
      <c r="V233" s="32"/>
      <c r="W233" s="32" t="s">
        <v>29</v>
      </c>
      <c r="X233" s="32" t="s">
        <v>141</v>
      </c>
      <c r="Y233" s="32"/>
      <c r="Z233" s="32"/>
      <c r="AA233" s="32"/>
      <c r="AB233" s="32"/>
      <c r="AC233" s="96" t="s">
        <v>142</v>
      </c>
      <c r="AD233" s="32"/>
      <c r="AE233" s="323" t="s">
        <v>214</v>
      </c>
      <c r="AF233" s="323">
        <v>43957</v>
      </c>
      <c r="AG233" s="32"/>
      <c r="AH233" s="32"/>
      <c r="AI233" s="32"/>
      <c r="AJ233" s="32"/>
      <c r="AK233" s="32"/>
      <c r="AL233" s="32"/>
      <c r="AM233" s="96" t="s">
        <v>207</v>
      </c>
      <c r="AN233" s="323">
        <v>43958</v>
      </c>
      <c r="AO233" s="96" t="s">
        <v>56</v>
      </c>
      <c r="AP233" s="87" t="s">
        <v>56</v>
      </c>
      <c r="AQ233" s="96"/>
      <c r="AR233" s="96"/>
      <c r="AS233" s="323"/>
      <c r="AT233" s="96"/>
      <c r="AU233" s="96"/>
      <c r="AV233" s="96"/>
      <c r="AW233" s="32"/>
      <c r="AX233" s="32"/>
      <c r="AY233" s="32"/>
      <c r="AZ233" s="32">
        <f t="shared" si="8"/>
        <v>5</v>
      </c>
    </row>
    <row r="234" spans="5:52" ht="15.6" customHeight="1">
      <c r="E234" s="32"/>
      <c r="F234" s="32"/>
      <c r="G234" s="32"/>
      <c r="H234" s="75" t="s">
        <v>2536</v>
      </c>
      <c r="I234" s="96" t="s">
        <v>4678</v>
      </c>
      <c r="J234" s="96" t="s">
        <v>4679</v>
      </c>
      <c r="K234" s="32"/>
      <c r="L234" s="32"/>
      <c r="M234" s="32"/>
      <c r="N234" s="556" t="s">
        <v>6359</v>
      </c>
      <c r="O234" s="32"/>
      <c r="P234" s="32"/>
      <c r="Q234" s="96" t="s">
        <v>3536</v>
      </c>
      <c r="R234" s="96" t="s">
        <v>7100</v>
      </c>
      <c r="S234" s="32"/>
      <c r="T234" s="32"/>
      <c r="U234" s="32"/>
      <c r="V234" s="32"/>
      <c r="W234" s="32" t="s">
        <v>29</v>
      </c>
      <c r="X234" s="32" t="s">
        <v>141</v>
      </c>
      <c r="Y234" s="32"/>
      <c r="Z234" s="32"/>
      <c r="AA234" s="32"/>
      <c r="AB234" s="32"/>
      <c r="AC234" s="96" t="s">
        <v>142</v>
      </c>
      <c r="AD234" s="32"/>
      <c r="AE234" s="323" t="s">
        <v>206</v>
      </c>
      <c r="AF234" s="323">
        <v>43956</v>
      </c>
      <c r="AG234" s="32"/>
      <c r="AH234" s="32"/>
      <c r="AI234" s="32"/>
      <c r="AJ234" s="32"/>
      <c r="AK234" s="32"/>
      <c r="AL234" s="32"/>
      <c r="AM234" s="96" t="s">
        <v>214</v>
      </c>
      <c r="AN234" s="323">
        <v>43958</v>
      </c>
      <c r="AO234" s="96" t="s">
        <v>56</v>
      </c>
      <c r="AP234" s="87" t="s">
        <v>56</v>
      </c>
      <c r="AQ234" s="96"/>
      <c r="AR234" s="96"/>
      <c r="AS234" s="323"/>
      <c r="AT234" s="96"/>
      <c r="AU234" s="96"/>
      <c r="AV234" s="96"/>
      <c r="AW234" s="32"/>
      <c r="AX234" s="32"/>
      <c r="AY234" s="32"/>
      <c r="AZ234" s="32">
        <f t="shared" si="8"/>
        <v>5</v>
      </c>
    </row>
    <row r="235" spans="5:52" ht="15.6" customHeight="1">
      <c r="E235" s="32"/>
      <c r="F235" s="32"/>
      <c r="G235" s="32"/>
      <c r="H235" s="75" t="s">
        <v>2537</v>
      </c>
      <c r="I235" s="96" t="s">
        <v>4680</v>
      </c>
      <c r="J235" s="96" t="s">
        <v>4681</v>
      </c>
      <c r="K235" s="32"/>
      <c r="L235" s="32"/>
      <c r="M235" s="32"/>
      <c r="N235" s="556" t="s">
        <v>6360</v>
      </c>
      <c r="O235" s="32"/>
      <c r="P235" s="32"/>
      <c r="Q235" s="96" t="s">
        <v>3537</v>
      </c>
      <c r="R235" s="96" t="s">
        <v>7100</v>
      </c>
      <c r="S235" s="32"/>
      <c r="T235" s="32"/>
      <c r="U235" s="32"/>
      <c r="V235" s="32"/>
      <c r="W235" s="32" t="s">
        <v>29</v>
      </c>
      <c r="X235" s="32" t="s">
        <v>141</v>
      </c>
      <c r="Y235" s="32"/>
      <c r="Z235" s="32"/>
      <c r="AA235" s="32"/>
      <c r="AB235" s="32"/>
      <c r="AC235" s="96" t="s">
        <v>142</v>
      </c>
      <c r="AD235" s="32"/>
      <c r="AE235" s="323" t="s">
        <v>206</v>
      </c>
      <c r="AF235" s="323">
        <v>43957</v>
      </c>
      <c r="AG235" s="32"/>
      <c r="AH235" s="32"/>
      <c r="AI235" s="32"/>
      <c r="AJ235" s="32"/>
      <c r="AK235" s="32"/>
      <c r="AL235" s="32"/>
      <c r="AM235" s="96" t="s">
        <v>214</v>
      </c>
      <c r="AN235" s="323">
        <v>43958</v>
      </c>
      <c r="AO235" s="96" t="s">
        <v>59</v>
      </c>
      <c r="AP235" s="96"/>
      <c r="AQ235" s="96"/>
      <c r="AR235" s="96"/>
      <c r="AS235" s="323"/>
      <c r="AT235" s="96"/>
      <c r="AU235" s="96"/>
      <c r="AV235" s="96"/>
      <c r="AW235" s="32"/>
      <c r="AX235" s="32"/>
      <c r="AY235" s="32"/>
      <c r="AZ235" s="32">
        <f t="shared" si="8"/>
        <v>5</v>
      </c>
    </row>
    <row r="236" spans="5:52" ht="15.6" customHeight="1">
      <c r="E236" s="32"/>
      <c r="F236" s="32"/>
      <c r="G236" s="32"/>
      <c r="H236" s="75" t="s">
        <v>2538</v>
      </c>
      <c r="I236" s="96" t="s">
        <v>4682</v>
      </c>
      <c r="J236" s="96" t="s">
        <v>4683</v>
      </c>
      <c r="K236" s="32"/>
      <c r="L236" s="32"/>
      <c r="M236" s="32"/>
      <c r="N236" s="556" t="s">
        <v>6361</v>
      </c>
      <c r="O236" s="32"/>
      <c r="P236" s="32"/>
      <c r="Q236" s="96" t="s">
        <v>3538</v>
      </c>
      <c r="R236" s="96" t="s">
        <v>7100</v>
      </c>
      <c r="S236" s="32"/>
      <c r="T236" s="32"/>
      <c r="U236" s="32"/>
      <c r="V236" s="32"/>
      <c r="W236" s="32" t="s">
        <v>29</v>
      </c>
      <c r="X236" s="32" t="s">
        <v>141</v>
      </c>
      <c r="Y236" s="32"/>
      <c r="Z236" s="32"/>
      <c r="AA236" s="32"/>
      <c r="AB236" s="32"/>
      <c r="AC236" s="96" t="s">
        <v>142</v>
      </c>
      <c r="AD236" s="32"/>
      <c r="AE236" s="323" t="s">
        <v>206</v>
      </c>
      <c r="AF236" s="323">
        <v>43956</v>
      </c>
      <c r="AG236" s="32"/>
      <c r="AH236" s="32"/>
      <c r="AI236" s="32"/>
      <c r="AJ236" s="32"/>
      <c r="AK236" s="32"/>
      <c r="AL236" s="32"/>
      <c r="AM236" s="96" t="s">
        <v>214</v>
      </c>
      <c r="AN236" s="323">
        <v>43958</v>
      </c>
      <c r="AO236" s="96" t="s">
        <v>56</v>
      </c>
      <c r="AP236" s="87" t="s">
        <v>56</v>
      </c>
      <c r="AQ236" s="96"/>
      <c r="AR236" s="96"/>
      <c r="AS236" s="323"/>
      <c r="AT236" s="96"/>
      <c r="AU236" s="96"/>
      <c r="AV236" s="96"/>
      <c r="AW236" s="32"/>
      <c r="AX236" s="32"/>
      <c r="AY236" s="32"/>
      <c r="AZ236" s="32">
        <f t="shared" si="8"/>
        <v>5</v>
      </c>
    </row>
    <row r="237" spans="5:52" ht="15.6" customHeight="1">
      <c r="E237" s="32"/>
      <c r="F237" s="32"/>
      <c r="G237" s="32"/>
      <c r="H237" s="75" t="s">
        <v>2539</v>
      </c>
      <c r="I237" s="96" t="s">
        <v>4684</v>
      </c>
      <c r="J237" s="96" t="s">
        <v>4685</v>
      </c>
      <c r="K237" s="32"/>
      <c r="L237" s="32"/>
      <c r="M237" s="32"/>
      <c r="N237" s="556" t="s">
        <v>6362</v>
      </c>
      <c r="O237" s="32"/>
      <c r="P237" s="32"/>
      <c r="Q237" s="96" t="s">
        <v>3539</v>
      </c>
      <c r="R237" s="96" t="s">
        <v>7100</v>
      </c>
      <c r="S237" s="32"/>
      <c r="T237" s="32"/>
      <c r="U237" s="32"/>
      <c r="V237" s="32"/>
      <c r="W237" s="32" t="s">
        <v>29</v>
      </c>
      <c r="X237" s="32" t="s">
        <v>141</v>
      </c>
      <c r="Y237" s="32"/>
      <c r="Z237" s="32"/>
      <c r="AA237" s="32"/>
      <c r="AB237" s="32"/>
      <c r="AC237" s="96" t="s">
        <v>142</v>
      </c>
      <c r="AD237" s="32"/>
      <c r="AE237" s="323" t="s">
        <v>206</v>
      </c>
      <c r="AF237" s="323">
        <v>43957</v>
      </c>
      <c r="AG237" s="32"/>
      <c r="AH237" s="32"/>
      <c r="AI237" s="32"/>
      <c r="AJ237" s="32"/>
      <c r="AK237" s="32"/>
      <c r="AL237" s="32"/>
      <c r="AM237" s="96" t="s">
        <v>214</v>
      </c>
      <c r="AN237" s="323">
        <v>43958</v>
      </c>
      <c r="AO237" s="96" t="s">
        <v>59</v>
      </c>
      <c r="AP237" s="96"/>
      <c r="AQ237" s="96"/>
      <c r="AR237" s="96"/>
      <c r="AS237" s="323"/>
      <c r="AT237" s="96"/>
      <c r="AU237" s="96"/>
      <c r="AV237" s="96"/>
      <c r="AW237" s="32"/>
      <c r="AX237" s="32"/>
      <c r="AY237" s="32"/>
      <c r="AZ237" s="32">
        <f t="shared" si="8"/>
        <v>5</v>
      </c>
    </row>
    <row r="238" spans="5:52" ht="15.6" customHeight="1">
      <c r="E238" s="32"/>
      <c r="F238" s="32"/>
      <c r="G238" s="32"/>
      <c r="H238" s="75" t="s">
        <v>2540</v>
      </c>
      <c r="I238" s="96" t="s">
        <v>4686</v>
      </c>
      <c r="J238" s="96" t="s">
        <v>4687</v>
      </c>
      <c r="K238" s="32"/>
      <c r="L238" s="32"/>
      <c r="M238" s="32"/>
      <c r="N238" s="556" t="s">
        <v>6363</v>
      </c>
      <c r="O238" s="32"/>
      <c r="P238" s="32"/>
      <c r="Q238" s="96" t="s">
        <v>3540</v>
      </c>
      <c r="R238" s="96" t="s">
        <v>7100</v>
      </c>
      <c r="S238" s="32"/>
      <c r="T238" s="32"/>
      <c r="U238" s="32"/>
      <c r="V238" s="32"/>
      <c r="W238" s="32" t="s">
        <v>29</v>
      </c>
      <c r="X238" s="32" t="s">
        <v>141</v>
      </c>
      <c r="Y238" s="32"/>
      <c r="Z238" s="32"/>
      <c r="AA238" s="32"/>
      <c r="AB238" s="32"/>
      <c r="AC238" s="96" t="s">
        <v>142</v>
      </c>
      <c r="AD238" s="32"/>
      <c r="AE238" s="323" t="s">
        <v>206</v>
      </c>
      <c r="AF238" s="323">
        <v>43956</v>
      </c>
      <c r="AG238" s="32"/>
      <c r="AH238" s="32"/>
      <c r="AI238" s="32"/>
      <c r="AJ238" s="32"/>
      <c r="AK238" s="32"/>
      <c r="AL238" s="32"/>
      <c r="AM238" s="96" t="s">
        <v>214</v>
      </c>
      <c r="AN238" s="323">
        <v>43958</v>
      </c>
      <c r="AO238" s="96" t="s">
        <v>56</v>
      </c>
      <c r="AP238" s="87" t="s">
        <v>56</v>
      </c>
      <c r="AQ238" s="96"/>
      <c r="AR238" s="96"/>
      <c r="AS238" s="323"/>
      <c r="AT238" s="96"/>
      <c r="AU238" s="96"/>
      <c r="AV238" s="96"/>
      <c r="AW238" s="32"/>
      <c r="AX238" s="32"/>
      <c r="AY238" s="32"/>
      <c r="AZ238" s="32">
        <f t="shared" si="8"/>
        <v>5</v>
      </c>
    </row>
    <row r="239" spans="5:52" ht="15.6" customHeight="1">
      <c r="E239" s="32"/>
      <c r="F239" s="32"/>
      <c r="G239" s="32"/>
      <c r="H239" s="75" t="s">
        <v>2541</v>
      </c>
      <c r="I239" s="96" t="s">
        <v>4688</v>
      </c>
      <c r="J239" s="96" t="s">
        <v>4689</v>
      </c>
      <c r="K239" s="32"/>
      <c r="L239" s="32"/>
      <c r="M239" s="32"/>
      <c r="N239" s="556" t="s">
        <v>6364</v>
      </c>
      <c r="O239" s="32"/>
      <c r="P239" s="32"/>
      <c r="Q239" s="96" t="s">
        <v>3541</v>
      </c>
      <c r="R239" s="96" t="s">
        <v>7100</v>
      </c>
      <c r="S239" s="32"/>
      <c r="T239" s="32"/>
      <c r="U239" s="32"/>
      <c r="V239" s="32"/>
      <c r="W239" s="32" t="s">
        <v>29</v>
      </c>
      <c r="X239" s="32" t="s">
        <v>141</v>
      </c>
      <c r="Y239" s="32"/>
      <c r="Z239" s="32"/>
      <c r="AA239" s="32"/>
      <c r="AB239" s="32"/>
      <c r="AC239" s="96" t="s">
        <v>142</v>
      </c>
      <c r="AD239" s="32"/>
      <c r="AE239" s="323" t="s">
        <v>206</v>
      </c>
      <c r="AF239" s="323">
        <v>43957</v>
      </c>
      <c r="AG239" s="32"/>
      <c r="AH239" s="32"/>
      <c r="AI239" s="32"/>
      <c r="AJ239" s="32"/>
      <c r="AK239" s="32"/>
      <c r="AL239" s="32"/>
      <c r="AM239" s="96" t="s">
        <v>214</v>
      </c>
      <c r="AN239" s="323">
        <v>43958</v>
      </c>
      <c r="AO239" s="96" t="s">
        <v>59</v>
      </c>
      <c r="AP239" s="96"/>
      <c r="AQ239" s="96"/>
      <c r="AR239" s="96"/>
      <c r="AS239" s="323"/>
      <c r="AT239" s="96"/>
      <c r="AU239" s="96"/>
      <c r="AV239" s="96"/>
      <c r="AW239" s="32"/>
      <c r="AX239" s="32"/>
      <c r="AY239" s="32"/>
      <c r="AZ239" s="32">
        <f t="shared" si="8"/>
        <v>5</v>
      </c>
    </row>
    <row r="240" spans="5:52" ht="15.6" customHeight="1">
      <c r="E240" s="32"/>
      <c r="F240" s="32"/>
      <c r="G240" s="32"/>
      <c r="H240" s="75" t="s">
        <v>2542</v>
      </c>
      <c r="I240" s="96" t="s">
        <v>4690</v>
      </c>
      <c r="J240" s="96" t="s">
        <v>4691</v>
      </c>
      <c r="K240" s="32"/>
      <c r="L240" s="32"/>
      <c r="M240" s="32"/>
      <c r="N240" s="556" t="s">
        <v>6365</v>
      </c>
      <c r="O240" s="32"/>
      <c r="P240" s="32"/>
      <c r="Q240" s="96" t="s">
        <v>3542</v>
      </c>
      <c r="R240" s="96" t="s">
        <v>7102</v>
      </c>
      <c r="S240" s="32"/>
      <c r="T240" s="32"/>
      <c r="U240" s="32"/>
      <c r="V240" s="32"/>
      <c r="W240" s="32" t="s">
        <v>29</v>
      </c>
      <c r="X240" s="32" t="s">
        <v>141</v>
      </c>
      <c r="Y240" s="32"/>
      <c r="Z240" s="32"/>
      <c r="AA240" s="32"/>
      <c r="AB240" s="32"/>
      <c r="AC240" s="96" t="s">
        <v>142</v>
      </c>
      <c r="AD240" s="32"/>
      <c r="AE240" s="323" t="s">
        <v>207</v>
      </c>
      <c r="AF240" s="323">
        <v>43957</v>
      </c>
      <c r="AG240" s="32"/>
      <c r="AH240" s="32"/>
      <c r="AI240" s="32"/>
      <c r="AJ240" s="32"/>
      <c r="AK240" s="32"/>
      <c r="AL240" s="32"/>
      <c r="AM240" s="96" t="s">
        <v>214</v>
      </c>
      <c r="AN240" s="323">
        <v>43958</v>
      </c>
      <c r="AO240" s="96" t="s">
        <v>59</v>
      </c>
      <c r="AP240" s="96" t="s">
        <v>59</v>
      </c>
      <c r="AQ240" s="96" t="s">
        <v>1486</v>
      </c>
      <c r="AR240" s="96"/>
      <c r="AS240" s="323"/>
      <c r="AT240" s="96"/>
      <c r="AU240" s="96"/>
      <c r="AV240" s="96"/>
      <c r="AW240" s="32"/>
      <c r="AX240" s="32"/>
      <c r="AY240" s="32"/>
      <c r="AZ240" s="32">
        <f t="shared" si="8"/>
        <v>5</v>
      </c>
    </row>
    <row r="241" spans="5:52" ht="15.6" customHeight="1">
      <c r="E241" s="32"/>
      <c r="F241" s="32"/>
      <c r="G241" s="32"/>
      <c r="H241" s="75" t="s">
        <v>2543</v>
      </c>
      <c r="I241" s="96" t="s">
        <v>4692</v>
      </c>
      <c r="J241" s="96" t="s">
        <v>4693</v>
      </c>
      <c r="K241" s="32"/>
      <c r="L241" s="32"/>
      <c r="M241" s="32"/>
      <c r="N241" s="556" t="s">
        <v>6366</v>
      </c>
      <c r="O241" s="32"/>
      <c r="P241" s="32"/>
      <c r="Q241" s="96" t="s">
        <v>3543</v>
      </c>
      <c r="R241" s="96" t="s">
        <v>7102</v>
      </c>
      <c r="S241" s="32"/>
      <c r="T241" s="32"/>
      <c r="U241" s="32"/>
      <c r="V241" s="32"/>
      <c r="W241" s="32" t="s">
        <v>29</v>
      </c>
      <c r="X241" s="32" t="s">
        <v>141</v>
      </c>
      <c r="Y241" s="32"/>
      <c r="Z241" s="32"/>
      <c r="AA241" s="32"/>
      <c r="AB241" s="32"/>
      <c r="AC241" s="96" t="s">
        <v>142</v>
      </c>
      <c r="AD241" s="32"/>
      <c r="AE241" s="323" t="s">
        <v>207</v>
      </c>
      <c r="AF241" s="323">
        <v>43957</v>
      </c>
      <c r="AG241" s="32"/>
      <c r="AH241" s="32"/>
      <c r="AI241" s="32"/>
      <c r="AJ241" s="32"/>
      <c r="AK241" s="32"/>
      <c r="AL241" s="32"/>
      <c r="AM241" s="96" t="s">
        <v>214</v>
      </c>
      <c r="AN241" s="323">
        <v>43958</v>
      </c>
      <c r="AO241" s="96" t="s">
        <v>56</v>
      </c>
      <c r="AP241" s="96" t="s">
        <v>56</v>
      </c>
      <c r="AQ241" s="96"/>
      <c r="AR241" s="96"/>
      <c r="AS241" s="323"/>
      <c r="AT241" s="96"/>
      <c r="AU241" s="96"/>
      <c r="AV241" s="96"/>
      <c r="AW241" s="32"/>
      <c r="AX241" s="32"/>
      <c r="AY241" s="32"/>
      <c r="AZ241" s="32">
        <f t="shared" si="8"/>
        <v>5</v>
      </c>
    </row>
    <row r="242" spans="5:52" ht="15.6" customHeight="1">
      <c r="E242" s="32"/>
      <c r="F242" s="32"/>
      <c r="G242" s="32"/>
      <c r="H242" s="75" t="s">
        <v>2544</v>
      </c>
      <c r="I242" s="96" t="s">
        <v>4694</v>
      </c>
      <c r="J242" s="96" t="s">
        <v>4695</v>
      </c>
      <c r="K242" s="32"/>
      <c r="L242" s="32"/>
      <c r="M242" s="32"/>
      <c r="N242" s="556" t="s">
        <v>6367</v>
      </c>
      <c r="O242" s="32"/>
      <c r="P242" s="32"/>
      <c r="Q242" s="96" t="s">
        <v>3544</v>
      </c>
      <c r="R242" s="96" t="s">
        <v>7103</v>
      </c>
      <c r="S242" s="32"/>
      <c r="T242" s="32"/>
      <c r="U242" s="32"/>
      <c r="V242" s="32"/>
      <c r="W242" s="32" t="s">
        <v>29</v>
      </c>
      <c r="X242" s="32" t="s">
        <v>141</v>
      </c>
      <c r="Y242" s="32"/>
      <c r="Z242" s="32"/>
      <c r="AA242" s="32"/>
      <c r="AB242" s="32"/>
      <c r="AC242" s="96" t="s">
        <v>142</v>
      </c>
      <c r="AD242" s="32"/>
      <c r="AE242" s="323" t="s">
        <v>207</v>
      </c>
      <c r="AF242" s="323">
        <v>43957</v>
      </c>
      <c r="AG242" s="32"/>
      <c r="AH242" s="32"/>
      <c r="AI242" s="32"/>
      <c r="AJ242" s="32"/>
      <c r="AK242" s="32"/>
      <c r="AL242" s="32"/>
      <c r="AM242" s="96" t="s">
        <v>214</v>
      </c>
      <c r="AN242" s="323">
        <v>43958</v>
      </c>
      <c r="AO242" s="96" t="s">
        <v>56</v>
      </c>
      <c r="AP242" s="96" t="s">
        <v>56</v>
      </c>
      <c r="AQ242" s="96"/>
      <c r="AR242" s="96"/>
      <c r="AS242" s="323"/>
      <c r="AT242" s="96"/>
      <c r="AU242" s="96"/>
      <c r="AV242" s="96"/>
      <c r="AW242" s="32"/>
      <c r="AX242" s="32"/>
      <c r="AY242" s="32"/>
      <c r="AZ242" s="32">
        <f t="shared" si="8"/>
        <v>5</v>
      </c>
    </row>
    <row r="243" spans="5:52" ht="15.6" customHeight="1">
      <c r="E243" s="32"/>
      <c r="F243" s="32"/>
      <c r="G243" s="32"/>
      <c r="H243" s="75" t="s">
        <v>2545</v>
      </c>
      <c r="I243" s="96" t="s">
        <v>4696</v>
      </c>
      <c r="J243" s="96" t="s">
        <v>4697</v>
      </c>
      <c r="K243" s="32"/>
      <c r="L243" s="32"/>
      <c r="M243" s="32"/>
      <c r="N243" s="556" t="s">
        <v>6368</v>
      </c>
      <c r="O243" s="32"/>
      <c r="P243" s="32"/>
      <c r="Q243" s="96" t="s">
        <v>3545</v>
      </c>
      <c r="R243" s="96" t="s">
        <v>7104</v>
      </c>
      <c r="S243" s="32"/>
      <c r="T243" s="32"/>
      <c r="U243" s="32"/>
      <c r="V243" s="32"/>
      <c r="W243" s="32" t="s">
        <v>29</v>
      </c>
      <c r="X243" s="32" t="s">
        <v>141</v>
      </c>
      <c r="Y243" s="32"/>
      <c r="Z243" s="32"/>
      <c r="AA243" s="32"/>
      <c r="AB243" s="32"/>
      <c r="AC243" s="96" t="s">
        <v>142</v>
      </c>
      <c r="AD243" s="32"/>
      <c r="AE243" s="323" t="s">
        <v>207</v>
      </c>
      <c r="AF243" s="323">
        <v>43957</v>
      </c>
      <c r="AG243" s="32"/>
      <c r="AH243" s="32"/>
      <c r="AI243" s="32"/>
      <c r="AJ243" s="32"/>
      <c r="AK243" s="32"/>
      <c r="AL243" s="32"/>
      <c r="AM243" s="96" t="s">
        <v>214</v>
      </c>
      <c r="AN243" s="323">
        <v>43958</v>
      </c>
      <c r="AO243" s="96" t="s">
        <v>56</v>
      </c>
      <c r="AP243" s="96" t="s">
        <v>56</v>
      </c>
      <c r="AQ243" s="96"/>
      <c r="AR243" s="96" t="s">
        <v>206</v>
      </c>
      <c r="AS243" s="323">
        <v>43958</v>
      </c>
      <c r="AT243" s="96" t="s">
        <v>55</v>
      </c>
      <c r="AU243" s="96" t="s">
        <v>56</v>
      </c>
      <c r="AV243" s="96" t="s">
        <v>1488</v>
      </c>
      <c r="AW243" s="32"/>
      <c r="AX243" s="32"/>
      <c r="AY243" s="32"/>
      <c r="AZ243" s="32">
        <f t="shared" si="8"/>
        <v>5</v>
      </c>
    </row>
    <row r="244" spans="5:52" ht="15.6" customHeight="1">
      <c r="E244" s="32"/>
      <c r="F244" s="32"/>
      <c r="G244" s="32"/>
      <c r="H244" s="75" t="s">
        <v>2546</v>
      </c>
      <c r="I244" s="96" t="s">
        <v>4698</v>
      </c>
      <c r="J244" s="96" t="s">
        <v>4699</v>
      </c>
      <c r="K244" s="32"/>
      <c r="L244" s="32"/>
      <c r="M244" s="32"/>
      <c r="N244" s="556" t="s">
        <v>6369</v>
      </c>
      <c r="O244" s="32"/>
      <c r="P244" s="32"/>
      <c r="Q244" s="96" t="s">
        <v>3546</v>
      </c>
      <c r="R244" s="96" t="s">
        <v>7105</v>
      </c>
      <c r="S244" s="32"/>
      <c r="T244" s="32"/>
      <c r="U244" s="32"/>
      <c r="V244" s="32"/>
      <c r="W244" s="32" t="s">
        <v>29</v>
      </c>
      <c r="X244" s="32" t="s">
        <v>141</v>
      </c>
      <c r="Y244" s="32"/>
      <c r="Z244" s="32"/>
      <c r="AA244" s="32"/>
      <c r="AB244" s="32"/>
      <c r="AC244" s="96" t="s">
        <v>142</v>
      </c>
      <c r="AD244" s="32"/>
      <c r="AE244" s="323" t="s">
        <v>207</v>
      </c>
      <c r="AF244" s="323">
        <v>43957</v>
      </c>
      <c r="AG244" s="32"/>
      <c r="AH244" s="32"/>
      <c r="AI244" s="32"/>
      <c r="AJ244" s="32"/>
      <c r="AK244" s="32"/>
      <c r="AL244" s="32"/>
      <c r="AM244" s="96" t="s">
        <v>214</v>
      </c>
      <c r="AN244" s="323">
        <v>43958</v>
      </c>
      <c r="AO244" s="96" t="s">
        <v>59</v>
      </c>
      <c r="AP244" s="96" t="s">
        <v>59</v>
      </c>
      <c r="AQ244" s="96"/>
      <c r="AR244" s="96" t="s">
        <v>206</v>
      </c>
      <c r="AS244" s="323">
        <v>43958</v>
      </c>
      <c r="AT244" s="450" t="s">
        <v>56</v>
      </c>
      <c r="AU244" s="450" t="s">
        <v>56</v>
      </c>
      <c r="AV244" s="96" t="s">
        <v>1483</v>
      </c>
      <c r="AW244" s="32"/>
      <c r="AX244" s="32"/>
      <c r="AY244" s="32"/>
      <c r="AZ244" s="32">
        <f t="shared" si="8"/>
        <v>5</v>
      </c>
    </row>
    <row r="245" spans="5:52" ht="15.6" customHeight="1">
      <c r="E245" s="32"/>
      <c r="F245" s="32"/>
      <c r="G245" s="32"/>
      <c r="H245" s="75" t="s">
        <v>2547</v>
      </c>
      <c r="I245" s="96" t="s">
        <v>4700</v>
      </c>
      <c r="J245" s="96" t="s">
        <v>4701</v>
      </c>
      <c r="K245" s="32"/>
      <c r="L245" s="32"/>
      <c r="M245" s="32"/>
      <c r="N245" s="556" t="s">
        <v>6370</v>
      </c>
      <c r="O245" s="32"/>
      <c r="P245" s="32"/>
      <c r="Q245" s="96" t="s">
        <v>3547</v>
      </c>
      <c r="R245" s="96" t="s">
        <v>7106</v>
      </c>
      <c r="S245" s="32"/>
      <c r="T245" s="32"/>
      <c r="U245" s="32"/>
      <c r="V245" s="32"/>
      <c r="W245" s="32" t="s">
        <v>29</v>
      </c>
      <c r="X245" s="32" t="s">
        <v>141</v>
      </c>
      <c r="Y245" s="32"/>
      <c r="Z245" s="32"/>
      <c r="AA245" s="32"/>
      <c r="AB245" s="32"/>
      <c r="AC245" s="96" t="s">
        <v>142</v>
      </c>
      <c r="AD245" s="32"/>
      <c r="AE245" s="323" t="s">
        <v>207</v>
      </c>
      <c r="AF245" s="323">
        <v>43957</v>
      </c>
      <c r="AG245" s="32"/>
      <c r="AH245" s="32"/>
      <c r="AI245" s="32"/>
      <c r="AJ245" s="32"/>
      <c r="AK245" s="32"/>
      <c r="AL245" s="32"/>
      <c r="AM245" s="96" t="s">
        <v>214</v>
      </c>
      <c r="AN245" s="323">
        <v>43958</v>
      </c>
      <c r="AO245" s="96" t="s">
        <v>59</v>
      </c>
      <c r="AP245" s="96" t="s">
        <v>59</v>
      </c>
      <c r="AQ245" s="96" t="s">
        <v>1489</v>
      </c>
      <c r="AR245" s="96"/>
      <c r="AS245" s="96"/>
      <c r="AT245" s="96"/>
      <c r="AU245" s="96"/>
      <c r="AV245" s="96"/>
      <c r="AW245" s="32"/>
      <c r="AX245" s="32"/>
      <c r="AY245" s="32"/>
      <c r="AZ245" s="32">
        <f t="shared" si="8"/>
        <v>5</v>
      </c>
    </row>
    <row r="246" spans="5:52" ht="15.6" customHeight="1">
      <c r="E246" s="32"/>
      <c r="F246" s="32"/>
      <c r="G246" s="32"/>
      <c r="H246" s="75" t="s">
        <v>2548</v>
      </c>
      <c r="I246" s="96" t="s">
        <v>4702</v>
      </c>
      <c r="J246" s="96" t="s">
        <v>4703</v>
      </c>
      <c r="K246" s="32"/>
      <c r="L246" s="32"/>
      <c r="M246" s="32"/>
      <c r="N246" s="556" t="s">
        <v>6371</v>
      </c>
      <c r="O246" s="32"/>
      <c r="P246" s="32"/>
      <c r="Q246" s="96" t="s">
        <v>3548</v>
      </c>
      <c r="R246" s="96" t="s">
        <v>7107</v>
      </c>
      <c r="S246" s="32"/>
      <c r="T246" s="32"/>
      <c r="U246" s="32"/>
      <c r="V246" s="32"/>
      <c r="W246" s="32" t="s">
        <v>29</v>
      </c>
      <c r="X246" s="32" t="s">
        <v>141</v>
      </c>
      <c r="Y246" s="32"/>
      <c r="Z246" s="32"/>
      <c r="AA246" s="32"/>
      <c r="AB246" s="32"/>
      <c r="AC246" s="96" t="s">
        <v>142</v>
      </c>
      <c r="AD246" s="32"/>
      <c r="AE246" s="323" t="s">
        <v>207</v>
      </c>
      <c r="AF246" s="323">
        <v>43957</v>
      </c>
      <c r="AG246" s="32"/>
      <c r="AH246" s="32"/>
      <c r="AI246" s="32"/>
      <c r="AJ246" s="32"/>
      <c r="AK246" s="32"/>
      <c r="AL246" s="32"/>
      <c r="AM246" s="96" t="s">
        <v>214</v>
      </c>
      <c r="AN246" s="323">
        <v>43958</v>
      </c>
      <c r="AO246" s="96" t="s">
        <v>57</v>
      </c>
      <c r="AP246" s="96" t="s">
        <v>56</v>
      </c>
      <c r="AQ246" s="96" t="s">
        <v>1490</v>
      </c>
      <c r="AR246" s="96" t="s">
        <v>206</v>
      </c>
      <c r="AS246" s="96">
        <v>43958</v>
      </c>
      <c r="AT246" s="96" t="s">
        <v>55</v>
      </c>
      <c r="AU246" s="96" t="s">
        <v>56</v>
      </c>
      <c r="AV246" s="96" t="s">
        <v>1491</v>
      </c>
      <c r="AW246" s="32"/>
      <c r="AX246" s="32"/>
      <c r="AY246" s="32"/>
      <c r="AZ246" s="32">
        <f t="shared" si="8"/>
        <v>5</v>
      </c>
    </row>
    <row r="247" spans="5:52" ht="15.6" customHeight="1">
      <c r="E247" s="32"/>
      <c r="F247" s="32"/>
      <c r="G247" s="32"/>
      <c r="H247" s="75" t="s">
        <v>2549</v>
      </c>
      <c r="I247" s="96" t="s">
        <v>4704</v>
      </c>
      <c r="J247" s="96" t="s">
        <v>4705</v>
      </c>
      <c r="K247" s="32"/>
      <c r="L247" s="32"/>
      <c r="M247" s="32"/>
      <c r="N247" s="556" t="s">
        <v>6372</v>
      </c>
      <c r="O247" s="32"/>
      <c r="P247" s="32"/>
      <c r="Q247" s="96" t="s">
        <v>3549</v>
      </c>
      <c r="R247" s="96" t="s">
        <v>7102</v>
      </c>
      <c r="S247" s="32"/>
      <c r="T247" s="32"/>
      <c r="U247" s="32"/>
      <c r="V247" s="32"/>
      <c r="W247" s="32" t="s">
        <v>29</v>
      </c>
      <c r="X247" s="32" t="s">
        <v>141</v>
      </c>
      <c r="Y247" s="32"/>
      <c r="Z247" s="32"/>
      <c r="AA247" s="32"/>
      <c r="AB247" s="32"/>
      <c r="AC247" s="96" t="s">
        <v>142</v>
      </c>
      <c r="AD247" s="32"/>
      <c r="AE247" s="323" t="s">
        <v>207</v>
      </c>
      <c r="AF247" s="323">
        <v>43957</v>
      </c>
      <c r="AG247" s="32"/>
      <c r="AH247" s="32"/>
      <c r="AI247" s="32"/>
      <c r="AJ247" s="32"/>
      <c r="AK247" s="32"/>
      <c r="AL247" s="32"/>
      <c r="AM247" s="96" t="s">
        <v>214</v>
      </c>
      <c r="AN247" s="323">
        <v>43958</v>
      </c>
      <c r="AO247" s="96" t="s">
        <v>56</v>
      </c>
      <c r="AP247" s="96" t="s">
        <v>56</v>
      </c>
      <c r="AQ247" s="96"/>
      <c r="AR247" s="96"/>
      <c r="AS247" s="96"/>
      <c r="AT247" s="96"/>
      <c r="AU247" s="96"/>
      <c r="AV247" s="96"/>
      <c r="AW247" s="32"/>
      <c r="AX247" s="32"/>
      <c r="AY247" s="32"/>
      <c r="AZ247" s="32">
        <f t="shared" si="8"/>
        <v>5</v>
      </c>
    </row>
    <row r="248" spans="5:52" ht="15.6" customHeight="1">
      <c r="E248" s="32"/>
      <c r="F248" s="32"/>
      <c r="G248" s="32"/>
      <c r="H248" s="75" t="s">
        <v>2550</v>
      </c>
      <c r="I248" s="96" t="s">
        <v>4706</v>
      </c>
      <c r="J248" s="96" t="s">
        <v>4707</v>
      </c>
      <c r="K248" s="32"/>
      <c r="L248" s="32"/>
      <c r="M248" s="32"/>
      <c r="N248" s="556" t="s">
        <v>6373</v>
      </c>
      <c r="O248" s="32"/>
      <c r="P248" s="32"/>
      <c r="Q248" s="96" t="s">
        <v>3550</v>
      </c>
      <c r="R248" s="96" t="s">
        <v>7102</v>
      </c>
      <c r="S248" s="32"/>
      <c r="T248" s="32"/>
      <c r="U248" s="32"/>
      <c r="V248" s="32"/>
      <c r="W248" s="32" t="s">
        <v>29</v>
      </c>
      <c r="X248" s="32" t="s">
        <v>141</v>
      </c>
      <c r="Y248" s="32"/>
      <c r="Z248" s="32"/>
      <c r="AA248" s="32"/>
      <c r="AB248" s="32"/>
      <c r="AC248" s="96" t="s">
        <v>142</v>
      </c>
      <c r="AD248" s="32"/>
      <c r="AE248" s="323" t="s">
        <v>207</v>
      </c>
      <c r="AF248" s="323">
        <v>43957</v>
      </c>
      <c r="AG248" s="32"/>
      <c r="AH248" s="32"/>
      <c r="AI248" s="32"/>
      <c r="AJ248" s="32"/>
      <c r="AK248" s="32"/>
      <c r="AL248" s="32"/>
      <c r="AM248" s="96" t="s">
        <v>214</v>
      </c>
      <c r="AN248" s="323">
        <v>43958</v>
      </c>
      <c r="AO248" s="96" t="s">
        <v>56</v>
      </c>
      <c r="AP248" s="96" t="s">
        <v>56</v>
      </c>
      <c r="AQ248" s="96"/>
      <c r="AR248" s="96"/>
      <c r="AS248" s="96"/>
      <c r="AT248" s="96"/>
      <c r="AU248" s="96"/>
      <c r="AV248" s="96"/>
      <c r="AW248" s="32"/>
      <c r="AX248" s="32"/>
      <c r="AY248" s="32"/>
      <c r="AZ248" s="32">
        <f t="shared" si="8"/>
        <v>5</v>
      </c>
    </row>
    <row r="249" spans="5:52" ht="15.6" customHeight="1">
      <c r="E249" s="32"/>
      <c r="F249" s="32"/>
      <c r="G249" s="32"/>
      <c r="H249" s="76" t="s">
        <v>2551</v>
      </c>
      <c r="I249" s="83" t="s">
        <v>4708</v>
      </c>
      <c r="J249" s="104" t="s">
        <v>4709</v>
      </c>
      <c r="K249" s="32"/>
      <c r="L249" s="32"/>
      <c r="M249" s="32"/>
      <c r="N249" s="104" t="s">
        <v>6374</v>
      </c>
      <c r="O249" s="32"/>
      <c r="P249" s="32"/>
      <c r="Q249" s="104" t="s">
        <v>3551</v>
      </c>
      <c r="R249" s="104" t="s">
        <v>7102</v>
      </c>
      <c r="S249" s="32"/>
      <c r="T249" s="32"/>
      <c r="U249" s="32"/>
      <c r="V249" s="32"/>
      <c r="W249" s="32" t="s">
        <v>29</v>
      </c>
      <c r="X249" s="32" t="s">
        <v>141</v>
      </c>
      <c r="Y249" s="32"/>
      <c r="Z249" s="32"/>
      <c r="AA249" s="32"/>
      <c r="AB249" s="32"/>
      <c r="AC249" s="104" t="s">
        <v>142</v>
      </c>
      <c r="AD249" s="32"/>
      <c r="AE249" s="163" t="s">
        <v>207</v>
      </c>
      <c r="AF249" s="163">
        <v>43959</v>
      </c>
      <c r="AG249" s="32"/>
      <c r="AH249" s="32"/>
      <c r="AI249" s="32"/>
      <c r="AJ249" s="32"/>
      <c r="AK249" s="32"/>
      <c r="AL249" s="32"/>
      <c r="AM249" s="104" t="s">
        <v>214</v>
      </c>
      <c r="AN249" s="163">
        <v>43962</v>
      </c>
      <c r="AO249" s="104" t="s">
        <v>59</v>
      </c>
      <c r="AP249" s="104" t="s">
        <v>59</v>
      </c>
      <c r="AQ249" s="104"/>
      <c r="AR249" s="104" t="s">
        <v>206</v>
      </c>
      <c r="AS249" s="163">
        <v>43965</v>
      </c>
      <c r="AT249" s="104" t="s">
        <v>56</v>
      </c>
      <c r="AU249" s="104"/>
      <c r="AV249" s="104"/>
      <c r="AW249" s="32"/>
      <c r="AX249" s="32"/>
      <c r="AY249" s="32"/>
      <c r="AZ249" s="32">
        <f t="shared" si="8"/>
        <v>5</v>
      </c>
    </row>
    <row r="250" spans="5:52" ht="15.6" customHeight="1">
      <c r="E250" s="32"/>
      <c r="F250" s="32"/>
      <c r="G250" s="32"/>
      <c r="H250" s="76" t="s">
        <v>2552</v>
      </c>
      <c r="I250" s="72" t="s">
        <v>4710</v>
      </c>
      <c r="J250" s="69" t="s">
        <v>4711</v>
      </c>
      <c r="K250" s="32"/>
      <c r="L250" s="32"/>
      <c r="M250" s="32"/>
      <c r="N250" s="69" t="s">
        <v>6375</v>
      </c>
      <c r="O250" s="32"/>
      <c r="P250" s="32"/>
      <c r="Q250" s="69" t="s">
        <v>3552</v>
      </c>
      <c r="R250" s="69" t="s">
        <v>7102</v>
      </c>
      <c r="S250" s="32"/>
      <c r="T250" s="32"/>
      <c r="U250" s="32"/>
      <c r="V250" s="32"/>
      <c r="W250" s="32" t="s">
        <v>29</v>
      </c>
      <c r="X250" s="32" t="s">
        <v>141</v>
      </c>
      <c r="Y250" s="32"/>
      <c r="Z250" s="32"/>
      <c r="AA250" s="32"/>
      <c r="AB250" s="32"/>
      <c r="AC250" s="96" t="s">
        <v>142</v>
      </c>
      <c r="AD250" s="32"/>
      <c r="AE250" s="162" t="s">
        <v>207</v>
      </c>
      <c r="AF250" s="162">
        <v>43959</v>
      </c>
      <c r="AG250" s="32"/>
      <c r="AH250" s="32"/>
      <c r="AI250" s="32"/>
      <c r="AJ250" s="32"/>
      <c r="AK250" s="32"/>
      <c r="AL250" s="32"/>
      <c r="AM250" s="96" t="s">
        <v>214</v>
      </c>
      <c r="AN250" s="162">
        <v>43962</v>
      </c>
      <c r="AO250" s="69" t="s">
        <v>56</v>
      </c>
      <c r="AP250" s="87" t="s">
        <v>56</v>
      </c>
      <c r="AQ250" s="69"/>
      <c r="AR250" s="69"/>
      <c r="AS250" s="162"/>
      <c r="AT250" s="69"/>
      <c r="AU250" s="69"/>
      <c r="AV250" s="69"/>
      <c r="AW250" s="32"/>
      <c r="AX250" s="32"/>
      <c r="AY250" s="32"/>
      <c r="AZ250" s="32">
        <f t="shared" si="8"/>
        <v>5</v>
      </c>
    </row>
    <row r="251" spans="5:52" ht="15.6" customHeight="1">
      <c r="E251" s="32"/>
      <c r="F251" s="32"/>
      <c r="G251" s="32"/>
      <c r="H251" s="76" t="s">
        <v>2553</v>
      </c>
      <c r="I251" s="72" t="s">
        <v>4712</v>
      </c>
      <c r="J251" s="69" t="s">
        <v>4713</v>
      </c>
      <c r="K251" s="32"/>
      <c r="L251" s="32"/>
      <c r="M251" s="32"/>
      <c r="N251" s="69" t="s">
        <v>6376</v>
      </c>
      <c r="O251" s="32"/>
      <c r="P251" s="32"/>
      <c r="Q251" s="69" t="s">
        <v>3553</v>
      </c>
      <c r="R251" s="69" t="s">
        <v>7102</v>
      </c>
      <c r="S251" s="32"/>
      <c r="T251" s="32"/>
      <c r="U251" s="32"/>
      <c r="V251" s="32"/>
      <c r="W251" s="32" t="s">
        <v>29</v>
      </c>
      <c r="X251" s="32" t="s">
        <v>141</v>
      </c>
      <c r="Y251" s="32"/>
      <c r="Z251" s="32"/>
      <c r="AA251" s="32"/>
      <c r="AB251" s="32"/>
      <c r="AC251" s="96" t="s">
        <v>142</v>
      </c>
      <c r="AD251" s="32"/>
      <c r="AE251" s="162" t="s">
        <v>207</v>
      </c>
      <c r="AF251" s="162">
        <v>43959</v>
      </c>
      <c r="AG251" s="32"/>
      <c r="AH251" s="32"/>
      <c r="AI251" s="32"/>
      <c r="AJ251" s="32"/>
      <c r="AK251" s="32"/>
      <c r="AL251" s="32"/>
      <c r="AM251" s="96" t="s">
        <v>214</v>
      </c>
      <c r="AN251" s="162">
        <v>43962</v>
      </c>
      <c r="AO251" s="96" t="s">
        <v>59</v>
      </c>
      <c r="AP251" s="104" t="s">
        <v>59</v>
      </c>
      <c r="AQ251" s="69"/>
      <c r="AR251" s="104" t="s">
        <v>206</v>
      </c>
      <c r="AS251" s="163">
        <v>43965</v>
      </c>
      <c r="AT251" s="44" t="s">
        <v>57</v>
      </c>
      <c r="AU251" s="69" t="s">
        <v>56</v>
      </c>
      <c r="AV251" s="69" t="s">
        <v>1492</v>
      </c>
      <c r="AW251" s="32"/>
      <c r="AX251" s="32"/>
      <c r="AY251" s="32"/>
      <c r="AZ251" s="32">
        <f t="shared" si="8"/>
        <v>5</v>
      </c>
    </row>
    <row r="252" spans="5:52" ht="15.6" customHeight="1">
      <c r="E252" s="32"/>
      <c r="F252" s="32"/>
      <c r="G252" s="32"/>
      <c r="H252" s="76" t="s">
        <v>2554</v>
      </c>
      <c r="I252" s="72" t="s">
        <v>4714</v>
      </c>
      <c r="J252" s="69" t="s">
        <v>4715</v>
      </c>
      <c r="K252" s="32"/>
      <c r="L252" s="32"/>
      <c r="M252" s="32"/>
      <c r="N252" s="69" t="s">
        <v>6377</v>
      </c>
      <c r="O252" s="32"/>
      <c r="P252" s="32"/>
      <c r="Q252" s="69" t="s">
        <v>3554</v>
      </c>
      <c r="R252" s="69" t="s">
        <v>7102</v>
      </c>
      <c r="S252" s="32"/>
      <c r="T252" s="32"/>
      <c r="U252" s="32"/>
      <c r="V252" s="32"/>
      <c r="W252" s="32" t="s">
        <v>29</v>
      </c>
      <c r="X252" s="32" t="s">
        <v>141</v>
      </c>
      <c r="Y252" s="32"/>
      <c r="Z252" s="32"/>
      <c r="AA252" s="32"/>
      <c r="AB252" s="32"/>
      <c r="AC252" s="96" t="s">
        <v>142</v>
      </c>
      <c r="AD252" s="32"/>
      <c r="AE252" s="162" t="s">
        <v>207</v>
      </c>
      <c r="AF252" s="162">
        <v>43959</v>
      </c>
      <c r="AG252" s="32"/>
      <c r="AH252" s="32"/>
      <c r="AI252" s="32"/>
      <c r="AJ252" s="32"/>
      <c r="AK252" s="32"/>
      <c r="AL252" s="32"/>
      <c r="AM252" s="96" t="s">
        <v>214</v>
      </c>
      <c r="AN252" s="162">
        <v>43962</v>
      </c>
      <c r="AO252" s="69" t="s">
        <v>59</v>
      </c>
      <c r="AP252" s="104" t="s">
        <v>59</v>
      </c>
      <c r="AQ252" s="69" t="s">
        <v>1493</v>
      </c>
      <c r="AR252" s="104" t="s">
        <v>206</v>
      </c>
      <c r="AS252" s="163">
        <v>43965</v>
      </c>
      <c r="AT252" s="44" t="s">
        <v>57</v>
      </c>
      <c r="AU252" s="69" t="s">
        <v>56</v>
      </c>
      <c r="AV252" s="69" t="s">
        <v>1494</v>
      </c>
      <c r="AW252" s="32"/>
      <c r="AX252" s="32"/>
      <c r="AY252" s="32"/>
      <c r="AZ252" s="32">
        <f t="shared" si="8"/>
        <v>5</v>
      </c>
    </row>
    <row r="253" spans="5:52" ht="15.6" customHeight="1">
      <c r="E253" s="32"/>
      <c r="F253" s="32"/>
      <c r="G253" s="32"/>
      <c r="H253" s="76" t="s">
        <v>2555</v>
      </c>
      <c r="I253" s="72" t="s">
        <v>4716</v>
      </c>
      <c r="J253" s="69" t="s">
        <v>4717</v>
      </c>
      <c r="K253" s="32"/>
      <c r="L253" s="32"/>
      <c r="M253" s="32"/>
      <c r="N253" s="69" t="s">
        <v>6378</v>
      </c>
      <c r="O253" s="32"/>
      <c r="P253" s="32"/>
      <c r="Q253" s="69" t="s">
        <v>3555</v>
      </c>
      <c r="R253" s="69" t="s">
        <v>7108</v>
      </c>
      <c r="S253" s="32"/>
      <c r="T253" s="32"/>
      <c r="U253" s="32"/>
      <c r="V253" s="32"/>
      <c r="W253" s="32" t="s">
        <v>29</v>
      </c>
      <c r="X253" s="32" t="s">
        <v>141</v>
      </c>
      <c r="Y253" s="32"/>
      <c r="Z253" s="32"/>
      <c r="AA253" s="32"/>
      <c r="AB253" s="32"/>
      <c r="AC253" s="96" t="s">
        <v>142</v>
      </c>
      <c r="AD253" s="32"/>
      <c r="AE253" s="162" t="s">
        <v>207</v>
      </c>
      <c r="AF253" s="162">
        <v>43959</v>
      </c>
      <c r="AG253" s="32"/>
      <c r="AH253" s="32"/>
      <c r="AI253" s="32"/>
      <c r="AJ253" s="32"/>
      <c r="AK253" s="32"/>
      <c r="AL253" s="32"/>
      <c r="AM253" s="96" t="s">
        <v>214</v>
      </c>
      <c r="AN253" s="162">
        <v>43962</v>
      </c>
      <c r="AO253" s="96" t="s">
        <v>59</v>
      </c>
      <c r="AP253" s="104" t="s">
        <v>59</v>
      </c>
      <c r="AQ253" s="69" t="s">
        <v>1495</v>
      </c>
      <c r="AR253" s="104" t="s">
        <v>206</v>
      </c>
      <c r="AS253" s="163">
        <v>43965</v>
      </c>
      <c r="AT253" s="96" t="s">
        <v>59</v>
      </c>
      <c r="AU253" s="69"/>
      <c r="AV253" s="69"/>
      <c r="AW253" s="32"/>
      <c r="AX253" s="32"/>
      <c r="AY253" s="32"/>
      <c r="AZ253" s="32">
        <f t="shared" si="8"/>
        <v>5</v>
      </c>
    </row>
    <row r="254" spans="5:52" ht="15.6" customHeight="1">
      <c r="E254" s="32"/>
      <c r="F254" s="32"/>
      <c r="G254" s="32"/>
      <c r="H254" s="76" t="s">
        <v>2556</v>
      </c>
      <c r="I254" s="72" t="s">
        <v>4718</v>
      </c>
      <c r="J254" s="69" t="s">
        <v>4719</v>
      </c>
      <c r="K254" s="32"/>
      <c r="L254" s="32"/>
      <c r="M254" s="32"/>
      <c r="N254" s="69" t="s">
        <v>6379</v>
      </c>
      <c r="O254" s="32"/>
      <c r="P254" s="32"/>
      <c r="Q254" s="69" t="s">
        <v>3556</v>
      </c>
      <c r="R254" s="69" t="s">
        <v>7102</v>
      </c>
      <c r="S254" s="32"/>
      <c r="T254" s="32"/>
      <c r="U254" s="32"/>
      <c r="V254" s="32"/>
      <c r="W254" s="32" t="s">
        <v>29</v>
      </c>
      <c r="X254" s="32" t="s">
        <v>141</v>
      </c>
      <c r="Y254" s="32"/>
      <c r="Z254" s="32"/>
      <c r="AA254" s="32"/>
      <c r="AB254" s="32"/>
      <c r="AC254" s="96" t="s">
        <v>142</v>
      </c>
      <c r="AD254" s="32"/>
      <c r="AE254" s="162" t="s">
        <v>207</v>
      </c>
      <c r="AF254" s="162">
        <v>43959</v>
      </c>
      <c r="AG254" s="32"/>
      <c r="AH254" s="32"/>
      <c r="AI254" s="32"/>
      <c r="AJ254" s="32"/>
      <c r="AK254" s="32"/>
      <c r="AL254" s="32"/>
      <c r="AM254" s="96" t="s">
        <v>214</v>
      </c>
      <c r="AN254" s="162">
        <v>43962</v>
      </c>
      <c r="AO254" s="69" t="s">
        <v>57</v>
      </c>
      <c r="AP254" s="104" t="s">
        <v>34</v>
      </c>
      <c r="AQ254" s="69" t="s">
        <v>1496</v>
      </c>
      <c r="AR254" s="69"/>
      <c r="AS254" s="162"/>
      <c r="AT254" s="69"/>
      <c r="AU254" s="69"/>
      <c r="AV254" s="69"/>
      <c r="AW254" s="32"/>
      <c r="AX254" s="32"/>
      <c r="AY254" s="32"/>
      <c r="AZ254" s="32">
        <f t="shared" si="8"/>
        <v>5</v>
      </c>
    </row>
    <row r="255" spans="5:52" ht="15.6" customHeight="1">
      <c r="E255" s="32"/>
      <c r="F255" s="32"/>
      <c r="G255" s="32"/>
      <c r="H255" s="76" t="s">
        <v>2557</v>
      </c>
      <c r="I255" s="72" t="s">
        <v>4716</v>
      </c>
      <c r="J255" s="69" t="s">
        <v>4720</v>
      </c>
      <c r="K255" s="32"/>
      <c r="L255" s="32"/>
      <c r="M255" s="32"/>
      <c r="N255" s="69" t="s">
        <v>6380</v>
      </c>
      <c r="O255" s="32"/>
      <c r="P255" s="32"/>
      <c r="Q255" s="69" t="s">
        <v>3557</v>
      </c>
      <c r="R255" s="69" t="s">
        <v>7102</v>
      </c>
      <c r="S255" s="32"/>
      <c r="T255" s="32"/>
      <c r="U255" s="32"/>
      <c r="V255" s="32"/>
      <c r="W255" s="32" t="s">
        <v>29</v>
      </c>
      <c r="X255" s="32" t="s">
        <v>141</v>
      </c>
      <c r="Y255" s="32"/>
      <c r="Z255" s="32"/>
      <c r="AA255" s="32"/>
      <c r="AB255" s="32"/>
      <c r="AC255" s="96" t="s">
        <v>142</v>
      </c>
      <c r="AD255" s="32"/>
      <c r="AE255" s="162" t="s">
        <v>207</v>
      </c>
      <c r="AF255" s="162">
        <v>43959</v>
      </c>
      <c r="AG255" s="32"/>
      <c r="AH255" s="32"/>
      <c r="AI255" s="32"/>
      <c r="AJ255" s="32"/>
      <c r="AK255" s="32"/>
      <c r="AL255" s="32"/>
      <c r="AM255" s="96" t="s">
        <v>214</v>
      </c>
      <c r="AN255" s="162">
        <v>43962</v>
      </c>
      <c r="AO255" s="69" t="s">
        <v>56</v>
      </c>
      <c r="AP255" s="87" t="s">
        <v>56</v>
      </c>
      <c r="AQ255" s="69"/>
      <c r="AR255" s="69"/>
      <c r="AS255" s="162"/>
      <c r="AT255" s="69"/>
      <c r="AU255" s="69"/>
      <c r="AV255" s="69"/>
      <c r="AW255" s="32"/>
      <c r="AX255" s="32"/>
      <c r="AY255" s="32"/>
      <c r="AZ255" s="32">
        <f t="shared" si="8"/>
        <v>5</v>
      </c>
    </row>
    <row r="256" spans="5:52" ht="15.6" customHeight="1">
      <c r="E256" s="32"/>
      <c r="F256" s="32"/>
      <c r="G256" s="32"/>
      <c r="H256" s="76" t="s">
        <v>2558</v>
      </c>
      <c r="I256" s="72" t="s">
        <v>4721</v>
      </c>
      <c r="J256" s="69" t="s">
        <v>4722</v>
      </c>
      <c r="K256" s="32"/>
      <c r="L256" s="32"/>
      <c r="M256" s="32"/>
      <c r="N256" s="69" t="s">
        <v>6381</v>
      </c>
      <c r="O256" s="32"/>
      <c r="P256" s="32"/>
      <c r="Q256" s="69" t="s">
        <v>3558</v>
      </c>
      <c r="R256" s="69" t="s">
        <v>7102</v>
      </c>
      <c r="S256" s="32"/>
      <c r="T256" s="32"/>
      <c r="U256" s="32"/>
      <c r="V256" s="32"/>
      <c r="W256" s="32" t="s">
        <v>29</v>
      </c>
      <c r="X256" s="32" t="s">
        <v>141</v>
      </c>
      <c r="Y256" s="32"/>
      <c r="Z256" s="32"/>
      <c r="AA256" s="32"/>
      <c r="AB256" s="32"/>
      <c r="AC256" s="96" t="s">
        <v>142</v>
      </c>
      <c r="AD256" s="32"/>
      <c r="AE256" s="162" t="s">
        <v>207</v>
      </c>
      <c r="AF256" s="162">
        <v>43959</v>
      </c>
      <c r="AG256" s="32"/>
      <c r="AH256" s="32"/>
      <c r="AI256" s="32"/>
      <c r="AJ256" s="32"/>
      <c r="AK256" s="32"/>
      <c r="AL256" s="32"/>
      <c r="AM256" s="96" t="s">
        <v>214</v>
      </c>
      <c r="AN256" s="162">
        <v>43962</v>
      </c>
      <c r="AO256" s="69" t="s">
        <v>59</v>
      </c>
      <c r="AP256" s="104" t="s">
        <v>59</v>
      </c>
      <c r="AQ256" s="69"/>
      <c r="AR256" s="104" t="s">
        <v>206</v>
      </c>
      <c r="AS256" s="163">
        <v>43965</v>
      </c>
      <c r="AT256" s="44" t="s">
        <v>57</v>
      </c>
      <c r="AU256" s="69" t="s">
        <v>56</v>
      </c>
      <c r="AV256" s="69" t="s">
        <v>1497</v>
      </c>
      <c r="AW256" s="32"/>
      <c r="AX256" s="32"/>
      <c r="AY256" s="32"/>
      <c r="AZ256" s="32">
        <f t="shared" si="8"/>
        <v>5</v>
      </c>
    </row>
    <row r="257" spans="5:52" ht="15.6" customHeight="1">
      <c r="E257" s="32"/>
      <c r="F257" s="32"/>
      <c r="G257" s="32"/>
      <c r="H257" s="76" t="s">
        <v>2559</v>
      </c>
      <c r="I257" s="72" t="s">
        <v>4716</v>
      </c>
      <c r="J257" s="69" t="s">
        <v>4723</v>
      </c>
      <c r="K257" s="32"/>
      <c r="L257" s="32"/>
      <c r="M257" s="32"/>
      <c r="N257" s="69" t="s">
        <v>6382</v>
      </c>
      <c r="O257" s="32"/>
      <c r="P257" s="32"/>
      <c r="Q257" s="69" t="s">
        <v>3559</v>
      </c>
      <c r="R257" s="69" t="s">
        <v>7102</v>
      </c>
      <c r="S257" s="32"/>
      <c r="T257" s="32"/>
      <c r="U257" s="32"/>
      <c r="V257" s="32"/>
      <c r="W257" s="32" t="s">
        <v>29</v>
      </c>
      <c r="X257" s="32" t="s">
        <v>141</v>
      </c>
      <c r="Y257" s="32"/>
      <c r="Z257" s="32"/>
      <c r="AA257" s="32"/>
      <c r="AB257" s="32"/>
      <c r="AC257" s="96" t="s">
        <v>142</v>
      </c>
      <c r="AD257" s="32"/>
      <c r="AE257" s="162" t="s">
        <v>207</v>
      </c>
      <c r="AF257" s="162">
        <v>43959</v>
      </c>
      <c r="AG257" s="32"/>
      <c r="AH257" s="32"/>
      <c r="AI257" s="32"/>
      <c r="AJ257" s="32"/>
      <c r="AK257" s="32"/>
      <c r="AL257" s="32"/>
      <c r="AM257" s="96" t="s">
        <v>214</v>
      </c>
      <c r="AN257" s="162">
        <v>43962</v>
      </c>
      <c r="AO257" s="69" t="s">
        <v>56</v>
      </c>
      <c r="AP257" s="87" t="s">
        <v>56</v>
      </c>
      <c r="AQ257" s="69"/>
      <c r="AR257" s="69"/>
      <c r="AS257" s="162"/>
      <c r="AT257" s="69"/>
      <c r="AU257" s="69"/>
      <c r="AV257" s="69"/>
      <c r="AW257" s="32"/>
      <c r="AX257" s="32"/>
      <c r="AY257" s="32"/>
      <c r="AZ257" s="32">
        <f t="shared" si="8"/>
        <v>5</v>
      </c>
    </row>
    <row r="258" spans="5:52" ht="15.6" customHeight="1">
      <c r="E258" s="32"/>
      <c r="F258" s="32"/>
      <c r="G258" s="32"/>
      <c r="H258" s="76" t="s">
        <v>2560</v>
      </c>
      <c r="I258" s="72" t="s">
        <v>4716</v>
      </c>
      <c r="J258" s="69" t="s">
        <v>4724</v>
      </c>
      <c r="K258" s="32"/>
      <c r="L258" s="32"/>
      <c r="M258" s="32"/>
      <c r="N258" s="69" t="s">
        <v>6383</v>
      </c>
      <c r="O258" s="32"/>
      <c r="P258" s="32"/>
      <c r="Q258" s="69" t="s">
        <v>3560</v>
      </c>
      <c r="R258" s="69" t="s">
        <v>7102</v>
      </c>
      <c r="S258" s="32"/>
      <c r="T258" s="32"/>
      <c r="U258" s="32"/>
      <c r="V258" s="32"/>
      <c r="W258" s="32" t="s">
        <v>29</v>
      </c>
      <c r="X258" s="32" t="s">
        <v>141</v>
      </c>
      <c r="Y258" s="32"/>
      <c r="Z258" s="32"/>
      <c r="AA258" s="32"/>
      <c r="AB258" s="32"/>
      <c r="AC258" s="96" t="s">
        <v>142</v>
      </c>
      <c r="AD258" s="32"/>
      <c r="AE258" s="162" t="s">
        <v>207</v>
      </c>
      <c r="AF258" s="162">
        <v>43959</v>
      </c>
      <c r="AG258" s="32"/>
      <c r="AH258" s="32"/>
      <c r="AI258" s="32"/>
      <c r="AJ258" s="32"/>
      <c r="AK258" s="32"/>
      <c r="AL258" s="32"/>
      <c r="AM258" s="96" t="s">
        <v>214</v>
      </c>
      <c r="AN258" s="162">
        <v>43962</v>
      </c>
      <c r="AO258" s="69" t="s">
        <v>56</v>
      </c>
      <c r="AP258" s="87" t="s">
        <v>56</v>
      </c>
      <c r="AQ258" s="69"/>
      <c r="AR258" s="69"/>
      <c r="AS258" s="162"/>
      <c r="AT258" s="69"/>
      <c r="AU258" s="69"/>
      <c r="AV258" s="69"/>
      <c r="AW258" s="32"/>
      <c r="AX258" s="32"/>
      <c r="AY258" s="32"/>
      <c r="AZ258" s="32">
        <f t="shared" si="8"/>
        <v>5</v>
      </c>
    </row>
    <row r="259" spans="5:52" ht="15.6" customHeight="1">
      <c r="E259" s="32"/>
      <c r="F259" s="32"/>
      <c r="G259" s="32"/>
      <c r="H259" s="76" t="s">
        <v>2561</v>
      </c>
      <c r="I259" s="72" t="s">
        <v>4716</v>
      </c>
      <c r="J259" s="69" t="s">
        <v>4725</v>
      </c>
      <c r="K259" s="32"/>
      <c r="L259" s="32"/>
      <c r="M259" s="32"/>
      <c r="N259" s="69" t="s">
        <v>6384</v>
      </c>
      <c r="O259" s="32"/>
      <c r="P259" s="32"/>
      <c r="Q259" s="69" t="s">
        <v>3561</v>
      </c>
      <c r="R259" s="69" t="s">
        <v>7102</v>
      </c>
      <c r="S259" s="32"/>
      <c r="T259" s="32"/>
      <c r="U259" s="32"/>
      <c r="V259" s="32"/>
      <c r="W259" s="32" t="s">
        <v>29</v>
      </c>
      <c r="X259" s="32" t="s">
        <v>141</v>
      </c>
      <c r="Y259" s="32"/>
      <c r="Z259" s="32"/>
      <c r="AA259" s="32"/>
      <c r="AB259" s="32"/>
      <c r="AC259" s="96" t="s">
        <v>142</v>
      </c>
      <c r="AD259" s="32"/>
      <c r="AE259" s="162" t="s">
        <v>207</v>
      </c>
      <c r="AF259" s="162">
        <v>43959</v>
      </c>
      <c r="AG259" s="32"/>
      <c r="AH259" s="32"/>
      <c r="AI259" s="32"/>
      <c r="AJ259" s="32"/>
      <c r="AK259" s="32"/>
      <c r="AL259" s="32"/>
      <c r="AM259" s="96" t="s">
        <v>214</v>
      </c>
      <c r="AN259" s="162">
        <v>43962</v>
      </c>
      <c r="AO259" s="69" t="s">
        <v>56</v>
      </c>
      <c r="AP259" s="87" t="s">
        <v>56</v>
      </c>
      <c r="AQ259" s="69"/>
      <c r="AR259" s="69"/>
      <c r="AS259" s="162"/>
      <c r="AT259" s="69"/>
      <c r="AU259" s="69"/>
      <c r="AV259" s="69"/>
      <c r="AW259" s="32"/>
      <c r="AX259" s="32"/>
      <c r="AY259" s="32"/>
      <c r="AZ259" s="32">
        <f t="shared" si="8"/>
        <v>5</v>
      </c>
    </row>
    <row r="260" spans="5:52" ht="15.6" customHeight="1">
      <c r="E260" s="32"/>
      <c r="F260" s="32"/>
      <c r="G260" s="32"/>
      <c r="H260" s="76" t="s">
        <v>2562</v>
      </c>
      <c r="I260" s="72" t="s">
        <v>4716</v>
      </c>
      <c r="J260" s="69" t="s">
        <v>4726</v>
      </c>
      <c r="K260" s="32"/>
      <c r="L260" s="32"/>
      <c r="M260" s="32"/>
      <c r="N260" s="69" t="s">
        <v>6385</v>
      </c>
      <c r="O260" s="32"/>
      <c r="P260" s="32"/>
      <c r="Q260" s="69" t="s">
        <v>3562</v>
      </c>
      <c r="R260" s="69" t="s">
        <v>7102</v>
      </c>
      <c r="S260" s="32"/>
      <c r="T260" s="32"/>
      <c r="U260" s="32"/>
      <c r="V260" s="32"/>
      <c r="W260" s="32" t="s">
        <v>29</v>
      </c>
      <c r="X260" s="32" t="s">
        <v>141</v>
      </c>
      <c r="Y260" s="32"/>
      <c r="Z260" s="32"/>
      <c r="AA260" s="32"/>
      <c r="AB260" s="32"/>
      <c r="AC260" s="96" t="s">
        <v>142</v>
      </c>
      <c r="AD260" s="32"/>
      <c r="AE260" s="162" t="s">
        <v>207</v>
      </c>
      <c r="AF260" s="162">
        <v>43959</v>
      </c>
      <c r="AG260" s="32"/>
      <c r="AH260" s="32"/>
      <c r="AI260" s="32"/>
      <c r="AJ260" s="32"/>
      <c r="AK260" s="32"/>
      <c r="AL260" s="32"/>
      <c r="AM260" s="96" t="s">
        <v>214</v>
      </c>
      <c r="AN260" s="162">
        <v>43962</v>
      </c>
      <c r="AO260" s="69" t="s">
        <v>56</v>
      </c>
      <c r="AP260" s="87" t="s">
        <v>56</v>
      </c>
      <c r="AQ260" s="69"/>
      <c r="AR260" s="69"/>
      <c r="AS260" s="162"/>
      <c r="AT260" s="69"/>
      <c r="AU260" s="69"/>
      <c r="AV260" s="69"/>
      <c r="AW260" s="32"/>
      <c r="AX260" s="32"/>
      <c r="AY260" s="32"/>
      <c r="AZ260" s="32">
        <f t="shared" si="8"/>
        <v>5</v>
      </c>
    </row>
    <row r="261" spans="5:52" ht="15.6" customHeight="1">
      <c r="E261" s="32"/>
      <c r="F261" s="32"/>
      <c r="G261" s="32"/>
      <c r="H261" s="76" t="s">
        <v>2563</v>
      </c>
      <c r="I261" s="72" t="s">
        <v>4727</v>
      </c>
      <c r="J261" s="69" t="s">
        <v>4728</v>
      </c>
      <c r="K261" s="32"/>
      <c r="L261" s="32"/>
      <c r="M261" s="32"/>
      <c r="N261" s="69" t="s">
        <v>6386</v>
      </c>
      <c r="O261" s="32"/>
      <c r="P261" s="32"/>
      <c r="Q261" s="69" t="s">
        <v>3563</v>
      </c>
      <c r="R261" s="69" t="s">
        <v>7102</v>
      </c>
      <c r="S261" s="32"/>
      <c r="T261" s="32"/>
      <c r="U261" s="32"/>
      <c r="V261" s="32"/>
      <c r="W261" s="32" t="s">
        <v>29</v>
      </c>
      <c r="X261" s="32" t="s">
        <v>141</v>
      </c>
      <c r="Y261" s="32"/>
      <c r="Z261" s="32"/>
      <c r="AA261" s="32"/>
      <c r="AB261" s="32"/>
      <c r="AC261" s="96" t="s">
        <v>142</v>
      </c>
      <c r="AD261" s="32"/>
      <c r="AE261" s="162" t="s">
        <v>207</v>
      </c>
      <c r="AF261" s="162">
        <v>43959</v>
      </c>
      <c r="AG261" s="32"/>
      <c r="AH261" s="32"/>
      <c r="AI261" s="32"/>
      <c r="AJ261" s="32"/>
      <c r="AK261" s="32"/>
      <c r="AL261" s="32"/>
      <c r="AM261" s="96" t="s">
        <v>214</v>
      </c>
      <c r="AN261" s="162">
        <v>43962</v>
      </c>
      <c r="AO261" s="69" t="s">
        <v>56</v>
      </c>
      <c r="AP261" s="87" t="s">
        <v>56</v>
      </c>
      <c r="AQ261" s="69"/>
      <c r="AR261" s="69"/>
      <c r="AS261" s="162"/>
      <c r="AT261" s="69"/>
      <c r="AU261" s="69"/>
      <c r="AV261" s="69"/>
      <c r="AW261" s="32"/>
      <c r="AX261" s="32"/>
      <c r="AY261" s="32"/>
      <c r="AZ261" s="32">
        <f t="shared" si="8"/>
        <v>5</v>
      </c>
    </row>
    <row r="262" spans="5:52" ht="15.6" customHeight="1">
      <c r="E262" s="32"/>
      <c r="F262" s="32"/>
      <c r="G262" s="32"/>
      <c r="H262" s="76" t="s">
        <v>2564</v>
      </c>
      <c r="I262" s="72" t="s">
        <v>4729</v>
      </c>
      <c r="J262" s="69" t="s">
        <v>4730</v>
      </c>
      <c r="K262" s="32"/>
      <c r="L262" s="32"/>
      <c r="M262" s="32"/>
      <c r="N262" s="69" t="s">
        <v>6387</v>
      </c>
      <c r="O262" s="32"/>
      <c r="P262" s="32"/>
      <c r="Q262" s="69" t="s">
        <v>3564</v>
      </c>
      <c r="R262" s="69" t="s">
        <v>7102</v>
      </c>
      <c r="S262" s="32"/>
      <c r="T262" s="32"/>
      <c r="U262" s="32"/>
      <c r="V262" s="32"/>
      <c r="W262" s="32" t="s">
        <v>29</v>
      </c>
      <c r="X262" s="32" t="s">
        <v>141</v>
      </c>
      <c r="Y262" s="32"/>
      <c r="Z262" s="32"/>
      <c r="AA262" s="32"/>
      <c r="AB262" s="32"/>
      <c r="AC262" s="96" t="s">
        <v>142</v>
      </c>
      <c r="AD262" s="32"/>
      <c r="AE262" s="162" t="s">
        <v>207</v>
      </c>
      <c r="AF262" s="162">
        <v>43959</v>
      </c>
      <c r="AG262" s="32"/>
      <c r="AH262" s="32"/>
      <c r="AI262" s="32"/>
      <c r="AJ262" s="32"/>
      <c r="AK262" s="32"/>
      <c r="AL262" s="32"/>
      <c r="AM262" s="96" t="s">
        <v>214</v>
      </c>
      <c r="AN262" s="162">
        <v>43962</v>
      </c>
      <c r="AO262" s="69" t="s">
        <v>56</v>
      </c>
      <c r="AP262" s="87" t="s">
        <v>56</v>
      </c>
      <c r="AQ262" s="69"/>
      <c r="AR262" s="69"/>
      <c r="AS262" s="162"/>
      <c r="AT262" s="69"/>
      <c r="AU262" s="69"/>
      <c r="AV262" s="69"/>
      <c r="AW262" s="32"/>
      <c r="AX262" s="32"/>
      <c r="AY262" s="32"/>
      <c r="AZ262" s="32">
        <f t="shared" si="8"/>
        <v>5</v>
      </c>
    </row>
    <row r="263" spans="5:52" ht="15.6" customHeight="1">
      <c r="E263" s="32"/>
      <c r="F263" s="32"/>
      <c r="G263" s="32"/>
      <c r="H263" s="76" t="s">
        <v>2565</v>
      </c>
      <c r="I263" s="72" t="s">
        <v>4731</v>
      </c>
      <c r="J263" s="69" t="s">
        <v>4732</v>
      </c>
      <c r="K263" s="32"/>
      <c r="L263" s="32"/>
      <c r="M263" s="32"/>
      <c r="N263" s="69" t="s">
        <v>6388</v>
      </c>
      <c r="O263" s="32"/>
      <c r="P263" s="32"/>
      <c r="Q263" s="69" t="s">
        <v>3565</v>
      </c>
      <c r="R263" s="69" t="s">
        <v>7102</v>
      </c>
      <c r="S263" s="32"/>
      <c r="T263" s="32"/>
      <c r="U263" s="32"/>
      <c r="V263" s="32"/>
      <c r="W263" s="32" t="s">
        <v>29</v>
      </c>
      <c r="X263" s="32" t="s">
        <v>141</v>
      </c>
      <c r="Y263" s="32"/>
      <c r="Z263" s="32"/>
      <c r="AA263" s="32"/>
      <c r="AB263" s="32"/>
      <c r="AC263" s="96" t="s">
        <v>142</v>
      </c>
      <c r="AD263" s="32"/>
      <c r="AE263" s="162" t="s">
        <v>207</v>
      </c>
      <c r="AF263" s="162">
        <v>43959</v>
      </c>
      <c r="AG263" s="32"/>
      <c r="AH263" s="32"/>
      <c r="AI263" s="32"/>
      <c r="AJ263" s="32"/>
      <c r="AK263" s="32"/>
      <c r="AL263" s="32"/>
      <c r="AM263" s="96" t="s">
        <v>214</v>
      </c>
      <c r="AN263" s="162">
        <v>43962</v>
      </c>
      <c r="AO263" s="69" t="s">
        <v>59</v>
      </c>
      <c r="AP263" s="104" t="s">
        <v>59</v>
      </c>
      <c r="AQ263" s="69" t="s">
        <v>1498</v>
      </c>
      <c r="AR263" s="104" t="s">
        <v>206</v>
      </c>
      <c r="AS263" s="163">
        <v>43965</v>
      </c>
      <c r="AT263" s="44" t="s">
        <v>57</v>
      </c>
      <c r="AU263" s="69" t="s">
        <v>56</v>
      </c>
      <c r="AV263" s="69" t="s">
        <v>1494</v>
      </c>
      <c r="AW263" s="32"/>
      <c r="AX263" s="32"/>
      <c r="AY263" s="32"/>
      <c r="AZ263" s="32">
        <f t="shared" si="8"/>
        <v>5</v>
      </c>
    </row>
    <row r="264" spans="5:52" ht="15.6" customHeight="1">
      <c r="E264" s="32"/>
      <c r="F264" s="32"/>
      <c r="G264" s="32"/>
      <c r="H264" s="75" t="s">
        <v>2566</v>
      </c>
      <c r="I264" s="72" t="s">
        <v>4733</v>
      </c>
      <c r="J264" s="69" t="s">
        <v>4734</v>
      </c>
      <c r="K264" s="32"/>
      <c r="L264" s="32"/>
      <c r="M264" s="32"/>
      <c r="N264" s="69" t="s">
        <v>6389</v>
      </c>
      <c r="O264" s="32"/>
      <c r="P264" s="32"/>
      <c r="Q264" s="69" t="s">
        <v>3566</v>
      </c>
      <c r="R264" s="69" t="s">
        <v>7102</v>
      </c>
      <c r="S264" s="32"/>
      <c r="T264" s="32"/>
      <c r="U264" s="32"/>
      <c r="V264" s="32"/>
      <c r="W264" s="32" t="s">
        <v>29</v>
      </c>
      <c r="X264" s="32" t="s">
        <v>141</v>
      </c>
      <c r="Y264" s="32"/>
      <c r="Z264" s="32"/>
      <c r="AA264" s="32"/>
      <c r="AB264" s="32"/>
      <c r="AC264" s="96" t="s">
        <v>142</v>
      </c>
      <c r="AD264" s="32"/>
      <c r="AE264" s="162" t="s">
        <v>207</v>
      </c>
      <c r="AF264" s="162">
        <v>43959</v>
      </c>
      <c r="AG264" s="32"/>
      <c r="AH264" s="32"/>
      <c r="AI264" s="32"/>
      <c r="AJ264" s="32"/>
      <c r="AK264" s="32"/>
      <c r="AL264" s="32"/>
      <c r="AM264" s="96" t="s">
        <v>214</v>
      </c>
      <c r="AN264" s="162">
        <v>43962</v>
      </c>
      <c r="AO264" s="69" t="s">
        <v>56</v>
      </c>
      <c r="AP264" s="87" t="s">
        <v>56</v>
      </c>
      <c r="AQ264" s="69"/>
      <c r="AR264" s="69"/>
      <c r="AS264" s="162"/>
      <c r="AT264" s="69"/>
      <c r="AU264" s="69"/>
      <c r="AV264" s="69"/>
      <c r="AW264" s="32"/>
      <c r="AX264" s="32"/>
      <c r="AY264" s="32"/>
      <c r="AZ264" s="32">
        <f t="shared" si="8"/>
        <v>5</v>
      </c>
    </row>
    <row r="265" spans="5:52" ht="15.6" customHeight="1">
      <c r="E265" s="32"/>
      <c r="F265" s="32"/>
      <c r="G265" s="32"/>
      <c r="H265" s="75" t="s">
        <v>2567</v>
      </c>
      <c r="I265" s="72" t="s">
        <v>4735</v>
      </c>
      <c r="J265" s="69" t="s">
        <v>4736</v>
      </c>
      <c r="K265" s="32"/>
      <c r="L265" s="32"/>
      <c r="M265" s="32"/>
      <c r="N265" s="69" t="s">
        <v>6390</v>
      </c>
      <c r="O265" s="32"/>
      <c r="P265" s="32"/>
      <c r="Q265" s="69" t="s">
        <v>3567</v>
      </c>
      <c r="R265" s="69" t="s">
        <v>7102</v>
      </c>
      <c r="S265" s="32"/>
      <c r="T265" s="32"/>
      <c r="U265" s="32"/>
      <c r="V265" s="32"/>
      <c r="W265" s="32" t="s">
        <v>29</v>
      </c>
      <c r="X265" s="32" t="s">
        <v>141</v>
      </c>
      <c r="Y265" s="32"/>
      <c r="Z265" s="32"/>
      <c r="AA265" s="32"/>
      <c r="AB265" s="32"/>
      <c r="AC265" s="96" t="s">
        <v>142</v>
      </c>
      <c r="AD265" s="32"/>
      <c r="AE265" s="162" t="s">
        <v>207</v>
      </c>
      <c r="AF265" s="162">
        <v>43959</v>
      </c>
      <c r="AG265" s="32"/>
      <c r="AH265" s="32"/>
      <c r="AI265" s="32"/>
      <c r="AJ265" s="32"/>
      <c r="AK265" s="32"/>
      <c r="AL265" s="32"/>
      <c r="AM265" s="96" t="s">
        <v>214</v>
      </c>
      <c r="AN265" s="162">
        <v>43962</v>
      </c>
      <c r="AO265" s="69" t="s">
        <v>57</v>
      </c>
      <c r="AP265" s="104" t="s">
        <v>34</v>
      </c>
      <c r="AQ265" s="69" t="s">
        <v>1496</v>
      </c>
      <c r="AR265" s="69"/>
      <c r="AS265" s="162"/>
      <c r="AT265" s="69"/>
      <c r="AU265" s="69"/>
      <c r="AV265" s="69"/>
      <c r="AW265" s="32"/>
      <c r="AX265" s="32"/>
      <c r="AY265" s="32"/>
      <c r="AZ265" s="32">
        <f t="shared" si="8"/>
        <v>5</v>
      </c>
    </row>
    <row r="266" spans="5:52" ht="15.6" customHeight="1">
      <c r="E266" s="32"/>
      <c r="F266" s="32"/>
      <c r="G266" s="32"/>
      <c r="H266" s="76" t="s">
        <v>2568</v>
      </c>
      <c r="I266" s="83" t="s">
        <v>4727</v>
      </c>
      <c r="J266" s="104" t="s">
        <v>4737</v>
      </c>
      <c r="K266" s="32"/>
      <c r="L266" s="32"/>
      <c r="M266" s="32"/>
      <c r="N266" s="104" t="s">
        <v>6391</v>
      </c>
      <c r="O266" s="32"/>
      <c r="P266" s="32"/>
      <c r="Q266" s="104" t="s">
        <v>3568</v>
      </c>
      <c r="R266" s="104" t="s">
        <v>7102</v>
      </c>
      <c r="S266" s="32"/>
      <c r="T266" s="32"/>
      <c r="U266" s="32"/>
      <c r="V266" s="32"/>
      <c r="W266" s="32" t="s">
        <v>29</v>
      </c>
      <c r="X266" s="32" t="s">
        <v>141</v>
      </c>
      <c r="Y266" s="32"/>
      <c r="Z266" s="32"/>
      <c r="AA266" s="32"/>
      <c r="AB266" s="32"/>
      <c r="AC266" s="104" t="s">
        <v>142</v>
      </c>
      <c r="AD266" s="32"/>
      <c r="AE266" s="163" t="s">
        <v>207</v>
      </c>
      <c r="AF266" s="163">
        <v>43959</v>
      </c>
      <c r="AG266" s="32"/>
      <c r="AH266" s="32"/>
      <c r="AI266" s="32"/>
      <c r="AJ266" s="32"/>
      <c r="AK266" s="32"/>
      <c r="AL266" s="32"/>
      <c r="AM266" s="104" t="s">
        <v>214</v>
      </c>
      <c r="AN266" s="163">
        <v>43964</v>
      </c>
      <c r="AO266" s="104" t="s">
        <v>59</v>
      </c>
      <c r="AP266" s="104"/>
      <c r="AQ266" s="104"/>
      <c r="AR266" s="104" t="s">
        <v>206</v>
      </c>
      <c r="AS266" s="163">
        <v>43965</v>
      </c>
      <c r="AT266" s="44" t="s">
        <v>57</v>
      </c>
      <c r="AU266" s="69" t="s">
        <v>56</v>
      </c>
      <c r="AV266" s="104" t="s">
        <v>1499</v>
      </c>
      <c r="AW266" s="32"/>
      <c r="AX266" s="32"/>
      <c r="AY266" s="32"/>
      <c r="AZ266" s="32">
        <f t="shared" si="8"/>
        <v>5</v>
      </c>
    </row>
    <row r="267" spans="5:52" ht="15.6" customHeight="1">
      <c r="E267" s="32"/>
      <c r="F267" s="32"/>
      <c r="G267" s="32"/>
      <c r="H267" s="76" t="s">
        <v>2569</v>
      </c>
      <c r="I267" s="83" t="s">
        <v>4738</v>
      </c>
      <c r="J267" s="104" t="s">
        <v>4739</v>
      </c>
      <c r="K267" s="32"/>
      <c r="L267" s="32"/>
      <c r="M267" s="32"/>
      <c r="N267" s="104" t="s">
        <v>6392</v>
      </c>
      <c r="O267" s="32"/>
      <c r="P267" s="32"/>
      <c r="Q267" s="104" t="s">
        <v>3569</v>
      </c>
      <c r="R267" s="104" t="s">
        <v>7102</v>
      </c>
      <c r="S267" s="32"/>
      <c r="T267" s="32"/>
      <c r="U267" s="32"/>
      <c r="V267" s="32"/>
      <c r="W267" s="32" t="s">
        <v>29</v>
      </c>
      <c r="X267" s="32" t="s">
        <v>141</v>
      </c>
      <c r="Y267" s="32"/>
      <c r="Z267" s="32"/>
      <c r="AA267" s="32"/>
      <c r="AB267" s="32"/>
      <c r="AC267" s="104" t="s">
        <v>142</v>
      </c>
      <c r="AD267" s="32"/>
      <c r="AE267" s="163" t="s">
        <v>207</v>
      </c>
      <c r="AF267" s="163">
        <v>43959</v>
      </c>
      <c r="AG267" s="32"/>
      <c r="AH267" s="32"/>
      <c r="AI267" s="32"/>
      <c r="AJ267" s="32"/>
      <c r="AK267" s="32"/>
      <c r="AL267" s="32"/>
      <c r="AM267" s="104" t="s">
        <v>214</v>
      </c>
      <c r="AN267" s="163">
        <v>43964</v>
      </c>
      <c r="AO267" s="104" t="s">
        <v>59</v>
      </c>
      <c r="AP267" s="104"/>
      <c r="AQ267" s="104"/>
      <c r="AR267" s="104" t="s">
        <v>206</v>
      </c>
      <c r="AS267" s="163">
        <v>43965</v>
      </c>
      <c r="AT267" s="44" t="s">
        <v>57</v>
      </c>
      <c r="AU267" s="69" t="s">
        <v>62</v>
      </c>
      <c r="AV267" s="104" t="s">
        <v>1500</v>
      </c>
      <c r="AW267" s="32"/>
      <c r="AX267" s="32"/>
      <c r="AY267" s="32"/>
      <c r="AZ267" s="32">
        <f t="shared" si="8"/>
        <v>5</v>
      </c>
    </row>
    <row r="268" spans="5:52" ht="15.6" customHeight="1">
      <c r="E268" s="32"/>
      <c r="F268" s="32"/>
      <c r="G268" s="32"/>
      <c r="H268" s="76" t="s">
        <v>2570</v>
      </c>
      <c r="I268" s="83" t="s">
        <v>4735</v>
      </c>
      <c r="J268" s="104" t="s">
        <v>4740</v>
      </c>
      <c r="K268" s="32"/>
      <c r="L268" s="32"/>
      <c r="M268" s="32"/>
      <c r="N268" s="104" t="s">
        <v>6393</v>
      </c>
      <c r="O268" s="32"/>
      <c r="P268" s="32"/>
      <c r="Q268" s="104" t="s">
        <v>3570</v>
      </c>
      <c r="R268" s="104" t="s">
        <v>7102</v>
      </c>
      <c r="S268" s="32"/>
      <c r="T268" s="32"/>
      <c r="U268" s="32"/>
      <c r="V268" s="32"/>
      <c r="W268" s="32" t="s">
        <v>29</v>
      </c>
      <c r="X268" s="32" t="s">
        <v>141</v>
      </c>
      <c r="Y268" s="32"/>
      <c r="Z268" s="32"/>
      <c r="AA268" s="32"/>
      <c r="AB268" s="32"/>
      <c r="AC268" s="104" t="s">
        <v>142</v>
      </c>
      <c r="AD268" s="32"/>
      <c r="AE268" s="163" t="s">
        <v>207</v>
      </c>
      <c r="AF268" s="163">
        <v>43959</v>
      </c>
      <c r="AG268" s="32"/>
      <c r="AH268" s="32"/>
      <c r="AI268" s="32"/>
      <c r="AJ268" s="32"/>
      <c r="AK268" s="32"/>
      <c r="AL268" s="32"/>
      <c r="AM268" s="104" t="s">
        <v>214</v>
      </c>
      <c r="AN268" s="163">
        <v>43964</v>
      </c>
      <c r="AO268" s="104" t="s">
        <v>57</v>
      </c>
      <c r="AP268" s="104" t="s">
        <v>56</v>
      </c>
      <c r="AQ268" s="464" t="s">
        <v>1501</v>
      </c>
      <c r="AR268" s="104" t="s">
        <v>206</v>
      </c>
      <c r="AS268" s="163">
        <v>43965</v>
      </c>
      <c r="AT268" s="44" t="s">
        <v>57</v>
      </c>
      <c r="AU268" s="69" t="s">
        <v>34</v>
      </c>
      <c r="AV268" s="104" t="s">
        <v>1502</v>
      </c>
      <c r="AW268" s="32"/>
      <c r="AX268" s="32"/>
      <c r="AY268" s="32"/>
      <c r="AZ268" s="32">
        <f t="shared" si="8"/>
        <v>5</v>
      </c>
    </row>
    <row r="269" spans="5:52" ht="15.6" customHeight="1">
      <c r="E269" s="32"/>
      <c r="F269" s="32"/>
      <c r="G269" s="32"/>
      <c r="H269" s="76" t="s">
        <v>2571</v>
      </c>
      <c r="I269" s="83" t="s">
        <v>4741</v>
      </c>
      <c r="J269" s="104" t="s">
        <v>4742</v>
      </c>
      <c r="K269" s="32"/>
      <c r="L269" s="32"/>
      <c r="M269" s="32"/>
      <c r="N269" s="104" t="s">
        <v>6394</v>
      </c>
      <c r="O269" s="32"/>
      <c r="P269" s="32"/>
      <c r="Q269" s="104" t="s">
        <v>3571</v>
      </c>
      <c r="R269" s="104" t="s">
        <v>7102</v>
      </c>
      <c r="S269" s="32"/>
      <c r="T269" s="32"/>
      <c r="U269" s="32"/>
      <c r="V269" s="32"/>
      <c r="W269" s="32" t="s">
        <v>29</v>
      </c>
      <c r="X269" s="32" t="s">
        <v>141</v>
      </c>
      <c r="Y269" s="32"/>
      <c r="Z269" s="32"/>
      <c r="AA269" s="32"/>
      <c r="AB269" s="32"/>
      <c r="AC269" s="104" t="s">
        <v>142</v>
      </c>
      <c r="AD269" s="32"/>
      <c r="AE269" s="163" t="s">
        <v>207</v>
      </c>
      <c r="AF269" s="163">
        <v>43959</v>
      </c>
      <c r="AG269" s="32"/>
      <c r="AH269" s="32"/>
      <c r="AI269" s="32"/>
      <c r="AJ269" s="32"/>
      <c r="AK269" s="32"/>
      <c r="AL269" s="32"/>
      <c r="AM269" s="104" t="s">
        <v>214</v>
      </c>
      <c r="AN269" s="163">
        <v>43964</v>
      </c>
      <c r="AO269" s="104" t="s">
        <v>57</v>
      </c>
      <c r="AP269" s="104" t="s">
        <v>56</v>
      </c>
      <c r="AQ269" s="464" t="s">
        <v>1501</v>
      </c>
      <c r="AR269" s="104" t="s">
        <v>206</v>
      </c>
      <c r="AS269" s="163">
        <v>43965</v>
      </c>
      <c r="AT269" s="44" t="s">
        <v>57</v>
      </c>
      <c r="AU269" s="69" t="s">
        <v>34</v>
      </c>
      <c r="AV269" s="104" t="s">
        <v>1503</v>
      </c>
      <c r="AW269" s="32"/>
      <c r="AX269" s="32"/>
      <c r="AY269" s="32"/>
      <c r="AZ269" s="32">
        <f t="shared" si="8"/>
        <v>5</v>
      </c>
    </row>
    <row r="270" spans="5:52" ht="15.6" customHeight="1">
      <c r="E270" s="32"/>
      <c r="F270" s="32"/>
      <c r="G270" s="32"/>
      <c r="H270" s="75" t="s">
        <v>2572</v>
      </c>
      <c r="I270" s="72" t="s">
        <v>4729</v>
      </c>
      <c r="J270" s="69" t="s">
        <v>4743</v>
      </c>
      <c r="K270" s="32"/>
      <c r="L270" s="32"/>
      <c r="M270" s="32"/>
      <c r="N270" s="69" t="s">
        <v>6395</v>
      </c>
      <c r="O270" s="32"/>
      <c r="P270" s="32"/>
      <c r="Q270" s="69" t="s">
        <v>3572</v>
      </c>
      <c r="R270" s="69" t="s">
        <v>7102</v>
      </c>
      <c r="S270" s="32"/>
      <c r="T270" s="32"/>
      <c r="U270" s="32"/>
      <c r="V270" s="32"/>
      <c r="W270" s="32" t="s">
        <v>29</v>
      </c>
      <c r="X270" s="32" t="s">
        <v>141</v>
      </c>
      <c r="Y270" s="32"/>
      <c r="Z270" s="32"/>
      <c r="AA270" s="32"/>
      <c r="AB270" s="32"/>
      <c r="AC270" s="96" t="s">
        <v>142</v>
      </c>
      <c r="AD270" s="32"/>
      <c r="AE270" s="162" t="s">
        <v>207</v>
      </c>
      <c r="AF270" s="162">
        <v>43959</v>
      </c>
      <c r="AG270" s="32"/>
      <c r="AH270" s="32"/>
      <c r="AI270" s="32"/>
      <c r="AJ270" s="32"/>
      <c r="AK270" s="32"/>
      <c r="AL270" s="32"/>
      <c r="AM270" s="96" t="s">
        <v>214</v>
      </c>
      <c r="AN270" s="162">
        <v>43962</v>
      </c>
      <c r="AO270" s="69" t="s">
        <v>56</v>
      </c>
      <c r="AP270" s="87" t="s">
        <v>56</v>
      </c>
      <c r="AQ270" s="69"/>
      <c r="AR270" s="69"/>
      <c r="AS270" s="162"/>
      <c r="AT270" s="69"/>
      <c r="AU270" s="69"/>
      <c r="AV270" s="69"/>
      <c r="AW270" s="32"/>
      <c r="AX270" s="32"/>
      <c r="AY270" s="32"/>
      <c r="AZ270" s="32">
        <f t="shared" si="8"/>
        <v>5</v>
      </c>
    </row>
    <row r="271" spans="5:52" ht="15.6" customHeight="1">
      <c r="E271" s="32"/>
      <c r="F271" s="32"/>
      <c r="G271" s="32"/>
      <c r="H271" s="75" t="s">
        <v>2573</v>
      </c>
      <c r="I271" s="72" t="s">
        <v>4738</v>
      </c>
      <c r="J271" s="69" t="s">
        <v>4744</v>
      </c>
      <c r="K271" s="32"/>
      <c r="L271" s="32"/>
      <c r="M271" s="32"/>
      <c r="N271" s="69" t="s">
        <v>6396</v>
      </c>
      <c r="O271" s="32"/>
      <c r="P271" s="32"/>
      <c r="Q271" s="69" t="s">
        <v>3573</v>
      </c>
      <c r="R271" s="69" t="s">
        <v>7102</v>
      </c>
      <c r="S271" s="32"/>
      <c r="T271" s="32"/>
      <c r="U271" s="32"/>
      <c r="V271" s="32"/>
      <c r="W271" s="32" t="s">
        <v>29</v>
      </c>
      <c r="X271" s="32" t="s">
        <v>141</v>
      </c>
      <c r="Y271" s="32"/>
      <c r="Z271" s="32"/>
      <c r="AA271" s="32"/>
      <c r="AB271" s="32"/>
      <c r="AC271" s="96" t="s">
        <v>142</v>
      </c>
      <c r="AD271" s="32"/>
      <c r="AE271" s="162" t="s">
        <v>207</v>
      </c>
      <c r="AF271" s="162">
        <v>43959</v>
      </c>
      <c r="AG271" s="32"/>
      <c r="AH271" s="32"/>
      <c r="AI271" s="32"/>
      <c r="AJ271" s="32"/>
      <c r="AK271" s="32"/>
      <c r="AL271" s="32"/>
      <c r="AM271" s="96" t="s">
        <v>214</v>
      </c>
      <c r="AN271" s="162">
        <v>43962</v>
      </c>
      <c r="AO271" s="69" t="s">
        <v>56</v>
      </c>
      <c r="AP271" s="87" t="s">
        <v>56</v>
      </c>
      <c r="AQ271" s="69"/>
      <c r="AR271" s="69"/>
      <c r="AS271" s="162"/>
      <c r="AT271" s="69"/>
      <c r="AU271" s="69"/>
      <c r="AV271" s="69"/>
      <c r="AW271" s="32"/>
      <c r="AX271" s="32"/>
      <c r="AY271" s="32"/>
      <c r="AZ271" s="32">
        <f t="shared" si="8"/>
        <v>5</v>
      </c>
    </row>
    <row r="272" spans="5:52" ht="15.6" customHeight="1">
      <c r="E272" s="32"/>
      <c r="F272" s="32"/>
      <c r="G272" s="32"/>
      <c r="H272" s="76" t="s">
        <v>2574</v>
      </c>
      <c r="I272" s="104" t="s">
        <v>4745</v>
      </c>
      <c r="J272" s="104" t="s">
        <v>4746</v>
      </c>
      <c r="K272" s="32"/>
      <c r="L272" s="32"/>
      <c r="M272" s="32"/>
      <c r="N272" s="557" t="s">
        <v>6397</v>
      </c>
      <c r="O272" s="32"/>
      <c r="P272" s="32"/>
      <c r="Q272" s="104" t="s">
        <v>3574</v>
      </c>
      <c r="R272" s="104" t="s">
        <v>7096</v>
      </c>
      <c r="S272" s="32"/>
      <c r="T272" s="32"/>
      <c r="U272" s="32"/>
      <c r="V272" s="32"/>
      <c r="W272" s="32" t="s">
        <v>29</v>
      </c>
      <c r="X272" s="32" t="s">
        <v>141</v>
      </c>
      <c r="Y272" s="32"/>
      <c r="Z272" s="32"/>
      <c r="AA272" s="32"/>
      <c r="AB272" s="32"/>
      <c r="AC272" s="104" t="s">
        <v>142</v>
      </c>
      <c r="AD272" s="32"/>
      <c r="AE272" s="163" t="s">
        <v>207</v>
      </c>
      <c r="AF272" s="163">
        <v>43962</v>
      </c>
      <c r="AG272" s="32"/>
      <c r="AH272" s="32"/>
      <c r="AI272" s="32"/>
      <c r="AJ272" s="32"/>
      <c r="AK272" s="32"/>
      <c r="AL272" s="32"/>
      <c r="AM272" s="96" t="s">
        <v>214</v>
      </c>
      <c r="AN272" s="163">
        <v>43964</v>
      </c>
      <c r="AO272" s="104" t="s">
        <v>59</v>
      </c>
      <c r="AP272" s="104"/>
      <c r="AQ272" s="104"/>
      <c r="AR272" s="104" t="s">
        <v>206</v>
      </c>
      <c r="AS272" s="163">
        <v>43965</v>
      </c>
      <c r="AT272" s="104" t="s">
        <v>59</v>
      </c>
      <c r="AU272" s="104"/>
      <c r="AV272" s="104"/>
      <c r="AW272" s="32"/>
      <c r="AX272" s="32"/>
      <c r="AY272" s="32"/>
      <c r="AZ272" s="32">
        <f t="shared" si="8"/>
        <v>5</v>
      </c>
    </row>
    <row r="273" spans="5:52" ht="15.6" customHeight="1">
      <c r="E273" s="32"/>
      <c r="F273" s="32"/>
      <c r="G273" s="32"/>
      <c r="H273" s="75" t="s">
        <v>2575</v>
      </c>
      <c r="I273" s="96" t="s">
        <v>4747</v>
      </c>
      <c r="J273" s="96" t="s">
        <v>4748</v>
      </c>
      <c r="K273" s="32"/>
      <c r="L273" s="32"/>
      <c r="M273" s="32"/>
      <c r="N273" s="556" t="s">
        <v>6398</v>
      </c>
      <c r="O273" s="32"/>
      <c r="P273" s="32"/>
      <c r="Q273" s="96" t="s">
        <v>3575</v>
      </c>
      <c r="R273" s="96" t="s">
        <v>7096</v>
      </c>
      <c r="S273" s="32"/>
      <c r="T273" s="32"/>
      <c r="U273" s="32"/>
      <c r="V273" s="32"/>
      <c r="W273" s="32" t="s">
        <v>29</v>
      </c>
      <c r="X273" s="32" t="s">
        <v>141</v>
      </c>
      <c r="Y273" s="32"/>
      <c r="Z273" s="32"/>
      <c r="AA273" s="32"/>
      <c r="AB273" s="32"/>
      <c r="AC273" s="96" t="s">
        <v>142</v>
      </c>
      <c r="AD273" s="32"/>
      <c r="AE273" s="323" t="s">
        <v>214</v>
      </c>
      <c r="AF273" s="323">
        <v>43959</v>
      </c>
      <c r="AG273" s="32"/>
      <c r="AH273" s="32"/>
      <c r="AI273" s="32"/>
      <c r="AJ273" s="32"/>
      <c r="AK273" s="32"/>
      <c r="AL273" s="32"/>
      <c r="AM273" s="104" t="s">
        <v>207</v>
      </c>
      <c r="AN273" s="163">
        <v>43962</v>
      </c>
      <c r="AO273" s="104" t="s">
        <v>1187</v>
      </c>
      <c r="AP273" s="104"/>
      <c r="AQ273" s="104" t="s">
        <v>1504</v>
      </c>
      <c r="AR273" s="96"/>
      <c r="AS273" s="323"/>
      <c r="AT273" s="96"/>
      <c r="AU273" s="96"/>
      <c r="AV273" s="96"/>
      <c r="AW273" s="32"/>
      <c r="AX273" s="32"/>
      <c r="AY273" s="32"/>
      <c r="AZ273" s="32">
        <f t="shared" ref="AZ273:AZ336" si="9">MONTH(AF273)</f>
        <v>5</v>
      </c>
    </row>
    <row r="274" spans="5:52" ht="15.6" customHeight="1">
      <c r="E274" s="32"/>
      <c r="F274" s="32"/>
      <c r="G274" s="32"/>
      <c r="H274" s="75" t="s">
        <v>2576</v>
      </c>
      <c r="I274" s="96" t="s">
        <v>4749</v>
      </c>
      <c r="J274" s="96" t="s">
        <v>4750</v>
      </c>
      <c r="K274" s="32"/>
      <c r="L274" s="32"/>
      <c r="M274" s="32"/>
      <c r="N274" s="556" t="s">
        <v>6399</v>
      </c>
      <c r="O274" s="32"/>
      <c r="P274" s="32"/>
      <c r="Q274" s="96" t="s">
        <v>3576</v>
      </c>
      <c r="R274" s="96" t="s">
        <v>7096</v>
      </c>
      <c r="S274" s="32"/>
      <c r="T274" s="32"/>
      <c r="U274" s="32"/>
      <c r="V274" s="32"/>
      <c r="W274" s="32" t="s">
        <v>29</v>
      </c>
      <c r="X274" s="32" t="s">
        <v>141</v>
      </c>
      <c r="Y274" s="32"/>
      <c r="Z274" s="32"/>
      <c r="AA274" s="32"/>
      <c r="AB274" s="32"/>
      <c r="AC274" s="96" t="s">
        <v>142</v>
      </c>
      <c r="AD274" s="32"/>
      <c r="AE274" s="323" t="s">
        <v>214</v>
      </c>
      <c r="AF274" s="323">
        <v>43959</v>
      </c>
      <c r="AG274" s="32"/>
      <c r="AH274" s="32"/>
      <c r="AI274" s="32"/>
      <c r="AJ274" s="32"/>
      <c r="AK274" s="32"/>
      <c r="AL274" s="32"/>
      <c r="AM274" s="104" t="s">
        <v>207</v>
      </c>
      <c r="AN274" s="163">
        <v>43962</v>
      </c>
      <c r="AO274" s="104" t="s">
        <v>1187</v>
      </c>
      <c r="AP274" s="104"/>
      <c r="AQ274" s="104" t="s">
        <v>1504</v>
      </c>
      <c r="AR274" s="96"/>
      <c r="AS274" s="323"/>
      <c r="AT274" s="96"/>
      <c r="AU274" s="96"/>
      <c r="AV274" s="96"/>
      <c r="AW274" s="32"/>
      <c r="AX274" s="32"/>
      <c r="AY274" s="32"/>
      <c r="AZ274" s="32">
        <f t="shared" si="9"/>
        <v>5</v>
      </c>
    </row>
    <row r="275" spans="5:52" ht="15.6" customHeight="1">
      <c r="E275" s="32"/>
      <c r="F275" s="32"/>
      <c r="G275" s="32"/>
      <c r="H275" s="75" t="s">
        <v>2577</v>
      </c>
      <c r="I275" s="96" t="s">
        <v>4751</v>
      </c>
      <c r="J275" s="96" t="s">
        <v>4752</v>
      </c>
      <c r="K275" s="32"/>
      <c r="L275" s="32"/>
      <c r="M275" s="32"/>
      <c r="N275" s="556" t="s">
        <v>6400</v>
      </c>
      <c r="O275" s="32"/>
      <c r="P275" s="32"/>
      <c r="Q275" s="96" t="s">
        <v>3577</v>
      </c>
      <c r="R275" s="96" t="s">
        <v>7096</v>
      </c>
      <c r="S275" s="32"/>
      <c r="T275" s="32"/>
      <c r="U275" s="32"/>
      <c r="V275" s="32"/>
      <c r="W275" s="32" t="s">
        <v>29</v>
      </c>
      <c r="X275" s="32" t="s">
        <v>141</v>
      </c>
      <c r="Y275" s="32"/>
      <c r="Z275" s="32"/>
      <c r="AA275" s="32"/>
      <c r="AB275" s="32"/>
      <c r="AC275" s="96" t="s">
        <v>142</v>
      </c>
      <c r="AD275" s="32"/>
      <c r="AE275" s="323" t="s">
        <v>214</v>
      </c>
      <c r="AF275" s="323">
        <v>43959</v>
      </c>
      <c r="AG275" s="32"/>
      <c r="AH275" s="32"/>
      <c r="AI275" s="32"/>
      <c r="AJ275" s="32"/>
      <c r="AK275" s="32"/>
      <c r="AL275" s="32"/>
      <c r="AM275" s="104" t="s">
        <v>207</v>
      </c>
      <c r="AN275" s="163">
        <v>43962</v>
      </c>
      <c r="AO275" s="104" t="s">
        <v>1187</v>
      </c>
      <c r="AP275" s="104"/>
      <c r="AQ275" s="104" t="s">
        <v>1504</v>
      </c>
      <c r="AR275" s="96"/>
      <c r="AS275" s="323"/>
      <c r="AT275" s="96"/>
      <c r="AU275" s="96"/>
      <c r="AV275" s="96"/>
      <c r="AW275" s="32"/>
      <c r="AX275" s="32"/>
      <c r="AY275" s="32"/>
      <c r="AZ275" s="32">
        <f t="shared" si="9"/>
        <v>5</v>
      </c>
    </row>
    <row r="276" spans="5:52" ht="15.6" customHeight="1">
      <c r="E276" s="32"/>
      <c r="F276" s="32"/>
      <c r="G276" s="32"/>
      <c r="H276" s="75" t="s">
        <v>2578</v>
      </c>
      <c r="I276" s="96" t="s">
        <v>4751</v>
      </c>
      <c r="J276" s="96" t="s">
        <v>4753</v>
      </c>
      <c r="K276" s="32"/>
      <c r="L276" s="32"/>
      <c r="M276" s="32"/>
      <c r="N276" s="556" t="s">
        <v>6401</v>
      </c>
      <c r="O276" s="32"/>
      <c r="P276" s="32"/>
      <c r="Q276" s="96" t="s">
        <v>3578</v>
      </c>
      <c r="R276" s="96" t="s">
        <v>7096</v>
      </c>
      <c r="S276" s="32"/>
      <c r="T276" s="32"/>
      <c r="U276" s="32"/>
      <c r="V276" s="32"/>
      <c r="W276" s="32" t="s">
        <v>29</v>
      </c>
      <c r="X276" s="32" t="s">
        <v>141</v>
      </c>
      <c r="Y276" s="32"/>
      <c r="Z276" s="32"/>
      <c r="AA276" s="32"/>
      <c r="AB276" s="32"/>
      <c r="AC276" s="96" t="s">
        <v>142</v>
      </c>
      <c r="AD276" s="32"/>
      <c r="AE276" s="323" t="s">
        <v>214</v>
      </c>
      <c r="AF276" s="323">
        <v>43959</v>
      </c>
      <c r="AG276" s="32"/>
      <c r="AH276" s="32"/>
      <c r="AI276" s="32"/>
      <c r="AJ276" s="32"/>
      <c r="AK276" s="32"/>
      <c r="AL276" s="32"/>
      <c r="AM276" s="104" t="s">
        <v>207</v>
      </c>
      <c r="AN276" s="163">
        <v>43962</v>
      </c>
      <c r="AO276" s="104" t="s">
        <v>1187</v>
      </c>
      <c r="AP276" s="104" t="s">
        <v>59</v>
      </c>
      <c r="AQ276" s="104" t="s">
        <v>1505</v>
      </c>
      <c r="AR276" s="96"/>
      <c r="AS276" s="323"/>
      <c r="AT276" s="96"/>
      <c r="AU276" s="96"/>
      <c r="AV276" s="96"/>
      <c r="AW276" s="32"/>
      <c r="AX276" s="32"/>
      <c r="AY276" s="32"/>
      <c r="AZ276" s="32">
        <f t="shared" si="9"/>
        <v>5</v>
      </c>
    </row>
    <row r="277" spans="5:52" ht="15.6" customHeight="1">
      <c r="E277" s="32"/>
      <c r="F277" s="32"/>
      <c r="G277" s="32"/>
      <c r="H277" s="75" t="s">
        <v>2579</v>
      </c>
      <c r="I277" s="96" t="s">
        <v>4754</v>
      </c>
      <c r="J277" s="96" t="s">
        <v>4755</v>
      </c>
      <c r="K277" s="32"/>
      <c r="L277" s="32"/>
      <c r="M277" s="32"/>
      <c r="N277" s="556" t="s">
        <v>6402</v>
      </c>
      <c r="O277" s="32"/>
      <c r="P277" s="32"/>
      <c r="Q277" s="96" t="s">
        <v>3579</v>
      </c>
      <c r="R277" s="96" t="s">
        <v>7096</v>
      </c>
      <c r="S277" s="32"/>
      <c r="T277" s="32"/>
      <c r="U277" s="32"/>
      <c r="V277" s="32"/>
      <c r="W277" s="32" t="s">
        <v>29</v>
      </c>
      <c r="X277" s="32" t="s">
        <v>141</v>
      </c>
      <c r="Y277" s="32"/>
      <c r="Z277" s="32"/>
      <c r="AA277" s="32"/>
      <c r="AB277" s="32"/>
      <c r="AC277" s="96" t="s">
        <v>142</v>
      </c>
      <c r="AD277" s="32"/>
      <c r="AE277" s="323" t="s">
        <v>214</v>
      </c>
      <c r="AF277" s="323">
        <v>43959</v>
      </c>
      <c r="AG277" s="32"/>
      <c r="AH277" s="32"/>
      <c r="AI277" s="32"/>
      <c r="AJ277" s="32"/>
      <c r="AK277" s="32"/>
      <c r="AL277" s="32"/>
      <c r="AM277" s="104" t="s">
        <v>207</v>
      </c>
      <c r="AN277" s="163">
        <v>43962</v>
      </c>
      <c r="AO277" s="104" t="s">
        <v>1187</v>
      </c>
      <c r="AP277" s="104"/>
      <c r="AQ277" s="104" t="s">
        <v>1506</v>
      </c>
      <c r="AR277" s="96"/>
      <c r="AS277" s="323"/>
      <c r="AT277" s="96"/>
      <c r="AU277" s="96"/>
      <c r="AV277" s="96"/>
      <c r="AW277" s="32"/>
      <c r="AX277" s="32"/>
      <c r="AY277" s="32"/>
      <c r="AZ277" s="32">
        <f t="shared" si="9"/>
        <v>5</v>
      </c>
    </row>
    <row r="278" spans="5:52" ht="15.6" customHeight="1">
      <c r="E278" s="32"/>
      <c r="F278" s="32"/>
      <c r="G278" s="32"/>
      <c r="H278" s="75" t="s">
        <v>2580</v>
      </c>
      <c r="I278" s="96" t="s">
        <v>4749</v>
      </c>
      <c r="J278" s="96" t="s">
        <v>4756</v>
      </c>
      <c r="K278" s="32"/>
      <c r="L278" s="32"/>
      <c r="M278" s="32"/>
      <c r="N278" s="556" t="s">
        <v>6403</v>
      </c>
      <c r="O278" s="32"/>
      <c r="P278" s="32"/>
      <c r="Q278" s="96" t="s">
        <v>3580</v>
      </c>
      <c r="R278" s="96" t="s">
        <v>7096</v>
      </c>
      <c r="S278" s="32"/>
      <c r="T278" s="32"/>
      <c r="U278" s="32"/>
      <c r="V278" s="32"/>
      <c r="W278" s="32" t="s">
        <v>29</v>
      </c>
      <c r="X278" s="32" t="s">
        <v>141</v>
      </c>
      <c r="Y278" s="32"/>
      <c r="Z278" s="32"/>
      <c r="AA278" s="32"/>
      <c r="AB278" s="32"/>
      <c r="AC278" s="96" t="s">
        <v>142</v>
      </c>
      <c r="AD278" s="32"/>
      <c r="AE278" s="323" t="s">
        <v>214</v>
      </c>
      <c r="AF278" s="323">
        <v>43959</v>
      </c>
      <c r="AG278" s="32"/>
      <c r="AH278" s="32"/>
      <c r="AI278" s="32"/>
      <c r="AJ278" s="32"/>
      <c r="AK278" s="32"/>
      <c r="AL278" s="32"/>
      <c r="AM278" s="104" t="s">
        <v>207</v>
      </c>
      <c r="AN278" s="163">
        <v>43962</v>
      </c>
      <c r="AO278" s="104" t="s">
        <v>1187</v>
      </c>
      <c r="AP278" s="104"/>
      <c r="AQ278" s="104" t="s">
        <v>1504</v>
      </c>
      <c r="AR278" s="96"/>
      <c r="AS278" s="323"/>
      <c r="AT278" s="96"/>
      <c r="AU278" s="96"/>
      <c r="AV278" s="96"/>
      <c r="AW278" s="32"/>
      <c r="AX278" s="32"/>
      <c r="AY278" s="32"/>
      <c r="AZ278" s="32">
        <f t="shared" si="9"/>
        <v>5</v>
      </c>
    </row>
    <row r="279" spans="5:52" ht="15.6" customHeight="1">
      <c r="E279" s="32"/>
      <c r="F279" s="32"/>
      <c r="G279" s="32"/>
      <c r="H279" s="75" t="s">
        <v>2581</v>
      </c>
      <c r="I279" s="96" t="s">
        <v>4749</v>
      </c>
      <c r="J279" s="96" t="s">
        <v>4757</v>
      </c>
      <c r="K279" s="32"/>
      <c r="L279" s="32"/>
      <c r="M279" s="32"/>
      <c r="N279" s="556" t="s">
        <v>6404</v>
      </c>
      <c r="O279" s="32"/>
      <c r="P279" s="32"/>
      <c r="Q279" s="96" t="s">
        <v>3581</v>
      </c>
      <c r="R279" s="96" t="s">
        <v>7096</v>
      </c>
      <c r="S279" s="32"/>
      <c r="T279" s="32"/>
      <c r="U279" s="32"/>
      <c r="V279" s="32"/>
      <c r="W279" s="32" t="s">
        <v>29</v>
      </c>
      <c r="X279" s="32" t="s">
        <v>141</v>
      </c>
      <c r="Y279" s="32"/>
      <c r="Z279" s="32"/>
      <c r="AA279" s="32"/>
      <c r="AB279" s="32"/>
      <c r="AC279" s="96" t="s">
        <v>142</v>
      </c>
      <c r="AD279" s="32"/>
      <c r="AE279" s="323" t="s">
        <v>214</v>
      </c>
      <c r="AF279" s="323">
        <v>43959</v>
      </c>
      <c r="AG279" s="32"/>
      <c r="AH279" s="32"/>
      <c r="AI279" s="32"/>
      <c r="AJ279" s="32"/>
      <c r="AK279" s="32"/>
      <c r="AL279" s="32"/>
      <c r="AM279" s="104" t="s">
        <v>207</v>
      </c>
      <c r="AN279" s="163">
        <v>43962</v>
      </c>
      <c r="AO279" s="104" t="s">
        <v>1187</v>
      </c>
      <c r="AP279" s="104"/>
      <c r="AQ279" s="104" t="s">
        <v>1504</v>
      </c>
      <c r="AR279" s="96"/>
      <c r="AS279" s="323"/>
      <c r="AT279" s="96"/>
      <c r="AU279" s="96"/>
      <c r="AV279" s="96"/>
      <c r="AW279" s="32"/>
      <c r="AX279" s="32"/>
      <c r="AY279" s="32"/>
      <c r="AZ279" s="32">
        <f t="shared" si="9"/>
        <v>5</v>
      </c>
    </row>
    <row r="280" spans="5:52" ht="15.6" customHeight="1">
      <c r="E280" s="32"/>
      <c r="F280" s="32"/>
      <c r="G280" s="32"/>
      <c r="H280" s="75" t="s">
        <v>2582</v>
      </c>
      <c r="I280" s="96" t="s">
        <v>4758</v>
      </c>
      <c r="J280" s="96" t="s">
        <v>4759</v>
      </c>
      <c r="K280" s="32"/>
      <c r="L280" s="32"/>
      <c r="M280" s="32"/>
      <c r="N280" s="556" t="s">
        <v>6405</v>
      </c>
      <c r="O280" s="32"/>
      <c r="P280" s="32"/>
      <c r="Q280" s="96" t="s">
        <v>3582</v>
      </c>
      <c r="R280" s="96" t="s">
        <v>7096</v>
      </c>
      <c r="S280" s="32"/>
      <c r="T280" s="32"/>
      <c r="U280" s="32"/>
      <c r="V280" s="32"/>
      <c r="W280" s="32" t="s">
        <v>29</v>
      </c>
      <c r="X280" s="32" t="s">
        <v>141</v>
      </c>
      <c r="Y280" s="32"/>
      <c r="Z280" s="32"/>
      <c r="AA280" s="32"/>
      <c r="AB280" s="32"/>
      <c r="AC280" s="96" t="s">
        <v>142</v>
      </c>
      <c r="AD280" s="32"/>
      <c r="AE280" s="323" t="s">
        <v>214</v>
      </c>
      <c r="AF280" s="323">
        <v>43959</v>
      </c>
      <c r="AG280" s="32"/>
      <c r="AH280" s="32"/>
      <c r="AI280" s="32"/>
      <c r="AJ280" s="32"/>
      <c r="AK280" s="32"/>
      <c r="AL280" s="32"/>
      <c r="AM280" s="104" t="s">
        <v>207</v>
      </c>
      <c r="AN280" s="163">
        <v>43962</v>
      </c>
      <c r="AO280" s="104" t="s">
        <v>1187</v>
      </c>
      <c r="AP280" s="104"/>
      <c r="AQ280" s="104" t="s">
        <v>1504</v>
      </c>
      <c r="AR280" s="96"/>
      <c r="AS280" s="323"/>
      <c r="AT280" s="96"/>
      <c r="AU280" s="96"/>
      <c r="AV280" s="96"/>
      <c r="AW280" s="32"/>
      <c r="AX280" s="32"/>
      <c r="AY280" s="32"/>
      <c r="AZ280" s="32">
        <f t="shared" si="9"/>
        <v>5</v>
      </c>
    </row>
    <row r="281" spans="5:52" ht="15.6" customHeight="1">
      <c r="E281" s="32"/>
      <c r="F281" s="32"/>
      <c r="G281" s="32"/>
      <c r="H281" s="76" t="s">
        <v>2583</v>
      </c>
      <c r="I281" s="104" t="s">
        <v>4760</v>
      </c>
      <c r="J281" s="104" t="s">
        <v>4761</v>
      </c>
      <c r="K281" s="32"/>
      <c r="L281" s="32"/>
      <c r="M281" s="32"/>
      <c r="N281" s="557" t="s">
        <v>6406</v>
      </c>
      <c r="O281" s="32"/>
      <c r="P281" s="32"/>
      <c r="Q281" s="104" t="s">
        <v>3583</v>
      </c>
      <c r="R281" s="104" t="s">
        <v>7096</v>
      </c>
      <c r="S281" s="32"/>
      <c r="T281" s="32"/>
      <c r="U281" s="32"/>
      <c r="V281" s="32"/>
      <c r="W281" s="32" t="s">
        <v>29</v>
      </c>
      <c r="X281" s="32" t="s">
        <v>141</v>
      </c>
      <c r="Y281" s="32"/>
      <c r="Z281" s="32"/>
      <c r="AA281" s="32"/>
      <c r="AB281" s="32"/>
      <c r="AC281" s="104" t="s">
        <v>142</v>
      </c>
      <c r="AD281" s="32"/>
      <c r="AE281" s="163" t="s">
        <v>214</v>
      </c>
      <c r="AF281" s="163">
        <v>43962</v>
      </c>
      <c r="AG281" s="32"/>
      <c r="AH281" s="32"/>
      <c r="AI281" s="32"/>
      <c r="AJ281" s="32"/>
      <c r="AK281" s="32"/>
      <c r="AL281" s="32"/>
      <c r="AM281" s="104" t="s">
        <v>207</v>
      </c>
      <c r="AN281" s="163">
        <v>43964</v>
      </c>
      <c r="AO281" s="104" t="s">
        <v>1187</v>
      </c>
      <c r="AP281" s="104"/>
      <c r="AQ281" s="104" t="s">
        <v>1507</v>
      </c>
      <c r="AR281" s="104" t="s">
        <v>206</v>
      </c>
      <c r="AS281" s="163">
        <v>43965</v>
      </c>
      <c r="AT281" s="44" t="s">
        <v>55</v>
      </c>
      <c r="AU281" s="69" t="s">
        <v>56</v>
      </c>
      <c r="AV281" s="104" t="s">
        <v>1508</v>
      </c>
      <c r="AW281" s="32"/>
      <c r="AX281" s="32"/>
      <c r="AY281" s="32"/>
      <c r="AZ281" s="32">
        <f t="shared" si="9"/>
        <v>5</v>
      </c>
    </row>
    <row r="282" spans="5:52" ht="15.6" customHeight="1">
      <c r="E282" s="32"/>
      <c r="F282" s="32"/>
      <c r="G282" s="32"/>
      <c r="H282" s="76" t="s">
        <v>2584</v>
      </c>
      <c r="I282" s="104" t="s">
        <v>4762</v>
      </c>
      <c r="J282" s="104" t="s">
        <v>4763</v>
      </c>
      <c r="K282" s="32"/>
      <c r="L282" s="32"/>
      <c r="M282" s="32"/>
      <c r="N282" s="557" t="s">
        <v>6407</v>
      </c>
      <c r="O282" s="32"/>
      <c r="P282" s="32"/>
      <c r="Q282" s="104" t="s">
        <v>3584</v>
      </c>
      <c r="R282" s="104" t="s">
        <v>7096</v>
      </c>
      <c r="S282" s="32"/>
      <c r="T282" s="32"/>
      <c r="U282" s="32"/>
      <c r="V282" s="32"/>
      <c r="W282" s="32" t="s">
        <v>29</v>
      </c>
      <c r="X282" s="32" t="s">
        <v>141</v>
      </c>
      <c r="Y282" s="32"/>
      <c r="Z282" s="32"/>
      <c r="AA282" s="32"/>
      <c r="AB282" s="32"/>
      <c r="AC282" s="104" t="s">
        <v>142</v>
      </c>
      <c r="AD282" s="32"/>
      <c r="AE282" s="163" t="s">
        <v>214</v>
      </c>
      <c r="AF282" s="163">
        <v>43962</v>
      </c>
      <c r="AG282" s="32"/>
      <c r="AH282" s="32"/>
      <c r="AI282" s="32"/>
      <c r="AJ282" s="32"/>
      <c r="AK282" s="32"/>
      <c r="AL282" s="32"/>
      <c r="AM282" s="104" t="s">
        <v>207</v>
      </c>
      <c r="AN282" s="163">
        <v>43964</v>
      </c>
      <c r="AO282" s="104" t="s">
        <v>1187</v>
      </c>
      <c r="AP282" s="104" t="s">
        <v>59</v>
      </c>
      <c r="AQ282" s="104" t="s">
        <v>1509</v>
      </c>
      <c r="AR282" s="104" t="s">
        <v>206</v>
      </c>
      <c r="AS282" s="163">
        <v>43965</v>
      </c>
      <c r="AT282" s="44" t="s">
        <v>55</v>
      </c>
      <c r="AU282" s="69" t="s">
        <v>56</v>
      </c>
      <c r="AV282" s="104" t="s">
        <v>1508</v>
      </c>
      <c r="AW282" s="32"/>
      <c r="AX282" s="32"/>
      <c r="AY282" s="32"/>
      <c r="AZ282" s="32">
        <f t="shared" si="9"/>
        <v>5</v>
      </c>
    </row>
    <row r="283" spans="5:52" ht="15.6" customHeight="1">
      <c r="E283" s="32"/>
      <c r="F283" s="32"/>
      <c r="G283" s="32"/>
      <c r="H283" s="74" t="s">
        <v>2585</v>
      </c>
      <c r="I283" s="69" t="s">
        <v>4764</v>
      </c>
      <c r="J283" s="69" t="s">
        <v>4765</v>
      </c>
      <c r="K283" s="32"/>
      <c r="L283" s="32"/>
      <c r="M283" s="32"/>
      <c r="N283" s="558" t="s">
        <v>6408</v>
      </c>
      <c r="O283" s="32"/>
      <c r="P283" s="32"/>
      <c r="Q283" s="69" t="s">
        <v>3585</v>
      </c>
      <c r="R283" s="104" t="s">
        <v>7084</v>
      </c>
      <c r="S283" s="32"/>
      <c r="T283" s="32"/>
      <c r="U283" s="32"/>
      <c r="V283" s="32"/>
      <c r="W283" s="32" t="s">
        <v>29</v>
      </c>
      <c r="X283" s="32" t="s">
        <v>141</v>
      </c>
      <c r="Y283" s="32"/>
      <c r="Z283" s="32"/>
      <c r="AA283" s="32"/>
      <c r="AB283" s="32"/>
      <c r="AC283" s="104" t="s">
        <v>142</v>
      </c>
      <c r="AD283" s="32"/>
      <c r="AE283" s="163" t="s">
        <v>214</v>
      </c>
      <c r="AF283" s="162">
        <v>43963</v>
      </c>
      <c r="AG283" s="32"/>
      <c r="AH283" s="32"/>
      <c r="AI283" s="32"/>
      <c r="AJ283" s="32"/>
      <c r="AK283" s="32"/>
      <c r="AL283" s="32"/>
      <c r="AM283" s="104" t="s">
        <v>207</v>
      </c>
      <c r="AN283" s="163">
        <v>43964</v>
      </c>
      <c r="AO283" s="69" t="s">
        <v>55</v>
      </c>
      <c r="AP283" s="104" t="s">
        <v>56</v>
      </c>
      <c r="AQ283" s="69" t="s">
        <v>1510</v>
      </c>
      <c r="AR283" s="104" t="s">
        <v>206</v>
      </c>
      <c r="AS283" s="163">
        <v>43965</v>
      </c>
      <c r="AT283" s="104" t="s">
        <v>56</v>
      </c>
      <c r="AU283" s="69"/>
      <c r="AV283" s="69"/>
      <c r="AW283" s="32"/>
      <c r="AX283" s="32"/>
      <c r="AY283" s="32"/>
      <c r="AZ283" s="32">
        <f t="shared" si="9"/>
        <v>5</v>
      </c>
    </row>
    <row r="284" spans="5:52" ht="15.6" customHeight="1">
      <c r="E284" s="32"/>
      <c r="F284" s="32"/>
      <c r="G284" s="32"/>
      <c r="H284" s="76" t="s">
        <v>2586</v>
      </c>
      <c r="I284" s="104" t="s">
        <v>4766</v>
      </c>
      <c r="J284" s="104" t="s">
        <v>4767</v>
      </c>
      <c r="K284" s="32"/>
      <c r="L284" s="32"/>
      <c r="M284" s="32"/>
      <c r="N284" s="557" t="s">
        <v>6409</v>
      </c>
      <c r="O284" s="32"/>
      <c r="P284" s="32"/>
      <c r="Q284" s="104" t="s">
        <v>3586</v>
      </c>
      <c r="R284" s="104" t="s">
        <v>7096</v>
      </c>
      <c r="S284" s="32"/>
      <c r="T284" s="32"/>
      <c r="U284" s="32"/>
      <c r="V284" s="32"/>
      <c r="W284" s="32" t="s">
        <v>29</v>
      </c>
      <c r="X284" s="32" t="s">
        <v>141</v>
      </c>
      <c r="Y284" s="32"/>
      <c r="Z284" s="32"/>
      <c r="AA284" s="32"/>
      <c r="AB284" s="32"/>
      <c r="AC284" s="104" t="s">
        <v>142</v>
      </c>
      <c r="AD284" s="32"/>
      <c r="AE284" s="163" t="s">
        <v>207</v>
      </c>
      <c r="AF284" s="163">
        <v>43962</v>
      </c>
      <c r="AG284" s="32"/>
      <c r="AH284" s="32"/>
      <c r="AI284" s="32"/>
      <c r="AJ284" s="32"/>
      <c r="AK284" s="32"/>
      <c r="AL284" s="32"/>
      <c r="AM284" s="96" t="s">
        <v>214</v>
      </c>
      <c r="AN284" s="163">
        <v>43964</v>
      </c>
      <c r="AO284" s="104" t="s">
        <v>59</v>
      </c>
      <c r="AP284" s="104"/>
      <c r="AQ284" s="104"/>
      <c r="AR284" s="104" t="s">
        <v>206</v>
      </c>
      <c r="AS284" s="163">
        <v>43965</v>
      </c>
      <c r="AT284" s="104" t="s">
        <v>59</v>
      </c>
      <c r="AU284" s="104"/>
      <c r="AV284" s="104"/>
      <c r="AW284" s="32"/>
      <c r="AX284" s="32"/>
      <c r="AY284" s="32"/>
      <c r="AZ284" s="32">
        <f t="shared" si="9"/>
        <v>5</v>
      </c>
    </row>
    <row r="285" spans="5:52" ht="15.6" customHeight="1">
      <c r="E285" s="32"/>
      <c r="F285" s="32"/>
      <c r="G285" s="32"/>
      <c r="H285" s="76" t="s">
        <v>2587</v>
      </c>
      <c r="I285" s="104" t="s">
        <v>4768</v>
      </c>
      <c r="J285" s="104" t="s">
        <v>4769</v>
      </c>
      <c r="K285" s="32"/>
      <c r="L285" s="32"/>
      <c r="M285" s="32"/>
      <c r="N285" s="557" t="s">
        <v>6410</v>
      </c>
      <c r="O285" s="32"/>
      <c r="P285" s="32"/>
      <c r="Q285" s="104" t="s">
        <v>3587</v>
      </c>
      <c r="R285" s="104" t="s">
        <v>7096</v>
      </c>
      <c r="S285" s="32"/>
      <c r="T285" s="32"/>
      <c r="U285" s="32"/>
      <c r="V285" s="32"/>
      <c r="W285" s="32" t="s">
        <v>29</v>
      </c>
      <c r="X285" s="32" t="s">
        <v>141</v>
      </c>
      <c r="Y285" s="32"/>
      <c r="Z285" s="32"/>
      <c r="AA285" s="32"/>
      <c r="AB285" s="32"/>
      <c r="AC285" s="104" t="s">
        <v>142</v>
      </c>
      <c r="AD285" s="32"/>
      <c r="AE285" s="163" t="s">
        <v>207</v>
      </c>
      <c r="AF285" s="163">
        <v>43962</v>
      </c>
      <c r="AG285" s="32"/>
      <c r="AH285" s="32"/>
      <c r="AI285" s="32"/>
      <c r="AJ285" s="32"/>
      <c r="AK285" s="32"/>
      <c r="AL285" s="32"/>
      <c r="AM285" s="96" t="s">
        <v>214</v>
      </c>
      <c r="AN285" s="163">
        <v>43964</v>
      </c>
      <c r="AO285" s="104" t="s">
        <v>57</v>
      </c>
      <c r="AP285" s="104" t="s">
        <v>56</v>
      </c>
      <c r="AQ285" s="464" t="s">
        <v>1511</v>
      </c>
      <c r="AR285" s="104"/>
      <c r="AS285" s="163"/>
      <c r="AT285" s="104"/>
      <c r="AU285" s="104"/>
      <c r="AV285" s="104"/>
      <c r="AW285" s="32"/>
      <c r="AX285" s="32"/>
      <c r="AY285" s="32"/>
      <c r="AZ285" s="32">
        <f t="shared" si="9"/>
        <v>5</v>
      </c>
    </row>
    <row r="286" spans="5:52" ht="15.6" customHeight="1">
      <c r="E286" s="32"/>
      <c r="F286" s="32"/>
      <c r="G286" s="32"/>
      <c r="H286" s="76" t="s">
        <v>2588</v>
      </c>
      <c r="I286" s="104" t="s">
        <v>4770</v>
      </c>
      <c r="J286" s="104" t="s">
        <v>4771</v>
      </c>
      <c r="K286" s="32"/>
      <c r="L286" s="32"/>
      <c r="M286" s="32"/>
      <c r="N286" s="557" t="s">
        <v>6411</v>
      </c>
      <c r="O286" s="32"/>
      <c r="P286" s="32"/>
      <c r="Q286" s="104" t="s">
        <v>3588</v>
      </c>
      <c r="R286" s="104" t="s">
        <v>7096</v>
      </c>
      <c r="S286" s="32"/>
      <c r="T286" s="32"/>
      <c r="U286" s="32"/>
      <c r="V286" s="32"/>
      <c r="W286" s="32" t="s">
        <v>29</v>
      </c>
      <c r="X286" s="32" t="s">
        <v>141</v>
      </c>
      <c r="Y286" s="32"/>
      <c r="Z286" s="32"/>
      <c r="AA286" s="32"/>
      <c r="AB286" s="32"/>
      <c r="AC286" s="104" t="s">
        <v>142</v>
      </c>
      <c r="AD286" s="32"/>
      <c r="AE286" s="163" t="s">
        <v>207</v>
      </c>
      <c r="AF286" s="163">
        <v>43962</v>
      </c>
      <c r="AG286" s="32"/>
      <c r="AH286" s="32"/>
      <c r="AI286" s="32"/>
      <c r="AJ286" s="32"/>
      <c r="AK286" s="32"/>
      <c r="AL286" s="32"/>
      <c r="AM286" s="96" t="s">
        <v>214</v>
      </c>
      <c r="AN286" s="163">
        <v>43964</v>
      </c>
      <c r="AO286" s="104" t="s">
        <v>56</v>
      </c>
      <c r="AP286" s="87" t="s">
        <v>56</v>
      </c>
      <c r="AQ286" s="104"/>
      <c r="AR286" s="104"/>
      <c r="AS286" s="163"/>
      <c r="AT286" s="104"/>
      <c r="AU286" s="104"/>
      <c r="AV286" s="104"/>
      <c r="AW286" s="32"/>
      <c r="AX286" s="32"/>
      <c r="AY286" s="32"/>
      <c r="AZ286" s="32">
        <f t="shared" si="9"/>
        <v>5</v>
      </c>
    </row>
    <row r="287" spans="5:52" ht="15.6" customHeight="1">
      <c r="E287" s="32"/>
      <c r="F287" s="32"/>
      <c r="G287" s="32"/>
      <c r="H287" s="76" t="s">
        <v>2589</v>
      </c>
      <c r="I287" s="104" t="s">
        <v>4772</v>
      </c>
      <c r="J287" s="104" t="s">
        <v>4773</v>
      </c>
      <c r="K287" s="32"/>
      <c r="L287" s="32"/>
      <c r="M287" s="32"/>
      <c r="N287" s="557" t="s">
        <v>6412</v>
      </c>
      <c r="O287" s="32"/>
      <c r="P287" s="32"/>
      <c r="Q287" s="104" t="s">
        <v>3589</v>
      </c>
      <c r="R287" s="104" t="s">
        <v>7096</v>
      </c>
      <c r="S287" s="32"/>
      <c r="T287" s="32"/>
      <c r="U287" s="32"/>
      <c r="V287" s="32"/>
      <c r="W287" s="32" t="s">
        <v>29</v>
      </c>
      <c r="X287" s="32" t="s">
        <v>141</v>
      </c>
      <c r="Y287" s="32"/>
      <c r="Z287" s="32"/>
      <c r="AA287" s="32"/>
      <c r="AB287" s="32"/>
      <c r="AC287" s="104" t="s">
        <v>142</v>
      </c>
      <c r="AD287" s="32"/>
      <c r="AE287" s="163" t="s">
        <v>207</v>
      </c>
      <c r="AF287" s="163">
        <v>43962</v>
      </c>
      <c r="AG287" s="32"/>
      <c r="AH287" s="32"/>
      <c r="AI287" s="32"/>
      <c r="AJ287" s="32"/>
      <c r="AK287" s="32"/>
      <c r="AL287" s="32"/>
      <c r="AM287" s="96" t="s">
        <v>214</v>
      </c>
      <c r="AN287" s="163">
        <v>43964</v>
      </c>
      <c r="AO287" s="104" t="s">
        <v>55</v>
      </c>
      <c r="AP287" s="104" t="s">
        <v>56</v>
      </c>
      <c r="AQ287" s="104" t="s">
        <v>1512</v>
      </c>
      <c r="AR287" s="104" t="s">
        <v>206</v>
      </c>
      <c r="AS287" s="163">
        <v>43965</v>
      </c>
      <c r="AT287" s="104" t="s">
        <v>59</v>
      </c>
      <c r="AU287" s="104"/>
      <c r="AV287" s="104"/>
      <c r="AW287" s="32"/>
      <c r="AX287" s="32"/>
      <c r="AY287" s="32"/>
      <c r="AZ287" s="32">
        <f t="shared" si="9"/>
        <v>5</v>
      </c>
    </row>
    <row r="288" spans="5:52" ht="15.6" customHeight="1">
      <c r="E288" s="32"/>
      <c r="F288" s="32"/>
      <c r="G288" s="32"/>
      <c r="H288" s="76" t="s">
        <v>2590</v>
      </c>
      <c r="I288" s="104" t="s">
        <v>4774</v>
      </c>
      <c r="J288" s="104" t="s">
        <v>4775</v>
      </c>
      <c r="K288" s="32"/>
      <c r="L288" s="32"/>
      <c r="M288" s="32"/>
      <c r="N288" s="557" t="s">
        <v>6413</v>
      </c>
      <c r="O288" s="32"/>
      <c r="P288" s="32"/>
      <c r="Q288" s="104" t="s">
        <v>3590</v>
      </c>
      <c r="R288" s="104" t="s">
        <v>7096</v>
      </c>
      <c r="S288" s="32"/>
      <c r="T288" s="32"/>
      <c r="U288" s="32"/>
      <c r="V288" s="32"/>
      <c r="W288" s="32" t="s">
        <v>29</v>
      </c>
      <c r="X288" s="32" t="s">
        <v>141</v>
      </c>
      <c r="Y288" s="32"/>
      <c r="Z288" s="32"/>
      <c r="AA288" s="32"/>
      <c r="AB288" s="32"/>
      <c r="AC288" s="104" t="s">
        <v>142</v>
      </c>
      <c r="AD288" s="32"/>
      <c r="AE288" s="163" t="s">
        <v>207</v>
      </c>
      <c r="AF288" s="163">
        <v>43962</v>
      </c>
      <c r="AG288" s="32"/>
      <c r="AH288" s="32"/>
      <c r="AI288" s="32"/>
      <c r="AJ288" s="32"/>
      <c r="AK288" s="32"/>
      <c r="AL288" s="32"/>
      <c r="AM288" s="96" t="s">
        <v>214</v>
      </c>
      <c r="AN288" s="163">
        <v>43964</v>
      </c>
      <c r="AO288" s="104" t="s">
        <v>56</v>
      </c>
      <c r="AP288" s="87" t="s">
        <v>56</v>
      </c>
      <c r="AQ288" s="104"/>
      <c r="AR288" s="104"/>
      <c r="AS288" s="163"/>
      <c r="AT288" s="104"/>
      <c r="AU288" s="104"/>
      <c r="AV288" s="104"/>
      <c r="AW288" s="32"/>
      <c r="AX288" s="32"/>
      <c r="AY288" s="32"/>
      <c r="AZ288" s="32">
        <f t="shared" si="9"/>
        <v>5</v>
      </c>
    </row>
    <row r="289" spans="5:52" ht="15.6" customHeight="1">
      <c r="E289" s="32"/>
      <c r="F289" s="32"/>
      <c r="G289" s="32"/>
      <c r="H289" s="76" t="s">
        <v>2591</v>
      </c>
      <c r="I289" s="104" t="s">
        <v>4776</v>
      </c>
      <c r="J289" s="104" t="s">
        <v>4777</v>
      </c>
      <c r="K289" s="32"/>
      <c r="L289" s="32"/>
      <c r="M289" s="32"/>
      <c r="N289" s="557" t="s">
        <v>6414</v>
      </c>
      <c r="O289" s="32"/>
      <c r="P289" s="32"/>
      <c r="Q289" s="104" t="s">
        <v>3591</v>
      </c>
      <c r="R289" s="104" t="s">
        <v>7096</v>
      </c>
      <c r="S289" s="32"/>
      <c r="T289" s="32"/>
      <c r="U289" s="32"/>
      <c r="V289" s="32"/>
      <c r="W289" s="32" t="s">
        <v>29</v>
      </c>
      <c r="X289" s="32" t="s">
        <v>141</v>
      </c>
      <c r="Y289" s="32"/>
      <c r="Z289" s="32"/>
      <c r="AA289" s="32"/>
      <c r="AB289" s="32"/>
      <c r="AC289" s="104" t="s">
        <v>142</v>
      </c>
      <c r="AD289" s="32"/>
      <c r="AE289" s="163" t="s">
        <v>207</v>
      </c>
      <c r="AF289" s="163">
        <v>43962</v>
      </c>
      <c r="AG289" s="32"/>
      <c r="AH289" s="32"/>
      <c r="AI289" s="32"/>
      <c r="AJ289" s="32"/>
      <c r="AK289" s="32"/>
      <c r="AL289" s="32"/>
      <c r="AM289" s="96" t="s">
        <v>214</v>
      </c>
      <c r="AN289" s="163">
        <v>43964</v>
      </c>
      <c r="AO289" s="104" t="s">
        <v>56</v>
      </c>
      <c r="AP289" s="87" t="s">
        <v>56</v>
      </c>
      <c r="AQ289" s="104"/>
      <c r="AR289" s="104"/>
      <c r="AS289" s="163"/>
      <c r="AT289" s="104"/>
      <c r="AU289" s="104"/>
      <c r="AV289" s="104"/>
      <c r="AW289" s="32"/>
      <c r="AX289" s="32"/>
      <c r="AY289" s="32"/>
      <c r="AZ289" s="32">
        <f t="shared" si="9"/>
        <v>5</v>
      </c>
    </row>
    <row r="290" spans="5:52" ht="15.6" customHeight="1">
      <c r="E290" s="32"/>
      <c r="F290" s="32"/>
      <c r="G290" s="32"/>
      <c r="H290" s="76" t="s">
        <v>2592</v>
      </c>
      <c r="I290" s="104" t="s">
        <v>4778</v>
      </c>
      <c r="J290" s="104" t="s">
        <v>4779</v>
      </c>
      <c r="K290" s="32"/>
      <c r="L290" s="32"/>
      <c r="M290" s="32"/>
      <c r="N290" s="557" t="s">
        <v>6415</v>
      </c>
      <c r="O290" s="32"/>
      <c r="P290" s="32"/>
      <c r="Q290" s="104" t="s">
        <v>3592</v>
      </c>
      <c r="R290" s="104" t="s">
        <v>7096</v>
      </c>
      <c r="S290" s="32"/>
      <c r="T290" s="32"/>
      <c r="U290" s="32"/>
      <c r="V290" s="32"/>
      <c r="W290" s="32" t="s">
        <v>29</v>
      </c>
      <c r="X290" s="32" t="s">
        <v>141</v>
      </c>
      <c r="Y290" s="32"/>
      <c r="Z290" s="32"/>
      <c r="AA290" s="32"/>
      <c r="AB290" s="32"/>
      <c r="AC290" s="104" t="s">
        <v>142</v>
      </c>
      <c r="AD290" s="32"/>
      <c r="AE290" s="163" t="s">
        <v>207</v>
      </c>
      <c r="AF290" s="163">
        <v>43962</v>
      </c>
      <c r="AG290" s="32"/>
      <c r="AH290" s="32"/>
      <c r="AI290" s="32"/>
      <c r="AJ290" s="32"/>
      <c r="AK290" s="32"/>
      <c r="AL290" s="32"/>
      <c r="AM290" s="96" t="s">
        <v>214</v>
      </c>
      <c r="AN290" s="163">
        <v>43964</v>
      </c>
      <c r="AO290" s="104" t="s">
        <v>56</v>
      </c>
      <c r="AP290" s="87" t="s">
        <v>56</v>
      </c>
      <c r="AQ290" s="104"/>
      <c r="AR290" s="104"/>
      <c r="AS290" s="163"/>
      <c r="AT290" s="104"/>
      <c r="AU290" s="104"/>
      <c r="AV290" s="104"/>
      <c r="AW290" s="32"/>
      <c r="AX290" s="32"/>
      <c r="AY290" s="32"/>
      <c r="AZ290" s="32">
        <f t="shared" si="9"/>
        <v>5</v>
      </c>
    </row>
    <row r="291" spans="5:52" ht="15.6" customHeight="1">
      <c r="E291" s="32"/>
      <c r="F291" s="32"/>
      <c r="G291" s="32"/>
      <c r="H291" s="76" t="s">
        <v>2593</v>
      </c>
      <c r="I291" s="104" t="s">
        <v>4780</v>
      </c>
      <c r="J291" s="104" t="s">
        <v>4781</v>
      </c>
      <c r="K291" s="32"/>
      <c r="L291" s="32"/>
      <c r="M291" s="32"/>
      <c r="N291" s="557" t="s">
        <v>6416</v>
      </c>
      <c r="O291" s="32"/>
      <c r="P291" s="32"/>
      <c r="Q291" s="104" t="s">
        <v>3593</v>
      </c>
      <c r="R291" s="104" t="s">
        <v>7096</v>
      </c>
      <c r="S291" s="32"/>
      <c r="T291" s="32"/>
      <c r="U291" s="32"/>
      <c r="V291" s="32"/>
      <c r="W291" s="32" t="s">
        <v>29</v>
      </c>
      <c r="X291" s="32" t="s">
        <v>141</v>
      </c>
      <c r="Y291" s="32"/>
      <c r="Z291" s="32"/>
      <c r="AA291" s="32"/>
      <c r="AB291" s="32"/>
      <c r="AC291" s="104" t="s">
        <v>142</v>
      </c>
      <c r="AD291" s="32"/>
      <c r="AE291" s="163" t="s">
        <v>207</v>
      </c>
      <c r="AF291" s="163">
        <v>43962</v>
      </c>
      <c r="AG291" s="32"/>
      <c r="AH291" s="32"/>
      <c r="AI291" s="32"/>
      <c r="AJ291" s="32"/>
      <c r="AK291" s="32"/>
      <c r="AL291" s="32"/>
      <c r="AM291" s="96" t="s">
        <v>214</v>
      </c>
      <c r="AN291" s="163">
        <v>43964</v>
      </c>
      <c r="AO291" s="104" t="s">
        <v>56</v>
      </c>
      <c r="AP291" s="87" t="s">
        <v>56</v>
      </c>
      <c r="AQ291" s="104"/>
      <c r="AR291" s="104" t="s">
        <v>206</v>
      </c>
      <c r="AS291" s="163">
        <v>43965</v>
      </c>
      <c r="AT291" s="104" t="s">
        <v>56</v>
      </c>
      <c r="AU291" s="104"/>
      <c r="AV291" s="104"/>
      <c r="AW291" s="32"/>
      <c r="AX291" s="32"/>
      <c r="AY291" s="32"/>
      <c r="AZ291" s="32">
        <f t="shared" si="9"/>
        <v>5</v>
      </c>
    </row>
    <row r="292" spans="5:52" ht="15.6" customHeight="1">
      <c r="E292" s="32"/>
      <c r="F292" s="32"/>
      <c r="G292" s="32"/>
      <c r="H292" s="76" t="s">
        <v>2594</v>
      </c>
      <c r="I292" s="104" t="s">
        <v>4782</v>
      </c>
      <c r="J292" s="104" t="s">
        <v>4783</v>
      </c>
      <c r="K292" s="32"/>
      <c r="L292" s="32"/>
      <c r="M292" s="32"/>
      <c r="N292" s="557" t="s">
        <v>6417</v>
      </c>
      <c r="O292" s="32"/>
      <c r="P292" s="32"/>
      <c r="Q292" s="104" t="s">
        <v>3594</v>
      </c>
      <c r="R292" s="104" t="s">
        <v>7096</v>
      </c>
      <c r="S292" s="32"/>
      <c r="T292" s="32"/>
      <c r="U292" s="32"/>
      <c r="V292" s="32"/>
      <c r="W292" s="32" t="s">
        <v>29</v>
      </c>
      <c r="X292" s="32" t="s">
        <v>141</v>
      </c>
      <c r="Y292" s="32"/>
      <c r="Z292" s="32"/>
      <c r="AA292" s="32"/>
      <c r="AB292" s="32"/>
      <c r="AC292" s="104" t="s">
        <v>142</v>
      </c>
      <c r="AD292" s="32"/>
      <c r="AE292" s="163" t="s">
        <v>207</v>
      </c>
      <c r="AF292" s="163">
        <v>43962</v>
      </c>
      <c r="AG292" s="32"/>
      <c r="AH292" s="32"/>
      <c r="AI292" s="32"/>
      <c r="AJ292" s="32"/>
      <c r="AK292" s="32"/>
      <c r="AL292" s="32"/>
      <c r="AM292" s="96" t="s">
        <v>214</v>
      </c>
      <c r="AN292" s="163">
        <v>43964</v>
      </c>
      <c r="AO292" s="104" t="s">
        <v>56</v>
      </c>
      <c r="AP292" s="87" t="s">
        <v>56</v>
      </c>
      <c r="AQ292" s="104"/>
      <c r="AR292" s="104"/>
      <c r="AS292" s="163"/>
      <c r="AT292" s="104"/>
      <c r="AU292" s="104"/>
      <c r="AV292" s="104"/>
      <c r="AW292" s="32"/>
      <c r="AX292" s="32"/>
      <c r="AY292" s="32"/>
      <c r="AZ292" s="32">
        <f t="shared" si="9"/>
        <v>5</v>
      </c>
    </row>
    <row r="293" spans="5:52" ht="15.6" customHeight="1">
      <c r="E293" s="32"/>
      <c r="F293" s="32"/>
      <c r="G293" s="32"/>
      <c r="H293" s="74" t="s">
        <v>2595</v>
      </c>
      <c r="I293" s="69" t="s">
        <v>4784</v>
      </c>
      <c r="J293" s="69" t="s">
        <v>4785</v>
      </c>
      <c r="K293" s="32"/>
      <c r="L293" s="32"/>
      <c r="M293" s="32"/>
      <c r="N293" s="558" t="s">
        <v>6418</v>
      </c>
      <c r="O293" s="32"/>
      <c r="P293" s="32"/>
      <c r="Q293" s="69" t="s">
        <v>3595</v>
      </c>
      <c r="R293" s="69" t="s">
        <v>7109</v>
      </c>
      <c r="S293" s="32"/>
      <c r="T293" s="32"/>
      <c r="U293" s="32"/>
      <c r="V293" s="32"/>
      <c r="W293" s="32" t="s">
        <v>29</v>
      </c>
      <c r="X293" s="32" t="s">
        <v>141</v>
      </c>
      <c r="Y293" s="32"/>
      <c r="Z293" s="32"/>
      <c r="AA293" s="32"/>
      <c r="AB293" s="32"/>
      <c r="AC293" s="104" t="s">
        <v>142</v>
      </c>
      <c r="AD293" s="32"/>
      <c r="AE293" s="163" t="s">
        <v>214</v>
      </c>
      <c r="AF293" s="162">
        <v>43963</v>
      </c>
      <c r="AG293" s="32"/>
      <c r="AH293" s="32"/>
      <c r="AI293" s="32"/>
      <c r="AJ293" s="32"/>
      <c r="AK293" s="32"/>
      <c r="AL293" s="32"/>
      <c r="AM293" s="104" t="s">
        <v>207</v>
      </c>
      <c r="AN293" s="163">
        <v>43964</v>
      </c>
      <c r="AO293" s="69" t="s">
        <v>57</v>
      </c>
      <c r="AP293" s="104" t="s">
        <v>56</v>
      </c>
      <c r="AQ293" s="69" t="s">
        <v>1513</v>
      </c>
      <c r="AR293" s="69"/>
      <c r="AS293" s="162"/>
      <c r="AT293" s="69"/>
      <c r="AU293" s="69"/>
      <c r="AV293" s="69"/>
      <c r="AW293" s="32"/>
      <c r="AX293" s="32"/>
      <c r="AY293" s="32"/>
      <c r="AZ293" s="32">
        <f t="shared" si="9"/>
        <v>5</v>
      </c>
    </row>
    <row r="294" spans="5:52" ht="15.6" customHeight="1">
      <c r="E294" s="32"/>
      <c r="F294" s="32"/>
      <c r="G294" s="32"/>
      <c r="H294" s="76" t="s">
        <v>2596</v>
      </c>
      <c r="I294" s="104" t="s">
        <v>4786</v>
      </c>
      <c r="J294" s="104" t="s">
        <v>4787</v>
      </c>
      <c r="K294" s="32"/>
      <c r="L294" s="32"/>
      <c r="M294" s="32"/>
      <c r="N294" s="557" t="s">
        <v>6419</v>
      </c>
      <c r="O294" s="32"/>
      <c r="P294" s="32"/>
      <c r="Q294" s="104" t="s">
        <v>3596</v>
      </c>
      <c r="R294" s="104" t="s">
        <v>7096</v>
      </c>
      <c r="S294" s="32"/>
      <c r="T294" s="32"/>
      <c r="U294" s="32"/>
      <c r="V294" s="32"/>
      <c r="W294" s="32" t="s">
        <v>29</v>
      </c>
      <c r="X294" s="32" t="s">
        <v>141</v>
      </c>
      <c r="Y294" s="32"/>
      <c r="Z294" s="32"/>
      <c r="AA294" s="32"/>
      <c r="AB294" s="32"/>
      <c r="AC294" s="104" t="s">
        <v>142</v>
      </c>
      <c r="AD294" s="32"/>
      <c r="AE294" s="163" t="s">
        <v>214</v>
      </c>
      <c r="AF294" s="163">
        <v>43962</v>
      </c>
      <c r="AG294" s="32"/>
      <c r="AH294" s="32"/>
      <c r="AI294" s="32"/>
      <c r="AJ294" s="32"/>
      <c r="AK294" s="32"/>
      <c r="AL294" s="32"/>
      <c r="AM294" s="104" t="s">
        <v>207</v>
      </c>
      <c r="AN294" s="163">
        <v>43964</v>
      </c>
      <c r="AO294" s="104" t="s">
        <v>55</v>
      </c>
      <c r="AP294" s="104" t="s">
        <v>56</v>
      </c>
      <c r="AQ294" s="104" t="s">
        <v>1514</v>
      </c>
      <c r="AR294" s="104" t="s">
        <v>206</v>
      </c>
      <c r="AS294" s="163">
        <v>43965</v>
      </c>
      <c r="AT294" s="104" t="s">
        <v>56</v>
      </c>
      <c r="AU294" s="104"/>
      <c r="AV294" s="104"/>
      <c r="AW294" s="32"/>
      <c r="AX294" s="32"/>
      <c r="AY294" s="32"/>
      <c r="AZ294" s="32">
        <f t="shared" si="9"/>
        <v>5</v>
      </c>
    </row>
    <row r="295" spans="5:52" ht="15.6" customHeight="1">
      <c r="E295" s="32"/>
      <c r="F295" s="32"/>
      <c r="G295" s="32"/>
      <c r="H295" s="76" t="s">
        <v>2597</v>
      </c>
      <c r="I295" s="104" t="s">
        <v>4788</v>
      </c>
      <c r="J295" s="104" t="s">
        <v>4789</v>
      </c>
      <c r="K295" s="32"/>
      <c r="L295" s="32"/>
      <c r="M295" s="32"/>
      <c r="N295" s="557" t="s">
        <v>6420</v>
      </c>
      <c r="O295" s="32"/>
      <c r="P295" s="32"/>
      <c r="Q295" s="104" t="s">
        <v>3597</v>
      </c>
      <c r="R295" s="104" t="s">
        <v>7096</v>
      </c>
      <c r="S295" s="32"/>
      <c r="T295" s="32"/>
      <c r="U295" s="32"/>
      <c r="V295" s="32"/>
      <c r="W295" s="32" t="s">
        <v>29</v>
      </c>
      <c r="X295" s="32" t="s">
        <v>141</v>
      </c>
      <c r="Y295" s="32"/>
      <c r="Z295" s="32"/>
      <c r="AA295" s="32"/>
      <c r="AB295" s="32"/>
      <c r="AC295" s="104" t="s">
        <v>142</v>
      </c>
      <c r="AD295" s="32"/>
      <c r="AE295" s="163" t="s">
        <v>214</v>
      </c>
      <c r="AF295" s="163">
        <v>43962</v>
      </c>
      <c r="AG295" s="32"/>
      <c r="AH295" s="32"/>
      <c r="AI295" s="32"/>
      <c r="AJ295" s="32"/>
      <c r="AK295" s="32"/>
      <c r="AL295" s="32"/>
      <c r="AM295" s="104" t="s">
        <v>207</v>
      </c>
      <c r="AN295" s="163">
        <v>43964</v>
      </c>
      <c r="AO295" s="104" t="s">
        <v>55</v>
      </c>
      <c r="AP295" s="104" t="s">
        <v>56</v>
      </c>
      <c r="AQ295" s="104" t="s">
        <v>1514</v>
      </c>
      <c r="AR295" s="104"/>
      <c r="AS295" s="163"/>
      <c r="AT295" s="104"/>
      <c r="AU295" s="104"/>
      <c r="AV295" s="104"/>
      <c r="AW295" s="32"/>
      <c r="AX295" s="32"/>
      <c r="AY295" s="32"/>
      <c r="AZ295" s="32">
        <f t="shared" si="9"/>
        <v>5</v>
      </c>
    </row>
    <row r="296" spans="5:52" ht="15.6" customHeight="1">
      <c r="E296" s="32"/>
      <c r="F296" s="32"/>
      <c r="G296" s="32"/>
      <c r="H296" s="76" t="s">
        <v>2598</v>
      </c>
      <c r="I296" s="104" t="s">
        <v>4790</v>
      </c>
      <c r="J296" s="104" t="s">
        <v>4791</v>
      </c>
      <c r="K296" s="32"/>
      <c r="L296" s="32"/>
      <c r="M296" s="32"/>
      <c r="N296" s="557" t="s">
        <v>6421</v>
      </c>
      <c r="O296" s="32"/>
      <c r="P296" s="32"/>
      <c r="Q296" s="104" t="s">
        <v>3598</v>
      </c>
      <c r="R296" s="104" t="s">
        <v>7096</v>
      </c>
      <c r="S296" s="32"/>
      <c r="T296" s="32"/>
      <c r="U296" s="32"/>
      <c r="V296" s="32"/>
      <c r="W296" s="32" t="s">
        <v>29</v>
      </c>
      <c r="X296" s="32" t="s">
        <v>141</v>
      </c>
      <c r="Y296" s="32"/>
      <c r="Z296" s="32"/>
      <c r="AA296" s="32"/>
      <c r="AB296" s="32"/>
      <c r="AC296" s="104" t="s">
        <v>142</v>
      </c>
      <c r="AD296" s="32"/>
      <c r="AE296" s="163" t="s">
        <v>214</v>
      </c>
      <c r="AF296" s="163">
        <v>43962</v>
      </c>
      <c r="AG296" s="32"/>
      <c r="AH296" s="32"/>
      <c r="AI296" s="32"/>
      <c r="AJ296" s="32"/>
      <c r="AK296" s="32"/>
      <c r="AL296" s="32"/>
      <c r="AM296" s="104" t="s">
        <v>207</v>
      </c>
      <c r="AN296" s="163">
        <v>43964</v>
      </c>
      <c r="AO296" s="418" t="s">
        <v>57</v>
      </c>
      <c r="AP296" s="104" t="s">
        <v>56</v>
      </c>
      <c r="AQ296" s="418" t="s">
        <v>1515</v>
      </c>
      <c r="AR296" s="104" t="s">
        <v>206</v>
      </c>
      <c r="AS296" s="163">
        <v>43965</v>
      </c>
      <c r="AT296" s="104" t="s">
        <v>56</v>
      </c>
      <c r="AU296" s="104"/>
      <c r="AV296" s="104"/>
      <c r="AW296" s="32"/>
      <c r="AX296" s="32"/>
      <c r="AY296" s="32"/>
      <c r="AZ296" s="32">
        <f t="shared" si="9"/>
        <v>5</v>
      </c>
    </row>
    <row r="297" spans="5:52" ht="15.6" customHeight="1">
      <c r="E297" s="32"/>
      <c r="F297" s="32"/>
      <c r="G297" s="32"/>
      <c r="H297" s="74" t="s">
        <v>2599</v>
      </c>
      <c r="I297" s="69" t="s">
        <v>4792</v>
      </c>
      <c r="J297" s="69" t="s">
        <v>4793</v>
      </c>
      <c r="K297" s="32"/>
      <c r="L297" s="32"/>
      <c r="M297" s="32"/>
      <c r="N297" s="557" t="s">
        <v>6422</v>
      </c>
      <c r="O297" s="32"/>
      <c r="P297" s="32"/>
      <c r="Q297" s="69" t="s">
        <v>3599</v>
      </c>
      <c r="R297" s="104" t="s">
        <v>7096</v>
      </c>
      <c r="S297" s="32"/>
      <c r="T297" s="32"/>
      <c r="U297" s="32"/>
      <c r="V297" s="32"/>
      <c r="W297" s="32" t="s">
        <v>29</v>
      </c>
      <c r="X297" s="32" t="s">
        <v>141</v>
      </c>
      <c r="Y297" s="32"/>
      <c r="Z297" s="32"/>
      <c r="AA297" s="32"/>
      <c r="AB297" s="32"/>
      <c r="AC297" s="104" t="s">
        <v>142</v>
      </c>
      <c r="AD297" s="32"/>
      <c r="AE297" s="163" t="s">
        <v>214</v>
      </c>
      <c r="AF297" s="162">
        <v>43963</v>
      </c>
      <c r="AG297" s="32"/>
      <c r="AH297" s="32"/>
      <c r="AI297" s="32"/>
      <c r="AJ297" s="32"/>
      <c r="AK297" s="32"/>
      <c r="AL297" s="32"/>
      <c r="AM297" s="104" t="s">
        <v>207</v>
      </c>
      <c r="AN297" s="163">
        <v>43964</v>
      </c>
      <c r="AO297" s="69" t="s">
        <v>55</v>
      </c>
      <c r="AP297" s="104" t="s">
        <v>56</v>
      </c>
      <c r="AQ297" s="69" t="s">
        <v>1516</v>
      </c>
      <c r="AR297" s="69"/>
      <c r="AS297" s="162"/>
      <c r="AT297" s="69"/>
      <c r="AU297" s="69"/>
      <c r="AV297" s="69"/>
      <c r="AW297" s="32"/>
      <c r="AX297" s="32"/>
      <c r="AY297" s="32"/>
      <c r="AZ297" s="32">
        <f t="shared" si="9"/>
        <v>5</v>
      </c>
    </row>
    <row r="298" spans="5:52" ht="15.6" customHeight="1">
      <c r="E298" s="32"/>
      <c r="F298" s="32"/>
      <c r="G298" s="32"/>
      <c r="H298" s="74" t="s">
        <v>2600</v>
      </c>
      <c r="I298" s="69" t="s">
        <v>4794</v>
      </c>
      <c r="J298" s="69" t="s">
        <v>4795</v>
      </c>
      <c r="K298" s="32"/>
      <c r="L298" s="32"/>
      <c r="M298" s="32"/>
      <c r="N298" s="557" t="s">
        <v>6422</v>
      </c>
      <c r="O298" s="32"/>
      <c r="P298" s="32"/>
      <c r="Q298" s="69" t="s">
        <v>3600</v>
      </c>
      <c r="R298" s="104" t="s">
        <v>7096</v>
      </c>
      <c r="S298" s="32"/>
      <c r="T298" s="32"/>
      <c r="U298" s="32"/>
      <c r="V298" s="32"/>
      <c r="W298" s="32" t="s">
        <v>29</v>
      </c>
      <c r="X298" s="32" t="s">
        <v>141</v>
      </c>
      <c r="Y298" s="32"/>
      <c r="Z298" s="32"/>
      <c r="AA298" s="32"/>
      <c r="AB298" s="32"/>
      <c r="AC298" s="104" t="s">
        <v>142</v>
      </c>
      <c r="AD298" s="32"/>
      <c r="AE298" s="163" t="s">
        <v>214</v>
      </c>
      <c r="AF298" s="162">
        <v>43963</v>
      </c>
      <c r="AG298" s="32"/>
      <c r="AH298" s="32"/>
      <c r="AI298" s="32"/>
      <c r="AJ298" s="32"/>
      <c r="AK298" s="32"/>
      <c r="AL298" s="32"/>
      <c r="AM298" s="104" t="s">
        <v>207</v>
      </c>
      <c r="AN298" s="163">
        <v>43964</v>
      </c>
      <c r="AO298" s="69" t="s">
        <v>57</v>
      </c>
      <c r="AP298" s="104" t="s">
        <v>56</v>
      </c>
      <c r="AQ298" s="69" t="s">
        <v>1517</v>
      </c>
      <c r="AR298" s="69"/>
      <c r="AS298" s="162"/>
      <c r="AT298" s="69"/>
      <c r="AU298" s="69"/>
      <c r="AV298" s="69"/>
      <c r="AW298" s="32"/>
      <c r="AX298" s="32"/>
      <c r="AY298" s="32"/>
      <c r="AZ298" s="32">
        <f t="shared" si="9"/>
        <v>5</v>
      </c>
    </row>
    <row r="299" spans="5:52" ht="15.6" customHeight="1">
      <c r="E299" s="32"/>
      <c r="F299" s="32"/>
      <c r="G299" s="32"/>
      <c r="H299" s="74" t="s">
        <v>2601</v>
      </c>
      <c r="I299" s="69" t="s">
        <v>4796</v>
      </c>
      <c r="J299" s="69" t="s">
        <v>4795</v>
      </c>
      <c r="K299" s="32"/>
      <c r="L299" s="32"/>
      <c r="M299" s="32"/>
      <c r="N299" s="557" t="s">
        <v>6422</v>
      </c>
      <c r="O299" s="32"/>
      <c r="P299" s="32"/>
      <c r="Q299" s="69" t="s">
        <v>3601</v>
      </c>
      <c r="R299" s="104" t="s">
        <v>7096</v>
      </c>
      <c r="S299" s="32"/>
      <c r="T299" s="32"/>
      <c r="U299" s="32"/>
      <c r="V299" s="32"/>
      <c r="W299" s="32" t="s">
        <v>29</v>
      </c>
      <c r="X299" s="32" t="s">
        <v>141</v>
      </c>
      <c r="Y299" s="32"/>
      <c r="Z299" s="32"/>
      <c r="AA299" s="32"/>
      <c r="AB299" s="32"/>
      <c r="AC299" s="104" t="s">
        <v>142</v>
      </c>
      <c r="AD299" s="32"/>
      <c r="AE299" s="163" t="s">
        <v>214</v>
      </c>
      <c r="AF299" s="162">
        <v>43963</v>
      </c>
      <c r="AG299" s="32"/>
      <c r="AH299" s="32"/>
      <c r="AI299" s="32"/>
      <c r="AJ299" s="32"/>
      <c r="AK299" s="32"/>
      <c r="AL299" s="32"/>
      <c r="AM299" s="104" t="s">
        <v>207</v>
      </c>
      <c r="AN299" s="163">
        <v>43964</v>
      </c>
      <c r="AO299" s="69" t="s">
        <v>57</v>
      </c>
      <c r="AP299" s="104" t="s">
        <v>56</v>
      </c>
      <c r="AQ299" s="69" t="s">
        <v>1517</v>
      </c>
      <c r="AR299" s="69"/>
      <c r="AS299" s="162"/>
      <c r="AT299" s="69"/>
      <c r="AU299" s="69"/>
      <c r="AV299" s="69"/>
      <c r="AW299" s="32"/>
      <c r="AX299" s="32"/>
      <c r="AY299" s="32"/>
      <c r="AZ299" s="32">
        <f t="shared" si="9"/>
        <v>5</v>
      </c>
    </row>
    <row r="300" spans="5:52" ht="15.6" customHeight="1">
      <c r="E300" s="32"/>
      <c r="F300" s="32"/>
      <c r="G300" s="32"/>
      <c r="H300" s="74" t="s">
        <v>2602</v>
      </c>
      <c r="I300" s="69" t="s">
        <v>4797</v>
      </c>
      <c r="J300" s="69" t="s">
        <v>4798</v>
      </c>
      <c r="K300" s="32"/>
      <c r="L300" s="32"/>
      <c r="M300" s="32"/>
      <c r="N300" s="557" t="s">
        <v>6423</v>
      </c>
      <c r="O300" s="32"/>
      <c r="P300" s="32"/>
      <c r="Q300" s="69" t="s">
        <v>3602</v>
      </c>
      <c r="R300" s="104" t="s">
        <v>7096</v>
      </c>
      <c r="S300" s="32"/>
      <c r="T300" s="32"/>
      <c r="U300" s="32"/>
      <c r="V300" s="32"/>
      <c r="W300" s="32" t="s">
        <v>29</v>
      </c>
      <c r="X300" s="32" t="s">
        <v>141</v>
      </c>
      <c r="Y300" s="32"/>
      <c r="Z300" s="32"/>
      <c r="AA300" s="32"/>
      <c r="AB300" s="32"/>
      <c r="AC300" s="104" t="s">
        <v>142</v>
      </c>
      <c r="AD300" s="32"/>
      <c r="AE300" s="163" t="s">
        <v>214</v>
      </c>
      <c r="AF300" s="162">
        <v>43963</v>
      </c>
      <c r="AG300" s="32"/>
      <c r="AH300" s="32"/>
      <c r="AI300" s="32"/>
      <c r="AJ300" s="32"/>
      <c r="AK300" s="32"/>
      <c r="AL300" s="32"/>
      <c r="AM300" s="104" t="s">
        <v>207</v>
      </c>
      <c r="AN300" s="163">
        <v>43964</v>
      </c>
      <c r="AO300" s="69" t="s">
        <v>55</v>
      </c>
      <c r="AP300" s="104" t="s">
        <v>56</v>
      </c>
      <c r="AQ300" s="69" t="s">
        <v>1518</v>
      </c>
      <c r="AR300" s="69"/>
      <c r="AS300" s="162"/>
      <c r="AT300" s="69"/>
      <c r="AU300" s="69"/>
      <c r="AV300" s="69"/>
      <c r="AW300" s="32"/>
      <c r="AX300" s="32"/>
      <c r="AY300" s="32"/>
      <c r="AZ300" s="32">
        <f t="shared" si="9"/>
        <v>5</v>
      </c>
    </row>
    <row r="301" spans="5:52" ht="15.6" customHeight="1">
      <c r="E301" s="32"/>
      <c r="F301" s="32"/>
      <c r="G301" s="32"/>
      <c r="H301" s="74" t="s">
        <v>2603</v>
      </c>
      <c r="I301" s="69" t="s">
        <v>4799</v>
      </c>
      <c r="J301" s="69" t="s">
        <v>4800</v>
      </c>
      <c r="K301" s="32"/>
      <c r="L301" s="32"/>
      <c r="M301" s="32"/>
      <c r="N301" s="557" t="s">
        <v>6424</v>
      </c>
      <c r="O301" s="32"/>
      <c r="P301" s="32"/>
      <c r="Q301" s="69" t="s">
        <v>3603</v>
      </c>
      <c r="R301" s="104" t="s">
        <v>7096</v>
      </c>
      <c r="S301" s="32"/>
      <c r="T301" s="32"/>
      <c r="U301" s="32"/>
      <c r="V301" s="32"/>
      <c r="W301" s="32" t="s">
        <v>29</v>
      </c>
      <c r="X301" s="32" t="s">
        <v>141</v>
      </c>
      <c r="Y301" s="32"/>
      <c r="Z301" s="32"/>
      <c r="AA301" s="32"/>
      <c r="AB301" s="32"/>
      <c r="AC301" s="104" t="s">
        <v>142</v>
      </c>
      <c r="AD301" s="32"/>
      <c r="AE301" s="163" t="s">
        <v>214</v>
      </c>
      <c r="AF301" s="162">
        <v>43963</v>
      </c>
      <c r="AG301" s="32"/>
      <c r="AH301" s="32"/>
      <c r="AI301" s="32"/>
      <c r="AJ301" s="32"/>
      <c r="AK301" s="32"/>
      <c r="AL301" s="32"/>
      <c r="AM301" s="104" t="s">
        <v>207</v>
      </c>
      <c r="AN301" s="163">
        <v>43964</v>
      </c>
      <c r="AO301" s="69" t="s">
        <v>55</v>
      </c>
      <c r="AP301" s="104" t="s">
        <v>56</v>
      </c>
      <c r="AQ301" s="69" t="s">
        <v>1519</v>
      </c>
      <c r="AR301" s="104" t="s">
        <v>206</v>
      </c>
      <c r="AS301" s="163">
        <v>43965</v>
      </c>
      <c r="AT301" s="104" t="s">
        <v>56</v>
      </c>
      <c r="AU301" s="69"/>
      <c r="AV301" s="69"/>
      <c r="AW301" s="32"/>
      <c r="AX301" s="32"/>
      <c r="AY301" s="32"/>
      <c r="AZ301" s="32">
        <f t="shared" si="9"/>
        <v>5</v>
      </c>
    </row>
    <row r="302" spans="5:52" ht="15.6" customHeight="1">
      <c r="E302" s="32"/>
      <c r="F302" s="32"/>
      <c r="G302" s="32"/>
      <c r="H302" s="74" t="s">
        <v>2604</v>
      </c>
      <c r="I302" s="69" t="s">
        <v>4801</v>
      </c>
      <c r="J302" s="69" t="s">
        <v>4802</v>
      </c>
      <c r="K302" s="32"/>
      <c r="L302" s="32"/>
      <c r="M302" s="32"/>
      <c r="N302" s="557" t="s">
        <v>6425</v>
      </c>
      <c r="O302" s="32"/>
      <c r="P302" s="32"/>
      <c r="Q302" s="69" t="s">
        <v>3604</v>
      </c>
      <c r="R302" s="104" t="s">
        <v>7096</v>
      </c>
      <c r="S302" s="32"/>
      <c r="T302" s="32"/>
      <c r="U302" s="32"/>
      <c r="V302" s="32"/>
      <c r="W302" s="32" t="s">
        <v>29</v>
      </c>
      <c r="X302" s="32" t="s">
        <v>141</v>
      </c>
      <c r="Y302" s="32"/>
      <c r="Z302" s="32"/>
      <c r="AA302" s="32"/>
      <c r="AB302" s="32"/>
      <c r="AC302" s="104" t="s">
        <v>142</v>
      </c>
      <c r="AD302" s="32"/>
      <c r="AE302" s="163" t="s">
        <v>214</v>
      </c>
      <c r="AF302" s="162">
        <v>43963</v>
      </c>
      <c r="AG302" s="32"/>
      <c r="AH302" s="32"/>
      <c r="AI302" s="32"/>
      <c r="AJ302" s="32"/>
      <c r="AK302" s="32"/>
      <c r="AL302" s="32"/>
      <c r="AM302" s="104" t="s">
        <v>207</v>
      </c>
      <c r="AN302" s="163">
        <v>43964</v>
      </c>
      <c r="AO302" s="69" t="s">
        <v>55</v>
      </c>
      <c r="AP302" s="104" t="s">
        <v>56</v>
      </c>
      <c r="AQ302" s="69" t="s">
        <v>1519</v>
      </c>
      <c r="AR302" s="69"/>
      <c r="AS302" s="162"/>
      <c r="AT302" s="69"/>
      <c r="AU302" s="69"/>
      <c r="AV302" s="69"/>
      <c r="AW302" s="32"/>
      <c r="AX302" s="32"/>
      <c r="AY302" s="32"/>
      <c r="AZ302" s="32">
        <f t="shared" si="9"/>
        <v>5</v>
      </c>
    </row>
    <row r="303" spans="5:52" ht="15.6" customHeight="1">
      <c r="E303" s="32"/>
      <c r="F303" s="32"/>
      <c r="G303" s="32"/>
      <c r="H303" s="74" t="s">
        <v>2605</v>
      </c>
      <c r="I303" s="69" t="s">
        <v>4803</v>
      </c>
      <c r="J303" s="69" t="s">
        <v>4804</v>
      </c>
      <c r="K303" s="32"/>
      <c r="L303" s="32"/>
      <c r="M303" s="32"/>
      <c r="N303" s="557" t="s">
        <v>6426</v>
      </c>
      <c r="O303" s="32"/>
      <c r="P303" s="32"/>
      <c r="Q303" s="69" t="s">
        <v>3605</v>
      </c>
      <c r="R303" s="104" t="s">
        <v>7096</v>
      </c>
      <c r="S303" s="32"/>
      <c r="T303" s="32"/>
      <c r="U303" s="32"/>
      <c r="V303" s="32"/>
      <c r="W303" s="32" t="s">
        <v>29</v>
      </c>
      <c r="X303" s="32" t="s">
        <v>141</v>
      </c>
      <c r="Y303" s="32"/>
      <c r="Z303" s="32"/>
      <c r="AA303" s="32"/>
      <c r="AB303" s="32"/>
      <c r="AC303" s="104" t="s">
        <v>142</v>
      </c>
      <c r="AD303" s="32"/>
      <c r="AE303" s="163" t="s">
        <v>214</v>
      </c>
      <c r="AF303" s="162">
        <v>43963</v>
      </c>
      <c r="AG303" s="32"/>
      <c r="AH303" s="32"/>
      <c r="AI303" s="32"/>
      <c r="AJ303" s="32"/>
      <c r="AK303" s="32"/>
      <c r="AL303" s="32"/>
      <c r="AM303" s="104" t="s">
        <v>207</v>
      </c>
      <c r="AN303" s="163">
        <v>43964</v>
      </c>
      <c r="AO303" s="69" t="s">
        <v>55</v>
      </c>
      <c r="AP303" s="104" t="s">
        <v>56</v>
      </c>
      <c r="AQ303" s="69" t="s">
        <v>1520</v>
      </c>
      <c r="AR303" s="69"/>
      <c r="AS303" s="162"/>
      <c r="AT303" s="69"/>
      <c r="AU303" s="69"/>
      <c r="AV303" s="69"/>
      <c r="AW303" s="32"/>
      <c r="AX303" s="32"/>
      <c r="AY303" s="32"/>
      <c r="AZ303" s="32">
        <f t="shared" si="9"/>
        <v>5</v>
      </c>
    </row>
    <row r="304" spans="5:52" ht="15.6" customHeight="1">
      <c r="E304" s="32"/>
      <c r="F304" s="32"/>
      <c r="G304" s="32"/>
      <c r="H304" s="74" t="s">
        <v>2606</v>
      </c>
      <c r="I304" s="69" t="s">
        <v>4805</v>
      </c>
      <c r="J304" s="69" t="s">
        <v>4806</v>
      </c>
      <c r="K304" s="32"/>
      <c r="L304" s="32"/>
      <c r="M304" s="32"/>
      <c r="N304" s="557" t="s">
        <v>6427</v>
      </c>
      <c r="O304" s="32"/>
      <c r="P304" s="32"/>
      <c r="Q304" s="69" t="s">
        <v>3606</v>
      </c>
      <c r="R304" s="104" t="s">
        <v>7096</v>
      </c>
      <c r="S304" s="32"/>
      <c r="T304" s="32"/>
      <c r="U304" s="32"/>
      <c r="V304" s="32"/>
      <c r="W304" s="32" t="s">
        <v>29</v>
      </c>
      <c r="X304" s="32" t="s">
        <v>141</v>
      </c>
      <c r="Y304" s="32"/>
      <c r="Z304" s="32"/>
      <c r="AA304" s="32"/>
      <c r="AB304" s="32"/>
      <c r="AC304" s="104" t="s">
        <v>142</v>
      </c>
      <c r="AD304" s="32"/>
      <c r="AE304" s="163" t="s">
        <v>214</v>
      </c>
      <c r="AF304" s="162">
        <v>43963</v>
      </c>
      <c r="AG304" s="32"/>
      <c r="AH304" s="32"/>
      <c r="AI304" s="32"/>
      <c r="AJ304" s="32"/>
      <c r="AK304" s="32"/>
      <c r="AL304" s="32"/>
      <c r="AM304" s="104" t="s">
        <v>207</v>
      </c>
      <c r="AN304" s="163">
        <v>43964</v>
      </c>
      <c r="AO304" s="69" t="s">
        <v>55</v>
      </c>
      <c r="AP304" s="104" t="s">
        <v>56</v>
      </c>
      <c r="AQ304" s="69" t="s">
        <v>1520</v>
      </c>
      <c r="AR304" s="69"/>
      <c r="AS304" s="162"/>
      <c r="AT304" s="69"/>
      <c r="AU304" s="69"/>
      <c r="AV304" s="69"/>
      <c r="AW304" s="32"/>
      <c r="AX304" s="32"/>
      <c r="AY304" s="32"/>
      <c r="AZ304" s="32">
        <f t="shared" si="9"/>
        <v>5</v>
      </c>
    </row>
    <row r="305" spans="5:52" ht="15.6" customHeight="1">
      <c r="E305" s="32"/>
      <c r="F305" s="32"/>
      <c r="G305" s="32"/>
      <c r="H305" s="74" t="s">
        <v>2607</v>
      </c>
      <c r="I305" s="69" t="s">
        <v>4807</v>
      </c>
      <c r="J305" s="69" t="s">
        <v>4808</v>
      </c>
      <c r="K305" s="32"/>
      <c r="L305" s="32"/>
      <c r="M305" s="32"/>
      <c r="N305" s="557" t="s">
        <v>6428</v>
      </c>
      <c r="O305" s="32"/>
      <c r="P305" s="32"/>
      <c r="Q305" s="69" t="s">
        <v>3607</v>
      </c>
      <c r="R305" s="104" t="s">
        <v>7096</v>
      </c>
      <c r="S305" s="32"/>
      <c r="T305" s="32"/>
      <c r="U305" s="32"/>
      <c r="V305" s="32"/>
      <c r="W305" s="32" t="s">
        <v>29</v>
      </c>
      <c r="X305" s="32" t="s">
        <v>141</v>
      </c>
      <c r="Y305" s="32"/>
      <c r="Z305" s="32"/>
      <c r="AA305" s="32"/>
      <c r="AB305" s="32"/>
      <c r="AC305" s="104" t="s">
        <v>142</v>
      </c>
      <c r="AD305" s="32"/>
      <c r="AE305" s="163" t="s">
        <v>214</v>
      </c>
      <c r="AF305" s="162">
        <v>43963</v>
      </c>
      <c r="AG305" s="32"/>
      <c r="AH305" s="32"/>
      <c r="AI305" s="32"/>
      <c r="AJ305" s="32"/>
      <c r="AK305" s="32"/>
      <c r="AL305" s="32"/>
      <c r="AM305" s="104" t="s">
        <v>207</v>
      </c>
      <c r="AN305" s="163">
        <v>43964</v>
      </c>
      <c r="AO305" s="69" t="s">
        <v>55</v>
      </c>
      <c r="AP305" s="104" t="s">
        <v>56</v>
      </c>
      <c r="AQ305" s="69" t="s">
        <v>1519</v>
      </c>
      <c r="AR305" s="69"/>
      <c r="AS305" s="162"/>
      <c r="AT305" s="69"/>
      <c r="AU305" s="69"/>
      <c r="AV305" s="69"/>
      <c r="AW305" s="32"/>
      <c r="AX305" s="32"/>
      <c r="AY305" s="32"/>
      <c r="AZ305" s="32">
        <f t="shared" si="9"/>
        <v>5</v>
      </c>
    </row>
    <row r="306" spans="5:52" ht="15.6" customHeight="1">
      <c r="E306" s="32"/>
      <c r="F306" s="32"/>
      <c r="G306" s="32"/>
      <c r="H306" s="74" t="s">
        <v>2608</v>
      </c>
      <c r="I306" s="69" t="s">
        <v>4809</v>
      </c>
      <c r="J306" s="69" t="s">
        <v>4810</v>
      </c>
      <c r="K306" s="32"/>
      <c r="L306" s="32"/>
      <c r="M306" s="32"/>
      <c r="N306" s="557" t="s">
        <v>6429</v>
      </c>
      <c r="O306" s="32"/>
      <c r="P306" s="32"/>
      <c r="Q306" s="69" t="s">
        <v>3608</v>
      </c>
      <c r="R306" s="69" t="s">
        <v>7110</v>
      </c>
      <c r="S306" s="32"/>
      <c r="T306" s="32"/>
      <c r="U306" s="32"/>
      <c r="V306" s="32"/>
      <c r="W306" s="32" t="s">
        <v>29</v>
      </c>
      <c r="X306" s="32" t="s">
        <v>141</v>
      </c>
      <c r="Y306" s="32"/>
      <c r="Z306" s="32"/>
      <c r="AA306" s="32"/>
      <c r="AB306" s="32"/>
      <c r="AC306" s="104" t="s">
        <v>142</v>
      </c>
      <c r="AD306" s="32"/>
      <c r="AE306" s="163" t="s">
        <v>214</v>
      </c>
      <c r="AF306" s="162">
        <v>43963</v>
      </c>
      <c r="AG306" s="32"/>
      <c r="AH306" s="32"/>
      <c r="AI306" s="32"/>
      <c r="AJ306" s="32"/>
      <c r="AK306" s="32"/>
      <c r="AL306" s="32"/>
      <c r="AM306" s="104" t="s">
        <v>207</v>
      </c>
      <c r="AN306" s="163">
        <v>43964</v>
      </c>
      <c r="AO306" s="69" t="s">
        <v>57</v>
      </c>
      <c r="AP306" s="104" t="s">
        <v>56</v>
      </c>
      <c r="AQ306" s="69" t="s">
        <v>1521</v>
      </c>
      <c r="AR306" s="69"/>
      <c r="AS306" s="162"/>
      <c r="AT306" s="69"/>
      <c r="AU306" s="69"/>
      <c r="AV306" s="69"/>
      <c r="AW306" s="32"/>
      <c r="AX306" s="32"/>
      <c r="AY306" s="32"/>
      <c r="AZ306" s="32">
        <f t="shared" si="9"/>
        <v>5</v>
      </c>
    </row>
    <row r="307" spans="5:52" ht="15.6" customHeight="1">
      <c r="E307" s="32"/>
      <c r="F307" s="32"/>
      <c r="G307" s="32"/>
      <c r="H307" s="74" t="s">
        <v>2609</v>
      </c>
      <c r="I307" s="69" t="s">
        <v>4811</v>
      </c>
      <c r="J307" s="69" t="s">
        <v>4812</v>
      </c>
      <c r="K307" s="32"/>
      <c r="L307" s="32"/>
      <c r="M307" s="32"/>
      <c r="N307" s="557" t="s">
        <v>6430</v>
      </c>
      <c r="O307" s="32"/>
      <c r="P307" s="32"/>
      <c r="Q307" s="69" t="s">
        <v>3609</v>
      </c>
      <c r="R307" s="69" t="s">
        <v>7110</v>
      </c>
      <c r="S307" s="32"/>
      <c r="T307" s="32"/>
      <c r="U307" s="32"/>
      <c r="V307" s="32"/>
      <c r="W307" s="32" t="s">
        <v>29</v>
      </c>
      <c r="X307" s="32" t="s">
        <v>141</v>
      </c>
      <c r="Y307" s="32"/>
      <c r="Z307" s="32"/>
      <c r="AA307" s="32"/>
      <c r="AB307" s="32"/>
      <c r="AC307" s="104" t="s">
        <v>142</v>
      </c>
      <c r="AD307" s="32"/>
      <c r="AE307" s="163" t="s">
        <v>214</v>
      </c>
      <c r="AF307" s="162">
        <v>43963</v>
      </c>
      <c r="AG307" s="32"/>
      <c r="AH307" s="32"/>
      <c r="AI307" s="32"/>
      <c r="AJ307" s="32"/>
      <c r="AK307" s="32"/>
      <c r="AL307" s="32"/>
      <c r="AM307" s="104" t="s">
        <v>207</v>
      </c>
      <c r="AN307" s="163">
        <v>43964</v>
      </c>
      <c r="AO307" s="69" t="s">
        <v>55</v>
      </c>
      <c r="AP307" s="104" t="s">
        <v>56</v>
      </c>
      <c r="AQ307" s="69" t="s">
        <v>1522</v>
      </c>
      <c r="AR307" s="69"/>
      <c r="AS307" s="162"/>
      <c r="AT307" s="69"/>
      <c r="AU307" s="69"/>
      <c r="AV307" s="69"/>
      <c r="AW307" s="32"/>
      <c r="AX307" s="32"/>
      <c r="AY307" s="32"/>
      <c r="AZ307" s="32">
        <f t="shared" si="9"/>
        <v>5</v>
      </c>
    </row>
    <row r="308" spans="5:52" ht="15.6" customHeight="1">
      <c r="E308" s="32"/>
      <c r="F308" s="32"/>
      <c r="G308" s="32"/>
      <c r="H308" s="76" t="s">
        <v>2610</v>
      </c>
      <c r="I308" s="104" t="s">
        <v>4813</v>
      </c>
      <c r="J308" s="104" t="s">
        <v>4814</v>
      </c>
      <c r="K308" s="32"/>
      <c r="L308" s="32"/>
      <c r="M308" s="32"/>
      <c r="N308" s="557" t="s">
        <v>6431</v>
      </c>
      <c r="O308" s="32"/>
      <c r="P308" s="32"/>
      <c r="Q308" s="104" t="s">
        <v>3610</v>
      </c>
      <c r="R308" s="104" t="s">
        <v>7082</v>
      </c>
      <c r="S308" s="32"/>
      <c r="T308" s="32"/>
      <c r="U308" s="32"/>
      <c r="V308" s="32"/>
      <c r="W308" s="32" t="s">
        <v>29</v>
      </c>
      <c r="X308" s="32" t="s">
        <v>141</v>
      </c>
      <c r="Y308" s="32"/>
      <c r="Z308" s="32"/>
      <c r="AA308" s="32"/>
      <c r="AB308" s="32"/>
      <c r="AC308" s="104" t="s">
        <v>142</v>
      </c>
      <c r="AD308" s="32"/>
      <c r="AE308" s="163" t="s">
        <v>207</v>
      </c>
      <c r="AF308" s="163">
        <v>43963</v>
      </c>
      <c r="AG308" s="32"/>
      <c r="AH308" s="32"/>
      <c r="AI308" s="32"/>
      <c r="AJ308" s="32"/>
      <c r="AK308" s="32"/>
      <c r="AL308" s="32"/>
      <c r="AM308" s="96" t="s">
        <v>214</v>
      </c>
      <c r="AN308" s="163">
        <v>43964</v>
      </c>
      <c r="AO308" s="104" t="s">
        <v>57</v>
      </c>
      <c r="AP308" s="104" t="s">
        <v>56</v>
      </c>
      <c r="AQ308" s="104" t="s">
        <v>1523</v>
      </c>
      <c r="AR308" s="104"/>
      <c r="AS308" s="163"/>
      <c r="AT308" s="104"/>
      <c r="AU308" s="104"/>
      <c r="AV308" s="104"/>
      <c r="AW308" s="32"/>
      <c r="AX308" s="32"/>
      <c r="AY308" s="32"/>
      <c r="AZ308" s="32">
        <f t="shared" si="9"/>
        <v>5</v>
      </c>
    </row>
    <row r="309" spans="5:52" ht="15.6" customHeight="1">
      <c r="E309" s="32"/>
      <c r="F309" s="32"/>
      <c r="G309" s="32"/>
      <c r="H309" s="76" t="s">
        <v>2611</v>
      </c>
      <c r="I309" s="104" t="s">
        <v>4815</v>
      </c>
      <c r="J309" s="104" t="s">
        <v>4814</v>
      </c>
      <c r="K309" s="32"/>
      <c r="L309" s="32"/>
      <c r="M309" s="32"/>
      <c r="N309" s="557" t="s">
        <v>6432</v>
      </c>
      <c r="O309" s="32"/>
      <c r="P309" s="32"/>
      <c r="Q309" s="104" t="s">
        <v>3611</v>
      </c>
      <c r="R309" s="104" t="s">
        <v>7082</v>
      </c>
      <c r="S309" s="32"/>
      <c r="T309" s="32"/>
      <c r="U309" s="32"/>
      <c r="V309" s="32"/>
      <c r="W309" s="32" t="s">
        <v>29</v>
      </c>
      <c r="X309" s="32" t="s">
        <v>141</v>
      </c>
      <c r="Y309" s="32"/>
      <c r="Z309" s="32"/>
      <c r="AA309" s="32"/>
      <c r="AB309" s="32"/>
      <c r="AC309" s="104" t="s">
        <v>142</v>
      </c>
      <c r="AD309" s="32"/>
      <c r="AE309" s="163" t="s">
        <v>207</v>
      </c>
      <c r="AF309" s="163">
        <v>43963</v>
      </c>
      <c r="AG309" s="32"/>
      <c r="AH309" s="32"/>
      <c r="AI309" s="32"/>
      <c r="AJ309" s="32"/>
      <c r="AK309" s="32"/>
      <c r="AL309" s="32"/>
      <c r="AM309" s="96" t="s">
        <v>214</v>
      </c>
      <c r="AN309" s="163">
        <v>43964</v>
      </c>
      <c r="AO309" s="104" t="s">
        <v>57</v>
      </c>
      <c r="AP309" s="104" t="s">
        <v>56</v>
      </c>
      <c r="AQ309" s="104" t="s">
        <v>1523</v>
      </c>
      <c r="AR309" s="104" t="s">
        <v>206</v>
      </c>
      <c r="AS309" s="163">
        <v>43965</v>
      </c>
      <c r="AT309" s="104" t="s">
        <v>56</v>
      </c>
      <c r="AU309" s="104"/>
      <c r="AV309" s="104"/>
      <c r="AW309" s="32"/>
      <c r="AX309" s="32"/>
      <c r="AY309" s="32"/>
      <c r="AZ309" s="32">
        <f t="shared" si="9"/>
        <v>5</v>
      </c>
    </row>
    <row r="310" spans="5:52" ht="15.6" customHeight="1">
      <c r="E310" s="32"/>
      <c r="F310" s="32"/>
      <c r="G310" s="32"/>
      <c r="H310" s="76" t="s">
        <v>2612</v>
      </c>
      <c r="I310" s="104" t="s">
        <v>4816</v>
      </c>
      <c r="J310" s="104" t="s">
        <v>4817</v>
      </c>
      <c r="K310" s="32"/>
      <c r="L310" s="32"/>
      <c r="M310" s="32"/>
      <c r="N310" s="557" t="s">
        <v>6433</v>
      </c>
      <c r="O310" s="32"/>
      <c r="P310" s="32"/>
      <c r="Q310" s="104" t="s">
        <v>3612</v>
      </c>
      <c r="R310" s="104" t="s">
        <v>7082</v>
      </c>
      <c r="S310" s="32"/>
      <c r="T310" s="32"/>
      <c r="U310" s="32"/>
      <c r="V310" s="32"/>
      <c r="W310" s="32" t="s">
        <v>29</v>
      </c>
      <c r="X310" s="32" t="s">
        <v>141</v>
      </c>
      <c r="Y310" s="32"/>
      <c r="Z310" s="32"/>
      <c r="AA310" s="32"/>
      <c r="AB310" s="32"/>
      <c r="AC310" s="104" t="s">
        <v>142</v>
      </c>
      <c r="AD310" s="32"/>
      <c r="AE310" s="163" t="s">
        <v>207</v>
      </c>
      <c r="AF310" s="163">
        <v>43963</v>
      </c>
      <c r="AG310" s="32"/>
      <c r="AH310" s="32"/>
      <c r="AI310" s="32"/>
      <c r="AJ310" s="32"/>
      <c r="AK310" s="32"/>
      <c r="AL310" s="32"/>
      <c r="AM310" s="104" t="s">
        <v>214</v>
      </c>
      <c r="AN310" s="163">
        <v>43964</v>
      </c>
      <c r="AO310" s="104" t="s">
        <v>57</v>
      </c>
      <c r="AP310" s="104" t="s">
        <v>56</v>
      </c>
      <c r="AQ310" s="464" t="s">
        <v>1524</v>
      </c>
      <c r="AR310" s="104"/>
      <c r="AS310" s="163"/>
      <c r="AT310" s="104"/>
      <c r="AU310" s="104"/>
      <c r="AV310" s="104"/>
      <c r="AW310" s="32"/>
      <c r="AX310" s="32"/>
      <c r="AY310" s="32"/>
      <c r="AZ310" s="32">
        <f t="shared" si="9"/>
        <v>5</v>
      </c>
    </row>
    <row r="311" spans="5:52" ht="15.6" customHeight="1">
      <c r="E311" s="32"/>
      <c r="F311" s="32"/>
      <c r="G311" s="32"/>
      <c r="H311" s="76" t="s">
        <v>2613</v>
      </c>
      <c r="I311" s="104" t="s">
        <v>4818</v>
      </c>
      <c r="J311" s="104" t="s">
        <v>4814</v>
      </c>
      <c r="K311" s="32"/>
      <c r="L311" s="32"/>
      <c r="M311" s="32"/>
      <c r="N311" s="557" t="s">
        <v>6434</v>
      </c>
      <c r="O311" s="32"/>
      <c r="P311" s="32"/>
      <c r="Q311" s="104" t="s">
        <v>3613</v>
      </c>
      <c r="R311" s="104" t="s">
        <v>7082</v>
      </c>
      <c r="S311" s="32"/>
      <c r="T311" s="32"/>
      <c r="U311" s="32"/>
      <c r="V311" s="32"/>
      <c r="W311" s="32" t="s">
        <v>29</v>
      </c>
      <c r="X311" s="32" t="s">
        <v>141</v>
      </c>
      <c r="Y311" s="32"/>
      <c r="Z311" s="32"/>
      <c r="AA311" s="32"/>
      <c r="AB311" s="32"/>
      <c r="AC311" s="104" t="s">
        <v>142</v>
      </c>
      <c r="AD311" s="32"/>
      <c r="AE311" s="163" t="s">
        <v>207</v>
      </c>
      <c r="AF311" s="163">
        <v>43963</v>
      </c>
      <c r="AG311" s="32"/>
      <c r="AH311" s="32"/>
      <c r="AI311" s="32"/>
      <c r="AJ311" s="32"/>
      <c r="AK311" s="32"/>
      <c r="AL311" s="32"/>
      <c r="AM311" s="104" t="s">
        <v>214</v>
      </c>
      <c r="AN311" s="163">
        <v>43964</v>
      </c>
      <c r="AO311" s="104" t="s">
        <v>57</v>
      </c>
      <c r="AP311" s="104" t="s">
        <v>56</v>
      </c>
      <c r="AQ311" s="104" t="s">
        <v>1523</v>
      </c>
      <c r="AR311" s="104"/>
      <c r="AS311" s="163"/>
      <c r="AT311" s="104"/>
      <c r="AU311" s="104"/>
      <c r="AV311" s="104"/>
      <c r="AW311" s="32"/>
      <c r="AX311" s="32"/>
      <c r="AY311" s="32"/>
      <c r="AZ311" s="32">
        <f t="shared" si="9"/>
        <v>5</v>
      </c>
    </row>
    <row r="312" spans="5:52" ht="15.6" customHeight="1">
      <c r="E312" s="32"/>
      <c r="F312" s="32"/>
      <c r="G312" s="32"/>
      <c r="H312" s="76" t="s">
        <v>2614</v>
      </c>
      <c r="I312" s="104" t="s">
        <v>4819</v>
      </c>
      <c r="J312" s="104" t="s">
        <v>4820</v>
      </c>
      <c r="K312" s="32"/>
      <c r="L312" s="32"/>
      <c r="M312" s="32"/>
      <c r="N312" s="557" t="s">
        <v>6435</v>
      </c>
      <c r="O312" s="32"/>
      <c r="P312" s="32"/>
      <c r="Q312" s="104" t="s">
        <v>3614</v>
      </c>
      <c r="R312" s="104" t="s">
        <v>7111</v>
      </c>
      <c r="S312" s="32"/>
      <c r="T312" s="32"/>
      <c r="U312" s="32"/>
      <c r="V312" s="32"/>
      <c r="W312" s="32" t="s">
        <v>29</v>
      </c>
      <c r="X312" s="32" t="s">
        <v>141</v>
      </c>
      <c r="Y312" s="32"/>
      <c r="Z312" s="32"/>
      <c r="AA312" s="32"/>
      <c r="AB312" s="32"/>
      <c r="AC312" s="104" t="s">
        <v>142</v>
      </c>
      <c r="AD312" s="32"/>
      <c r="AE312" s="163" t="s">
        <v>207</v>
      </c>
      <c r="AF312" s="163">
        <v>43963</v>
      </c>
      <c r="AG312" s="32"/>
      <c r="AH312" s="32"/>
      <c r="AI312" s="32"/>
      <c r="AJ312" s="32"/>
      <c r="AK312" s="32"/>
      <c r="AL312" s="32"/>
      <c r="AM312" s="96" t="s">
        <v>214</v>
      </c>
      <c r="AN312" s="163">
        <v>43964</v>
      </c>
      <c r="AO312" s="104" t="s">
        <v>59</v>
      </c>
      <c r="AP312" s="104"/>
      <c r="AQ312" s="104"/>
      <c r="AR312" s="104" t="s">
        <v>206</v>
      </c>
      <c r="AS312" s="163">
        <v>43965</v>
      </c>
      <c r="AT312" s="104" t="s">
        <v>56</v>
      </c>
      <c r="AU312" s="104"/>
      <c r="AV312" s="104"/>
      <c r="AW312" s="32"/>
      <c r="AX312" s="32"/>
      <c r="AY312" s="32"/>
      <c r="AZ312" s="32">
        <f t="shared" si="9"/>
        <v>5</v>
      </c>
    </row>
    <row r="313" spans="5:52" ht="15.6" customHeight="1">
      <c r="E313" s="32"/>
      <c r="F313" s="32"/>
      <c r="G313" s="32"/>
      <c r="H313" s="76" t="s">
        <v>2615</v>
      </c>
      <c r="I313" s="104" t="s">
        <v>4821</v>
      </c>
      <c r="J313" s="104" t="s">
        <v>4822</v>
      </c>
      <c r="K313" s="32"/>
      <c r="L313" s="32"/>
      <c r="M313" s="32"/>
      <c r="N313" s="557" t="s">
        <v>6436</v>
      </c>
      <c r="O313" s="32"/>
      <c r="P313" s="32"/>
      <c r="Q313" s="104" t="s">
        <v>3615</v>
      </c>
      <c r="R313" s="104" t="s">
        <v>7111</v>
      </c>
      <c r="S313" s="32"/>
      <c r="T313" s="32"/>
      <c r="U313" s="32"/>
      <c r="V313" s="32"/>
      <c r="W313" s="32" t="s">
        <v>29</v>
      </c>
      <c r="X313" s="32" t="s">
        <v>141</v>
      </c>
      <c r="Y313" s="32"/>
      <c r="Z313" s="32"/>
      <c r="AA313" s="32"/>
      <c r="AB313" s="32"/>
      <c r="AC313" s="104" t="s">
        <v>142</v>
      </c>
      <c r="AD313" s="32"/>
      <c r="AE313" s="163" t="s">
        <v>207</v>
      </c>
      <c r="AF313" s="163">
        <v>43963</v>
      </c>
      <c r="AG313" s="32"/>
      <c r="AH313" s="32"/>
      <c r="AI313" s="32"/>
      <c r="AJ313" s="32"/>
      <c r="AK313" s="32"/>
      <c r="AL313" s="32"/>
      <c r="AM313" s="96" t="s">
        <v>214</v>
      </c>
      <c r="AN313" s="163">
        <v>43964</v>
      </c>
      <c r="AO313" s="104" t="s">
        <v>59</v>
      </c>
      <c r="AP313" s="104"/>
      <c r="AQ313" s="104"/>
      <c r="AR313" s="104" t="s">
        <v>206</v>
      </c>
      <c r="AS313" s="163">
        <v>43965</v>
      </c>
      <c r="AT313" s="44" t="s">
        <v>57</v>
      </c>
      <c r="AU313" s="69" t="s">
        <v>56</v>
      </c>
      <c r="AV313" s="104" t="s">
        <v>1525</v>
      </c>
      <c r="AW313" s="32"/>
      <c r="AX313" s="32"/>
      <c r="AY313" s="32"/>
      <c r="AZ313" s="32">
        <f t="shared" si="9"/>
        <v>5</v>
      </c>
    </row>
    <row r="314" spans="5:52" ht="15.6" customHeight="1">
      <c r="E314" s="32"/>
      <c r="F314" s="32"/>
      <c r="G314" s="32"/>
      <c r="H314" s="76" t="s">
        <v>2616</v>
      </c>
      <c r="I314" s="104" t="s">
        <v>4823</v>
      </c>
      <c r="J314" s="104" t="s">
        <v>4824</v>
      </c>
      <c r="K314" s="32"/>
      <c r="L314" s="32"/>
      <c r="M314" s="32"/>
      <c r="N314" s="557" t="s">
        <v>6437</v>
      </c>
      <c r="O314" s="32"/>
      <c r="P314" s="32"/>
      <c r="Q314" s="104" t="s">
        <v>3616</v>
      </c>
      <c r="R314" s="104" t="s">
        <v>7112</v>
      </c>
      <c r="S314" s="32"/>
      <c r="T314" s="32"/>
      <c r="U314" s="32"/>
      <c r="V314" s="32"/>
      <c r="W314" s="32" t="s">
        <v>29</v>
      </c>
      <c r="X314" s="32" t="s">
        <v>141</v>
      </c>
      <c r="Y314" s="32"/>
      <c r="Z314" s="32"/>
      <c r="AA314" s="32"/>
      <c r="AB314" s="32"/>
      <c r="AC314" s="104" t="s">
        <v>142</v>
      </c>
      <c r="AD314" s="32"/>
      <c r="AE314" s="163" t="s">
        <v>207</v>
      </c>
      <c r="AF314" s="163">
        <v>43963</v>
      </c>
      <c r="AG314" s="32"/>
      <c r="AH314" s="32"/>
      <c r="AI314" s="32"/>
      <c r="AJ314" s="32"/>
      <c r="AK314" s="32"/>
      <c r="AL314" s="32"/>
      <c r="AM314" s="96" t="s">
        <v>214</v>
      </c>
      <c r="AN314" s="163">
        <v>43964</v>
      </c>
      <c r="AO314" s="104" t="s">
        <v>56</v>
      </c>
      <c r="AP314" s="87" t="s">
        <v>56</v>
      </c>
      <c r="AQ314" s="104"/>
      <c r="AR314" s="104"/>
      <c r="AS314" s="163"/>
      <c r="AT314" s="104"/>
      <c r="AU314" s="104"/>
      <c r="AV314" s="104"/>
      <c r="AW314" s="32"/>
      <c r="AX314" s="32"/>
      <c r="AY314" s="32"/>
      <c r="AZ314" s="32">
        <f t="shared" si="9"/>
        <v>5</v>
      </c>
    </row>
    <row r="315" spans="5:52" ht="15.6" customHeight="1">
      <c r="E315" s="32"/>
      <c r="F315" s="32"/>
      <c r="G315" s="32"/>
      <c r="H315" s="76" t="s">
        <v>2617</v>
      </c>
      <c r="I315" s="104" t="s">
        <v>4825</v>
      </c>
      <c r="J315" s="104" t="s">
        <v>4826</v>
      </c>
      <c r="K315" s="32"/>
      <c r="L315" s="32"/>
      <c r="M315" s="32"/>
      <c r="N315" s="557" t="s">
        <v>6438</v>
      </c>
      <c r="O315" s="32"/>
      <c r="P315" s="32"/>
      <c r="Q315" s="104" t="s">
        <v>3617</v>
      </c>
      <c r="R315" s="104" t="s">
        <v>7113</v>
      </c>
      <c r="S315" s="32"/>
      <c r="T315" s="32"/>
      <c r="U315" s="32"/>
      <c r="V315" s="32"/>
      <c r="W315" s="32" t="s">
        <v>29</v>
      </c>
      <c r="X315" s="32" t="s">
        <v>141</v>
      </c>
      <c r="Y315" s="32"/>
      <c r="Z315" s="32"/>
      <c r="AA315" s="32"/>
      <c r="AB315" s="32"/>
      <c r="AC315" s="104" t="s">
        <v>142</v>
      </c>
      <c r="AD315" s="32"/>
      <c r="AE315" s="163" t="s">
        <v>207</v>
      </c>
      <c r="AF315" s="163">
        <v>43963</v>
      </c>
      <c r="AG315" s="32"/>
      <c r="AH315" s="32"/>
      <c r="AI315" s="32"/>
      <c r="AJ315" s="32"/>
      <c r="AK315" s="32"/>
      <c r="AL315" s="32"/>
      <c r="AM315" s="96" t="s">
        <v>214</v>
      </c>
      <c r="AN315" s="163">
        <v>43964</v>
      </c>
      <c r="AO315" s="104" t="s">
        <v>59</v>
      </c>
      <c r="AP315" s="104"/>
      <c r="AQ315" s="104"/>
      <c r="AR315" s="104" t="s">
        <v>206</v>
      </c>
      <c r="AS315" s="163">
        <v>43965</v>
      </c>
      <c r="AT315" s="44" t="s">
        <v>57</v>
      </c>
      <c r="AU315" s="69" t="s">
        <v>34</v>
      </c>
      <c r="AV315" s="104" t="s">
        <v>1526</v>
      </c>
      <c r="AW315" s="32"/>
      <c r="AX315" s="32"/>
      <c r="AY315" s="32"/>
      <c r="AZ315" s="32">
        <f t="shared" si="9"/>
        <v>5</v>
      </c>
    </row>
    <row r="316" spans="5:52" ht="15.6" customHeight="1">
      <c r="E316" s="32"/>
      <c r="F316" s="32"/>
      <c r="G316" s="32"/>
      <c r="H316" s="76" t="s">
        <v>2618</v>
      </c>
      <c r="I316" s="104" t="s">
        <v>4827</v>
      </c>
      <c r="J316" s="104" t="s">
        <v>4828</v>
      </c>
      <c r="K316" s="32"/>
      <c r="L316" s="32"/>
      <c r="M316" s="32"/>
      <c r="N316" s="557" t="s">
        <v>6439</v>
      </c>
      <c r="O316" s="32"/>
      <c r="P316" s="32"/>
      <c r="Q316" s="104" t="s">
        <v>3618</v>
      </c>
      <c r="R316" s="104" t="s">
        <v>7082</v>
      </c>
      <c r="S316" s="32"/>
      <c r="T316" s="32"/>
      <c r="U316" s="32"/>
      <c r="V316" s="32"/>
      <c r="W316" s="32" t="s">
        <v>29</v>
      </c>
      <c r="X316" s="32" t="s">
        <v>141</v>
      </c>
      <c r="Y316" s="32"/>
      <c r="Z316" s="32"/>
      <c r="AA316" s="32"/>
      <c r="AB316" s="32"/>
      <c r="AC316" s="104" t="s">
        <v>142</v>
      </c>
      <c r="AD316" s="32"/>
      <c r="AE316" s="163" t="s">
        <v>207</v>
      </c>
      <c r="AF316" s="163">
        <v>43963</v>
      </c>
      <c r="AG316" s="32"/>
      <c r="AH316" s="32"/>
      <c r="AI316" s="32"/>
      <c r="AJ316" s="32"/>
      <c r="AK316" s="32"/>
      <c r="AL316" s="32"/>
      <c r="AM316" s="96" t="s">
        <v>214</v>
      </c>
      <c r="AN316" s="163">
        <v>43964</v>
      </c>
      <c r="AO316" s="104" t="s">
        <v>56</v>
      </c>
      <c r="AP316" s="87" t="s">
        <v>56</v>
      </c>
      <c r="AQ316" s="104" t="s">
        <v>1527</v>
      </c>
      <c r="AR316" s="104" t="s">
        <v>206</v>
      </c>
      <c r="AS316" s="163">
        <v>43965</v>
      </c>
      <c r="AT316" s="104" t="s">
        <v>56</v>
      </c>
      <c r="AU316" s="104"/>
      <c r="AV316" s="104"/>
      <c r="AW316" s="32"/>
      <c r="AX316" s="32"/>
      <c r="AY316" s="32"/>
      <c r="AZ316" s="32">
        <f t="shared" si="9"/>
        <v>5</v>
      </c>
    </row>
    <row r="317" spans="5:52" ht="15.6" customHeight="1">
      <c r="E317" s="32"/>
      <c r="F317" s="32"/>
      <c r="G317" s="32"/>
      <c r="H317" s="76" t="s">
        <v>2619</v>
      </c>
      <c r="I317" s="104" t="s">
        <v>4829</v>
      </c>
      <c r="J317" s="104" t="s">
        <v>4830</v>
      </c>
      <c r="K317" s="32"/>
      <c r="L317" s="32"/>
      <c r="M317" s="32"/>
      <c r="N317" s="557" t="s">
        <v>6440</v>
      </c>
      <c r="O317" s="32"/>
      <c r="P317" s="32"/>
      <c r="Q317" s="104" t="s">
        <v>3619</v>
      </c>
      <c r="R317" s="104" t="s">
        <v>7082</v>
      </c>
      <c r="S317" s="32"/>
      <c r="T317" s="32"/>
      <c r="U317" s="32"/>
      <c r="V317" s="32"/>
      <c r="W317" s="32" t="s">
        <v>29</v>
      </c>
      <c r="X317" s="32" t="s">
        <v>141</v>
      </c>
      <c r="Y317" s="32"/>
      <c r="Z317" s="32"/>
      <c r="AA317" s="32"/>
      <c r="AB317" s="32"/>
      <c r="AC317" s="104" t="s">
        <v>142</v>
      </c>
      <c r="AD317" s="32"/>
      <c r="AE317" s="163" t="s">
        <v>207</v>
      </c>
      <c r="AF317" s="163">
        <v>43963</v>
      </c>
      <c r="AG317" s="32"/>
      <c r="AH317" s="32"/>
      <c r="AI317" s="32"/>
      <c r="AJ317" s="32"/>
      <c r="AK317" s="32"/>
      <c r="AL317" s="32"/>
      <c r="AM317" s="96" t="s">
        <v>214</v>
      </c>
      <c r="AN317" s="163">
        <v>43964</v>
      </c>
      <c r="AO317" s="104" t="s">
        <v>56</v>
      </c>
      <c r="AP317" s="87" t="s">
        <v>56</v>
      </c>
      <c r="AQ317" s="104"/>
      <c r="AR317" s="104"/>
      <c r="AS317" s="163"/>
      <c r="AT317" s="104"/>
      <c r="AU317" s="104"/>
      <c r="AV317" s="104"/>
      <c r="AW317" s="32"/>
      <c r="AX317" s="32"/>
      <c r="AY317" s="32"/>
      <c r="AZ317" s="32">
        <f t="shared" si="9"/>
        <v>5</v>
      </c>
    </row>
    <row r="318" spans="5:52" ht="15.6" customHeight="1">
      <c r="E318" s="32"/>
      <c r="F318" s="32"/>
      <c r="G318" s="32"/>
      <c r="H318" s="76" t="s">
        <v>2620</v>
      </c>
      <c r="I318" s="104" t="s">
        <v>4831</v>
      </c>
      <c r="J318" s="104" t="s">
        <v>4832</v>
      </c>
      <c r="K318" s="32"/>
      <c r="L318" s="32"/>
      <c r="M318" s="32"/>
      <c r="N318" s="557" t="s">
        <v>6441</v>
      </c>
      <c r="O318" s="32"/>
      <c r="P318" s="32"/>
      <c r="Q318" s="104" t="s">
        <v>3620</v>
      </c>
      <c r="R318" s="104" t="s">
        <v>7082</v>
      </c>
      <c r="S318" s="32"/>
      <c r="T318" s="32"/>
      <c r="U318" s="32"/>
      <c r="V318" s="32"/>
      <c r="W318" s="32" t="s">
        <v>29</v>
      </c>
      <c r="X318" s="32" t="s">
        <v>141</v>
      </c>
      <c r="Y318" s="32"/>
      <c r="Z318" s="32"/>
      <c r="AA318" s="32"/>
      <c r="AB318" s="32"/>
      <c r="AC318" s="104" t="s">
        <v>142</v>
      </c>
      <c r="AD318" s="32"/>
      <c r="AE318" s="163" t="s">
        <v>207</v>
      </c>
      <c r="AF318" s="163">
        <v>43963</v>
      </c>
      <c r="AG318" s="32"/>
      <c r="AH318" s="32"/>
      <c r="AI318" s="32"/>
      <c r="AJ318" s="32"/>
      <c r="AK318" s="32"/>
      <c r="AL318" s="32"/>
      <c r="AM318" s="96" t="s">
        <v>214</v>
      </c>
      <c r="AN318" s="163">
        <v>43964</v>
      </c>
      <c r="AO318" s="104" t="s">
        <v>56</v>
      </c>
      <c r="AP318" s="87" t="s">
        <v>56</v>
      </c>
      <c r="AQ318" s="104"/>
      <c r="AR318" s="104"/>
      <c r="AS318" s="163"/>
      <c r="AT318" s="104"/>
      <c r="AU318" s="104"/>
      <c r="AV318" s="104"/>
      <c r="AW318" s="32"/>
      <c r="AX318" s="32"/>
      <c r="AY318" s="32"/>
      <c r="AZ318" s="32">
        <f t="shared" si="9"/>
        <v>5</v>
      </c>
    </row>
    <row r="319" spans="5:52" ht="15.6" customHeight="1">
      <c r="E319" s="32"/>
      <c r="F319" s="32"/>
      <c r="G319" s="32"/>
      <c r="H319" s="76" t="s">
        <v>2621</v>
      </c>
      <c r="I319" s="104" t="s">
        <v>4833</v>
      </c>
      <c r="J319" s="104" t="s">
        <v>4834</v>
      </c>
      <c r="K319" s="32"/>
      <c r="L319" s="32"/>
      <c r="M319" s="32"/>
      <c r="N319" s="557" t="s">
        <v>6442</v>
      </c>
      <c r="O319" s="32"/>
      <c r="P319" s="32"/>
      <c r="Q319" s="104" t="s">
        <v>3621</v>
      </c>
      <c r="R319" s="104" t="s">
        <v>7082</v>
      </c>
      <c r="S319" s="32"/>
      <c r="T319" s="32"/>
      <c r="U319" s="32"/>
      <c r="V319" s="32"/>
      <c r="W319" s="32" t="s">
        <v>29</v>
      </c>
      <c r="X319" s="32" t="s">
        <v>141</v>
      </c>
      <c r="Y319" s="32"/>
      <c r="Z319" s="32"/>
      <c r="AA319" s="32"/>
      <c r="AB319" s="32"/>
      <c r="AC319" s="104" t="s">
        <v>142</v>
      </c>
      <c r="AD319" s="32"/>
      <c r="AE319" s="163" t="s">
        <v>207</v>
      </c>
      <c r="AF319" s="163">
        <v>43963</v>
      </c>
      <c r="AG319" s="32"/>
      <c r="AH319" s="32"/>
      <c r="AI319" s="32"/>
      <c r="AJ319" s="32"/>
      <c r="AK319" s="32"/>
      <c r="AL319" s="32"/>
      <c r="AM319" s="96" t="s">
        <v>214</v>
      </c>
      <c r="AN319" s="163">
        <v>43964</v>
      </c>
      <c r="AO319" s="104" t="s">
        <v>56</v>
      </c>
      <c r="AP319" s="87" t="s">
        <v>56</v>
      </c>
      <c r="AQ319" s="104"/>
      <c r="AR319" s="104"/>
      <c r="AS319" s="163"/>
      <c r="AT319" s="104"/>
      <c r="AU319" s="104"/>
      <c r="AV319" s="104"/>
      <c r="AW319" s="32"/>
      <c r="AX319" s="32"/>
      <c r="AY319" s="32"/>
      <c r="AZ319" s="32">
        <f t="shared" si="9"/>
        <v>5</v>
      </c>
    </row>
    <row r="320" spans="5:52" ht="15.6" customHeight="1">
      <c r="E320" s="32"/>
      <c r="F320" s="32"/>
      <c r="G320" s="32"/>
      <c r="H320" s="76" t="s">
        <v>2622</v>
      </c>
      <c r="I320" s="104" t="s">
        <v>4835</v>
      </c>
      <c r="J320" s="104" t="s">
        <v>4836</v>
      </c>
      <c r="K320" s="32"/>
      <c r="L320" s="32"/>
      <c r="M320" s="32"/>
      <c r="N320" s="557" t="s">
        <v>6443</v>
      </c>
      <c r="O320" s="32"/>
      <c r="P320" s="32"/>
      <c r="Q320" s="104" t="s">
        <v>3622</v>
      </c>
      <c r="R320" s="104" t="s">
        <v>7082</v>
      </c>
      <c r="S320" s="32"/>
      <c r="T320" s="32"/>
      <c r="U320" s="32"/>
      <c r="V320" s="32"/>
      <c r="W320" s="32" t="s">
        <v>29</v>
      </c>
      <c r="X320" s="32" t="s">
        <v>141</v>
      </c>
      <c r="Y320" s="32"/>
      <c r="Z320" s="32"/>
      <c r="AA320" s="32"/>
      <c r="AB320" s="32"/>
      <c r="AC320" s="104" t="s">
        <v>142</v>
      </c>
      <c r="AD320" s="32"/>
      <c r="AE320" s="163" t="s">
        <v>207</v>
      </c>
      <c r="AF320" s="163">
        <v>43963</v>
      </c>
      <c r="AG320" s="32"/>
      <c r="AH320" s="32"/>
      <c r="AI320" s="32"/>
      <c r="AJ320" s="32"/>
      <c r="AK320" s="32"/>
      <c r="AL320" s="32"/>
      <c r="AM320" s="96" t="s">
        <v>214</v>
      </c>
      <c r="AN320" s="163">
        <v>43964</v>
      </c>
      <c r="AO320" s="104" t="s">
        <v>56</v>
      </c>
      <c r="AP320" s="87" t="s">
        <v>56</v>
      </c>
      <c r="AQ320" s="104"/>
      <c r="AR320" s="104"/>
      <c r="AS320" s="163"/>
      <c r="AT320" s="104"/>
      <c r="AU320" s="104"/>
      <c r="AV320" s="104"/>
      <c r="AW320" s="32"/>
      <c r="AX320" s="32"/>
      <c r="AY320" s="32"/>
      <c r="AZ320" s="32">
        <f t="shared" si="9"/>
        <v>5</v>
      </c>
    </row>
    <row r="321" spans="5:52" ht="15.6" customHeight="1">
      <c r="E321" s="32"/>
      <c r="F321" s="32"/>
      <c r="G321" s="32"/>
      <c r="H321" s="76" t="s">
        <v>2623</v>
      </c>
      <c r="I321" s="104" t="s">
        <v>4837</v>
      </c>
      <c r="J321" s="104" t="s">
        <v>4838</v>
      </c>
      <c r="K321" s="32"/>
      <c r="L321" s="32"/>
      <c r="M321" s="32"/>
      <c r="N321" s="557" t="s">
        <v>6444</v>
      </c>
      <c r="O321" s="32"/>
      <c r="P321" s="32"/>
      <c r="Q321" s="104" t="s">
        <v>3623</v>
      </c>
      <c r="R321" s="104" t="s">
        <v>7082</v>
      </c>
      <c r="S321" s="32"/>
      <c r="T321" s="32"/>
      <c r="U321" s="32"/>
      <c r="V321" s="32"/>
      <c r="W321" s="32" t="s">
        <v>29</v>
      </c>
      <c r="X321" s="32" t="s">
        <v>141</v>
      </c>
      <c r="Y321" s="32"/>
      <c r="Z321" s="32"/>
      <c r="AA321" s="32"/>
      <c r="AB321" s="32"/>
      <c r="AC321" s="104" t="s">
        <v>142</v>
      </c>
      <c r="AD321" s="32"/>
      <c r="AE321" s="163" t="s">
        <v>207</v>
      </c>
      <c r="AF321" s="163">
        <v>43963</v>
      </c>
      <c r="AG321" s="32"/>
      <c r="AH321" s="32"/>
      <c r="AI321" s="32"/>
      <c r="AJ321" s="32"/>
      <c r="AK321" s="32"/>
      <c r="AL321" s="32"/>
      <c r="AM321" s="96" t="s">
        <v>214</v>
      </c>
      <c r="AN321" s="163">
        <v>43964</v>
      </c>
      <c r="AO321" s="104" t="s">
        <v>56</v>
      </c>
      <c r="AP321" s="87" t="s">
        <v>56</v>
      </c>
      <c r="AQ321" s="104"/>
      <c r="AR321" s="104"/>
      <c r="AS321" s="163"/>
      <c r="AT321" s="104"/>
      <c r="AU321" s="104"/>
      <c r="AV321" s="104"/>
      <c r="AW321" s="32"/>
      <c r="AX321" s="32"/>
      <c r="AY321" s="32"/>
      <c r="AZ321" s="32">
        <f t="shared" si="9"/>
        <v>5</v>
      </c>
    </row>
    <row r="322" spans="5:52" ht="15.6" customHeight="1">
      <c r="E322" s="32"/>
      <c r="F322" s="32"/>
      <c r="G322" s="32"/>
      <c r="H322" s="76" t="s">
        <v>2624</v>
      </c>
      <c r="I322" s="104" t="s">
        <v>4839</v>
      </c>
      <c r="J322" s="104" t="s">
        <v>4840</v>
      </c>
      <c r="K322" s="32"/>
      <c r="L322" s="32"/>
      <c r="M322" s="32"/>
      <c r="N322" s="557" t="s">
        <v>6445</v>
      </c>
      <c r="O322" s="32"/>
      <c r="P322" s="32"/>
      <c r="Q322" s="104" t="s">
        <v>3624</v>
      </c>
      <c r="R322" s="104" t="s">
        <v>7082</v>
      </c>
      <c r="S322" s="32"/>
      <c r="T322" s="32"/>
      <c r="U322" s="32"/>
      <c r="V322" s="32"/>
      <c r="W322" s="32" t="s">
        <v>29</v>
      </c>
      <c r="X322" s="32" t="s">
        <v>141</v>
      </c>
      <c r="Y322" s="32"/>
      <c r="Z322" s="32"/>
      <c r="AA322" s="32"/>
      <c r="AB322" s="32"/>
      <c r="AC322" s="104" t="s">
        <v>142</v>
      </c>
      <c r="AD322" s="32"/>
      <c r="AE322" s="163" t="s">
        <v>207</v>
      </c>
      <c r="AF322" s="163">
        <v>43963</v>
      </c>
      <c r="AG322" s="32"/>
      <c r="AH322" s="32"/>
      <c r="AI322" s="32"/>
      <c r="AJ322" s="32"/>
      <c r="AK322" s="32"/>
      <c r="AL322" s="32"/>
      <c r="AM322" s="96" t="s">
        <v>214</v>
      </c>
      <c r="AN322" s="163">
        <v>43964</v>
      </c>
      <c r="AO322" s="104" t="s">
        <v>56</v>
      </c>
      <c r="AP322" s="87" t="s">
        <v>56</v>
      </c>
      <c r="AQ322" s="104" t="s">
        <v>1528</v>
      </c>
      <c r="AR322" s="104"/>
      <c r="AS322" s="163"/>
      <c r="AT322" s="104"/>
      <c r="AU322" s="104"/>
      <c r="AV322" s="104"/>
      <c r="AW322" s="32"/>
      <c r="AX322" s="32"/>
      <c r="AY322" s="32"/>
      <c r="AZ322" s="32">
        <f t="shared" si="9"/>
        <v>5</v>
      </c>
    </row>
    <row r="323" spans="5:52" ht="15.6" customHeight="1">
      <c r="E323" s="32"/>
      <c r="F323" s="32"/>
      <c r="G323" s="32"/>
      <c r="H323" s="500" t="s">
        <v>2625</v>
      </c>
      <c r="I323" s="340" t="s">
        <v>4841</v>
      </c>
      <c r="J323" s="340" t="s">
        <v>4842</v>
      </c>
      <c r="K323" s="32"/>
      <c r="L323" s="32"/>
      <c r="M323" s="32"/>
      <c r="N323" s="555" t="s">
        <v>6446</v>
      </c>
      <c r="O323" s="32"/>
      <c r="P323" s="32"/>
      <c r="Q323" s="340" t="s">
        <v>3625</v>
      </c>
      <c r="R323" s="340" t="s">
        <v>7082</v>
      </c>
      <c r="S323" s="32"/>
      <c r="T323" s="32"/>
      <c r="U323" s="32"/>
      <c r="V323" s="32"/>
      <c r="W323" s="32" t="s">
        <v>29</v>
      </c>
      <c r="X323" s="32" t="s">
        <v>141</v>
      </c>
      <c r="Y323" s="32"/>
      <c r="Z323" s="32"/>
      <c r="AA323" s="32"/>
      <c r="AB323" s="32"/>
      <c r="AC323" s="340" t="s">
        <v>142</v>
      </c>
      <c r="AD323" s="32"/>
      <c r="AE323" s="417" t="s">
        <v>207</v>
      </c>
      <c r="AF323" s="417">
        <v>43963</v>
      </c>
      <c r="AG323" s="32"/>
      <c r="AH323" s="32"/>
      <c r="AI323" s="32"/>
      <c r="AJ323" s="32"/>
      <c r="AK323" s="32"/>
      <c r="AL323" s="32"/>
      <c r="AM323" s="340" t="s">
        <v>214</v>
      </c>
      <c r="AN323" s="417">
        <v>43964</v>
      </c>
      <c r="AO323" s="340" t="s">
        <v>59</v>
      </c>
      <c r="AP323" s="340"/>
      <c r="AQ323" s="340" t="s">
        <v>1528</v>
      </c>
      <c r="AR323" s="340" t="s">
        <v>206</v>
      </c>
      <c r="AS323" s="417">
        <v>43965</v>
      </c>
      <c r="AT323" s="340" t="s">
        <v>56</v>
      </c>
      <c r="AU323" s="340"/>
      <c r="AV323" s="340"/>
      <c r="AW323" s="32"/>
      <c r="AX323" s="32"/>
      <c r="AY323" s="32"/>
      <c r="AZ323" s="32">
        <f t="shared" si="9"/>
        <v>5</v>
      </c>
    </row>
    <row r="324" spans="5:52" ht="15.6" customHeight="1">
      <c r="E324" s="32"/>
      <c r="F324" s="32"/>
      <c r="G324" s="32"/>
      <c r="H324" s="517" t="s">
        <v>2626</v>
      </c>
      <c r="I324" s="104" t="s">
        <v>4843</v>
      </c>
      <c r="J324" s="104" t="s">
        <v>4844</v>
      </c>
      <c r="K324" s="32"/>
      <c r="L324" s="32"/>
      <c r="M324" s="32"/>
      <c r="N324" s="556" t="s">
        <v>6447</v>
      </c>
      <c r="O324" s="32"/>
      <c r="P324" s="32"/>
      <c r="Q324" s="104" t="s">
        <v>3626</v>
      </c>
      <c r="R324" s="104" t="s">
        <v>7096</v>
      </c>
      <c r="S324" s="32"/>
      <c r="T324" s="32"/>
      <c r="U324" s="32"/>
      <c r="V324" s="32"/>
      <c r="W324" s="32" t="s">
        <v>29</v>
      </c>
      <c r="X324" s="32" t="s">
        <v>141</v>
      </c>
      <c r="Y324" s="32"/>
      <c r="Z324" s="32"/>
      <c r="AA324" s="32"/>
      <c r="AB324" s="32"/>
      <c r="AC324" s="104" t="s">
        <v>142</v>
      </c>
      <c r="AD324" s="32"/>
      <c r="AE324" s="163" t="s">
        <v>214</v>
      </c>
      <c r="AF324" s="163">
        <v>43965</v>
      </c>
      <c r="AG324" s="32"/>
      <c r="AH324" s="32"/>
      <c r="AI324" s="32"/>
      <c r="AJ324" s="32"/>
      <c r="AK324" s="32"/>
      <c r="AL324" s="32"/>
      <c r="AM324" s="69" t="s">
        <v>207</v>
      </c>
      <c r="AN324" s="162">
        <v>43965</v>
      </c>
      <c r="AO324" s="69" t="s">
        <v>57</v>
      </c>
      <c r="AP324" s="104" t="s">
        <v>56</v>
      </c>
      <c r="AQ324" s="69" t="s">
        <v>1529</v>
      </c>
      <c r="AR324" s="104" t="s">
        <v>206</v>
      </c>
      <c r="AS324" s="104">
        <v>43971</v>
      </c>
      <c r="AT324" s="104" t="s">
        <v>57</v>
      </c>
      <c r="AU324" s="104" t="s">
        <v>56</v>
      </c>
      <c r="AV324" s="104" t="s">
        <v>1530</v>
      </c>
      <c r="AW324" s="32"/>
      <c r="AX324" s="32"/>
      <c r="AY324" s="32"/>
      <c r="AZ324" s="32">
        <f t="shared" si="9"/>
        <v>5</v>
      </c>
    </row>
    <row r="325" spans="5:52" ht="15.6" customHeight="1">
      <c r="E325" s="32"/>
      <c r="F325" s="32"/>
      <c r="G325" s="32"/>
      <c r="H325" s="517" t="s">
        <v>2627</v>
      </c>
      <c r="I325" s="104" t="s">
        <v>4845</v>
      </c>
      <c r="J325" s="104" t="s">
        <v>4846</v>
      </c>
      <c r="K325" s="32"/>
      <c r="L325" s="32"/>
      <c r="M325" s="32"/>
      <c r="N325" s="556" t="s">
        <v>6448</v>
      </c>
      <c r="O325" s="32"/>
      <c r="P325" s="32"/>
      <c r="Q325" s="104" t="s">
        <v>3627</v>
      </c>
      <c r="R325" s="104" t="s">
        <v>7096</v>
      </c>
      <c r="S325" s="32"/>
      <c r="T325" s="32"/>
      <c r="U325" s="32"/>
      <c r="V325" s="32"/>
      <c r="W325" s="32" t="s">
        <v>29</v>
      </c>
      <c r="X325" s="32" t="s">
        <v>141</v>
      </c>
      <c r="Y325" s="32"/>
      <c r="Z325" s="32"/>
      <c r="AA325" s="32"/>
      <c r="AB325" s="32"/>
      <c r="AC325" s="104" t="s">
        <v>142</v>
      </c>
      <c r="AD325" s="32"/>
      <c r="AE325" s="163" t="s">
        <v>214</v>
      </c>
      <c r="AF325" s="163">
        <v>43965</v>
      </c>
      <c r="AG325" s="32"/>
      <c r="AH325" s="32"/>
      <c r="AI325" s="32"/>
      <c r="AJ325" s="32"/>
      <c r="AK325" s="32"/>
      <c r="AL325" s="32"/>
      <c r="AM325" s="69" t="s">
        <v>207</v>
      </c>
      <c r="AN325" s="162">
        <v>43965</v>
      </c>
      <c r="AO325" s="69" t="s">
        <v>57</v>
      </c>
      <c r="AP325" s="104" t="s">
        <v>56</v>
      </c>
      <c r="AQ325" s="69" t="s">
        <v>1531</v>
      </c>
      <c r="AR325" s="104" t="s">
        <v>206</v>
      </c>
      <c r="AS325" s="104">
        <v>43971</v>
      </c>
      <c r="AT325" s="104" t="s">
        <v>57</v>
      </c>
      <c r="AU325" s="104" t="s">
        <v>56</v>
      </c>
      <c r="AV325" s="104" t="s">
        <v>1532</v>
      </c>
      <c r="AW325" s="32"/>
      <c r="AX325" s="32"/>
      <c r="AY325" s="32"/>
      <c r="AZ325" s="32">
        <f t="shared" si="9"/>
        <v>5</v>
      </c>
    </row>
    <row r="326" spans="5:52" ht="15.6" customHeight="1">
      <c r="E326" s="32"/>
      <c r="F326" s="32"/>
      <c r="G326" s="32"/>
      <c r="H326" s="517" t="s">
        <v>2628</v>
      </c>
      <c r="I326" s="104" t="s">
        <v>4847</v>
      </c>
      <c r="J326" s="104" t="s">
        <v>4848</v>
      </c>
      <c r="K326" s="32"/>
      <c r="L326" s="32"/>
      <c r="M326" s="32"/>
      <c r="N326" s="556" t="s">
        <v>6449</v>
      </c>
      <c r="O326" s="32"/>
      <c r="P326" s="32"/>
      <c r="Q326" s="104" t="s">
        <v>3628</v>
      </c>
      <c r="R326" s="104" t="s">
        <v>7110</v>
      </c>
      <c r="S326" s="32"/>
      <c r="T326" s="32"/>
      <c r="U326" s="32"/>
      <c r="V326" s="32"/>
      <c r="W326" s="32" t="s">
        <v>29</v>
      </c>
      <c r="X326" s="32" t="s">
        <v>141</v>
      </c>
      <c r="Y326" s="32"/>
      <c r="Z326" s="32"/>
      <c r="AA326" s="32"/>
      <c r="AB326" s="32"/>
      <c r="AC326" s="104" t="s">
        <v>142</v>
      </c>
      <c r="AD326" s="32"/>
      <c r="AE326" s="163" t="s">
        <v>214</v>
      </c>
      <c r="AF326" s="163">
        <v>43965</v>
      </c>
      <c r="AG326" s="32"/>
      <c r="AH326" s="32"/>
      <c r="AI326" s="32"/>
      <c r="AJ326" s="32"/>
      <c r="AK326" s="32"/>
      <c r="AL326" s="32"/>
      <c r="AM326" s="69" t="s">
        <v>207</v>
      </c>
      <c r="AN326" s="162">
        <v>43965</v>
      </c>
      <c r="AO326" s="69" t="s">
        <v>57</v>
      </c>
      <c r="AP326" s="104" t="s">
        <v>56</v>
      </c>
      <c r="AQ326" s="69" t="s">
        <v>1533</v>
      </c>
      <c r="AR326" s="104" t="s">
        <v>206</v>
      </c>
      <c r="AS326" s="104">
        <v>43971</v>
      </c>
      <c r="AT326" s="104" t="s">
        <v>56</v>
      </c>
      <c r="AU326" s="104"/>
      <c r="AV326" s="104"/>
      <c r="AW326" s="32"/>
      <c r="AX326" s="32"/>
      <c r="AY326" s="32"/>
      <c r="AZ326" s="32">
        <f t="shared" si="9"/>
        <v>5</v>
      </c>
    </row>
    <row r="327" spans="5:52" ht="15.6" customHeight="1">
      <c r="E327" s="32"/>
      <c r="F327" s="32"/>
      <c r="G327" s="32"/>
      <c r="H327" s="517" t="s">
        <v>2629</v>
      </c>
      <c r="I327" s="104" t="s">
        <v>4849</v>
      </c>
      <c r="J327" s="104" t="s">
        <v>4850</v>
      </c>
      <c r="K327" s="32"/>
      <c r="L327" s="32"/>
      <c r="M327" s="32"/>
      <c r="N327" s="556" t="s">
        <v>6450</v>
      </c>
      <c r="O327" s="32"/>
      <c r="P327" s="32"/>
      <c r="Q327" s="104" t="s">
        <v>3629</v>
      </c>
      <c r="R327" s="104" t="s">
        <v>7082</v>
      </c>
      <c r="S327" s="32"/>
      <c r="T327" s="32"/>
      <c r="U327" s="32"/>
      <c r="V327" s="32"/>
      <c r="W327" s="32" t="s">
        <v>29</v>
      </c>
      <c r="X327" s="32" t="s">
        <v>141</v>
      </c>
      <c r="Y327" s="32"/>
      <c r="Z327" s="32"/>
      <c r="AA327" s="32"/>
      <c r="AB327" s="32"/>
      <c r="AC327" s="104" t="s">
        <v>142</v>
      </c>
      <c r="AD327" s="32"/>
      <c r="AE327" s="163" t="s">
        <v>207</v>
      </c>
      <c r="AF327" s="163">
        <v>43965</v>
      </c>
      <c r="AG327" s="32"/>
      <c r="AH327" s="32"/>
      <c r="AI327" s="32"/>
      <c r="AJ327" s="32"/>
      <c r="AK327" s="32"/>
      <c r="AL327" s="32"/>
      <c r="AM327" s="69"/>
      <c r="AN327" s="162"/>
      <c r="AO327" s="69"/>
      <c r="AP327" s="104"/>
      <c r="AQ327" s="69"/>
      <c r="AR327" s="104" t="s">
        <v>1329</v>
      </c>
      <c r="AS327" s="163">
        <v>43972</v>
      </c>
      <c r="AT327" s="104" t="s">
        <v>56</v>
      </c>
      <c r="AU327" s="104"/>
      <c r="AV327" s="104"/>
      <c r="AW327" s="32"/>
      <c r="AX327" s="32"/>
      <c r="AY327" s="32"/>
      <c r="AZ327" s="32">
        <f t="shared" si="9"/>
        <v>5</v>
      </c>
    </row>
    <row r="328" spans="5:52" ht="15.6" customHeight="1">
      <c r="E328" s="32"/>
      <c r="F328" s="32"/>
      <c r="G328" s="32"/>
      <c r="H328" s="517" t="s">
        <v>2630</v>
      </c>
      <c r="I328" s="104" t="s">
        <v>4851</v>
      </c>
      <c r="J328" s="104" t="s">
        <v>4852</v>
      </c>
      <c r="K328" s="32"/>
      <c r="L328" s="32"/>
      <c r="M328" s="32"/>
      <c r="N328" s="556" t="s">
        <v>6451</v>
      </c>
      <c r="O328" s="32"/>
      <c r="P328" s="32"/>
      <c r="Q328" s="104" t="s">
        <v>3630</v>
      </c>
      <c r="R328" s="104" t="s">
        <v>7110</v>
      </c>
      <c r="S328" s="32"/>
      <c r="T328" s="32"/>
      <c r="U328" s="32"/>
      <c r="V328" s="32"/>
      <c r="W328" s="32" t="s">
        <v>29</v>
      </c>
      <c r="X328" s="32" t="s">
        <v>141</v>
      </c>
      <c r="Y328" s="32"/>
      <c r="Z328" s="32"/>
      <c r="AA328" s="32"/>
      <c r="AB328" s="32"/>
      <c r="AC328" s="104" t="s">
        <v>142</v>
      </c>
      <c r="AD328" s="32"/>
      <c r="AE328" s="163" t="s">
        <v>214</v>
      </c>
      <c r="AF328" s="163">
        <v>43965</v>
      </c>
      <c r="AG328" s="32"/>
      <c r="AH328" s="32"/>
      <c r="AI328" s="32"/>
      <c r="AJ328" s="32"/>
      <c r="AK328" s="32"/>
      <c r="AL328" s="32"/>
      <c r="AM328" s="69" t="s">
        <v>207</v>
      </c>
      <c r="AN328" s="162">
        <v>43965</v>
      </c>
      <c r="AO328" s="69" t="s">
        <v>57</v>
      </c>
      <c r="AP328" s="104" t="s">
        <v>56</v>
      </c>
      <c r="AQ328" s="69" t="s">
        <v>1534</v>
      </c>
      <c r="AR328" s="104" t="s">
        <v>206</v>
      </c>
      <c r="AS328" s="104">
        <v>43971</v>
      </c>
      <c r="AT328" s="104" t="s">
        <v>57</v>
      </c>
      <c r="AU328" s="104" t="s">
        <v>56</v>
      </c>
      <c r="AV328" s="104" t="s">
        <v>1535</v>
      </c>
      <c r="AW328" s="32"/>
      <c r="AX328" s="32"/>
      <c r="AY328" s="32"/>
      <c r="AZ328" s="32">
        <f t="shared" si="9"/>
        <v>5</v>
      </c>
    </row>
    <row r="329" spans="5:52" ht="15.6" customHeight="1">
      <c r="E329" s="32"/>
      <c r="F329" s="32"/>
      <c r="G329" s="32"/>
      <c r="H329" s="517" t="s">
        <v>2631</v>
      </c>
      <c r="I329" s="104" t="s">
        <v>4853</v>
      </c>
      <c r="J329" s="104" t="s">
        <v>4854</v>
      </c>
      <c r="K329" s="32"/>
      <c r="L329" s="32"/>
      <c r="M329" s="32"/>
      <c r="N329" s="556" t="s">
        <v>6452</v>
      </c>
      <c r="O329" s="32"/>
      <c r="P329" s="32"/>
      <c r="Q329" s="104" t="s">
        <v>3631</v>
      </c>
      <c r="R329" s="104" t="s">
        <v>7110</v>
      </c>
      <c r="S329" s="32"/>
      <c r="T329" s="32"/>
      <c r="U329" s="32"/>
      <c r="V329" s="32"/>
      <c r="W329" s="32" t="s">
        <v>29</v>
      </c>
      <c r="X329" s="32" t="s">
        <v>141</v>
      </c>
      <c r="Y329" s="32"/>
      <c r="Z329" s="32"/>
      <c r="AA329" s="32"/>
      <c r="AB329" s="32"/>
      <c r="AC329" s="104" t="s">
        <v>142</v>
      </c>
      <c r="AD329" s="32"/>
      <c r="AE329" s="163" t="s">
        <v>214</v>
      </c>
      <c r="AF329" s="163">
        <v>43965</v>
      </c>
      <c r="AG329" s="32"/>
      <c r="AH329" s="32"/>
      <c r="AI329" s="32"/>
      <c r="AJ329" s="32"/>
      <c r="AK329" s="32"/>
      <c r="AL329" s="32"/>
      <c r="AM329" s="69" t="s">
        <v>207</v>
      </c>
      <c r="AN329" s="162">
        <v>43965</v>
      </c>
      <c r="AO329" s="69" t="s">
        <v>57</v>
      </c>
      <c r="AP329" s="104" t="s">
        <v>56</v>
      </c>
      <c r="AQ329" s="69" t="s">
        <v>1536</v>
      </c>
      <c r="AR329" s="104" t="s">
        <v>206</v>
      </c>
      <c r="AS329" s="104">
        <v>43971</v>
      </c>
      <c r="AT329" s="104" t="s">
        <v>56</v>
      </c>
      <c r="AU329" s="104"/>
      <c r="AV329" s="104"/>
      <c r="AW329" s="32"/>
      <c r="AX329" s="32"/>
      <c r="AY329" s="32"/>
      <c r="AZ329" s="32">
        <f t="shared" si="9"/>
        <v>5</v>
      </c>
    </row>
    <row r="330" spans="5:52" ht="15.6" customHeight="1">
      <c r="E330" s="32"/>
      <c r="F330" s="32"/>
      <c r="G330" s="32"/>
      <c r="H330" s="517" t="s">
        <v>2632</v>
      </c>
      <c r="I330" s="104" t="s">
        <v>4855</v>
      </c>
      <c r="J330" s="104" t="s">
        <v>4856</v>
      </c>
      <c r="K330" s="32"/>
      <c r="L330" s="32"/>
      <c r="M330" s="32"/>
      <c r="N330" s="556" t="s">
        <v>6453</v>
      </c>
      <c r="O330" s="32"/>
      <c r="P330" s="32"/>
      <c r="Q330" s="104" t="s">
        <v>3632</v>
      </c>
      <c r="R330" s="104" t="s">
        <v>7110</v>
      </c>
      <c r="S330" s="32"/>
      <c r="T330" s="32"/>
      <c r="U330" s="32"/>
      <c r="V330" s="32"/>
      <c r="W330" s="32" t="s">
        <v>29</v>
      </c>
      <c r="X330" s="32" t="s">
        <v>141</v>
      </c>
      <c r="Y330" s="32"/>
      <c r="Z330" s="32"/>
      <c r="AA330" s="32"/>
      <c r="AB330" s="32"/>
      <c r="AC330" s="104" t="s">
        <v>142</v>
      </c>
      <c r="AD330" s="32"/>
      <c r="AE330" s="163" t="s">
        <v>214</v>
      </c>
      <c r="AF330" s="163">
        <v>43965</v>
      </c>
      <c r="AG330" s="32"/>
      <c r="AH330" s="32"/>
      <c r="AI330" s="32"/>
      <c r="AJ330" s="32"/>
      <c r="AK330" s="32"/>
      <c r="AL330" s="32"/>
      <c r="AM330" s="69" t="s">
        <v>207</v>
      </c>
      <c r="AN330" s="162">
        <v>43965</v>
      </c>
      <c r="AO330" s="69" t="s">
        <v>57</v>
      </c>
      <c r="AP330" s="104" t="s">
        <v>56</v>
      </c>
      <c r="AQ330" s="69" t="s">
        <v>1537</v>
      </c>
      <c r="AR330" s="104"/>
      <c r="AS330" s="104"/>
      <c r="AT330" s="104"/>
      <c r="AU330" s="104"/>
      <c r="AV330" s="104"/>
      <c r="AW330" s="32"/>
      <c r="AX330" s="32"/>
      <c r="AY330" s="32"/>
      <c r="AZ330" s="32">
        <f t="shared" si="9"/>
        <v>5</v>
      </c>
    </row>
    <row r="331" spans="5:52" ht="15.6" customHeight="1">
      <c r="E331" s="32"/>
      <c r="F331" s="32"/>
      <c r="G331" s="32"/>
      <c r="H331" s="517" t="s">
        <v>2633</v>
      </c>
      <c r="I331" s="104" t="s">
        <v>4857</v>
      </c>
      <c r="J331" s="104" t="s">
        <v>4858</v>
      </c>
      <c r="K331" s="32"/>
      <c r="L331" s="32"/>
      <c r="M331" s="32"/>
      <c r="N331" s="556" t="s">
        <v>6454</v>
      </c>
      <c r="O331" s="32"/>
      <c r="P331" s="32"/>
      <c r="Q331" s="104" t="s">
        <v>3633</v>
      </c>
      <c r="R331" s="104" t="s">
        <v>7110</v>
      </c>
      <c r="S331" s="32"/>
      <c r="T331" s="32"/>
      <c r="U331" s="32"/>
      <c r="V331" s="32"/>
      <c r="W331" s="32" t="s">
        <v>29</v>
      </c>
      <c r="X331" s="32" t="s">
        <v>141</v>
      </c>
      <c r="Y331" s="32"/>
      <c r="Z331" s="32"/>
      <c r="AA331" s="32"/>
      <c r="AB331" s="32"/>
      <c r="AC331" s="104" t="s">
        <v>142</v>
      </c>
      <c r="AD331" s="32"/>
      <c r="AE331" s="163" t="s">
        <v>214</v>
      </c>
      <c r="AF331" s="163">
        <v>43965</v>
      </c>
      <c r="AG331" s="32"/>
      <c r="AH331" s="32"/>
      <c r="AI331" s="32"/>
      <c r="AJ331" s="32"/>
      <c r="AK331" s="32"/>
      <c r="AL331" s="32"/>
      <c r="AM331" s="69" t="s">
        <v>207</v>
      </c>
      <c r="AN331" s="162">
        <v>43965</v>
      </c>
      <c r="AO331" s="69" t="s">
        <v>58</v>
      </c>
      <c r="AP331" s="104" t="s">
        <v>56</v>
      </c>
      <c r="AQ331" s="69" t="s">
        <v>1538</v>
      </c>
      <c r="AR331" s="104" t="s">
        <v>206</v>
      </c>
      <c r="AS331" s="104">
        <v>43971</v>
      </c>
      <c r="AT331" s="104" t="s">
        <v>56</v>
      </c>
      <c r="AU331" s="104"/>
      <c r="AV331" s="104"/>
      <c r="AW331" s="32"/>
      <c r="AX331" s="32"/>
      <c r="AY331" s="32"/>
      <c r="AZ331" s="32">
        <f t="shared" si="9"/>
        <v>5</v>
      </c>
    </row>
    <row r="332" spans="5:52" ht="15.6" customHeight="1">
      <c r="E332" s="32"/>
      <c r="F332" s="32"/>
      <c r="G332" s="32"/>
      <c r="H332" s="517" t="s">
        <v>2634</v>
      </c>
      <c r="I332" s="104" t="s">
        <v>4859</v>
      </c>
      <c r="J332" s="104" t="s">
        <v>4860</v>
      </c>
      <c r="K332" s="32"/>
      <c r="L332" s="32"/>
      <c r="M332" s="32"/>
      <c r="N332" s="556" t="s">
        <v>6455</v>
      </c>
      <c r="O332" s="32"/>
      <c r="P332" s="32"/>
      <c r="Q332" s="104" t="s">
        <v>3634</v>
      </c>
      <c r="R332" s="104" t="s">
        <v>7110</v>
      </c>
      <c r="S332" s="32"/>
      <c r="T332" s="32"/>
      <c r="U332" s="32"/>
      <c r="V332" s="32"/>
      <c r="W332" s="32" t="s">
        <v>29</v>
      </c>
      <c r="X332" s="32" t="s">
        <v>141</v>
      </c>
      <c r="Y332" s="32"/>
      <c r="Z332" s="32"/>
      <c r="AA332" s="32"/>
      <c r="AB332" s="32"/>
      <c r="AC332" s="104" t="s">
        <v>142</v>
      </c>
      <c r="AD332" s="32"/>
      <c r="AE332" s="163" t="s">
        <v>214</v>
      </c>
      <c r="AF332" s="163">
        <v>43965</v>
      </c>
      <c r="AG332" s="32"/>
      <c r="AH332" s="32"/>
      <c r="AI332" s="32"/>
      <c r="AJ332" s="32"/>
      <c r="AK332" s="32"/>
      <c r="AL332" s="32"/>
      <c r="AM332" s="69" t="s">
        <v>207</v>
      </c>
      <c r="AN332" s="162">
        <v>43965</v>
      </c>
      <c r="AO332" s="69" t="s">
        <v>57</v>
      </c>
      <c r="AP332" s="104" t="s">
        <v>56</v>
      </c>
      <c r="AQ332" s="69" t="s">
        <v>1539</v>
      </c>
      <c r="AR332" s="104"/>
      <c r="AS332" s="104"/>
      <c r="AT332" s="104"/>
      <c r="AU332" s="104"/>
      <c r="AV332" s="104"/>
      <c r="AW332" s="32"/>
      <c r="AX332" s="32"/>
      <c r="AY332" s="32"/>
      <c r="AZ332" s="32">
        <f t="shared" si="9"/>
        <v>5</v>
      </c>
    </row>
    <row r="333" spans="5:52" ht="15.6" customHeight="1">
      <c r="E333" s="32"/>
      <c r="F333" s="32"/>
      <c r="G333" s="32"/>
      <c r="H333" s="517" t="s">
        <v>2635</v>
      </c>
      <c r="I333" s="104" t="s">
        <v>4861</v>
      </c>
      <c r="J333" s="104" t="s">
        <v>4862</v>
      </c>
      <c r="K333" s="32"/>
      <c r="L333" s="32"/>
      <c r="M333" s="32"/>
      <c r="N333" s="556" t="s">
        <v>6456</v>
      </c>
      <c r="O333" s="32"/>
      <c r="P333" s="32"/>
      <c r="Q333" s="104" t="s">
        <v>3635</v>
      </c>
      <c r="R333" s="104" t="s">
        <v>7110</v>
      </c>
      <c r="S333" s="32"/>
      <c r="T333" s="32"/>
      <c r="U333" s="32"/>
      <c r="V333" s="32"/>
      <c r="W333" s="32" t="s">
        <v>29</v>
      </c>
      <c r="X333" s="32" t="s">
        <v>141</v>
      </c>
      <c r="Y333" s="32"/>
      <c r="Z333" s="32"/>
      <c r="AA333" s="32"/>
      <c r="AB333" s="32"/>
      <c r="AC333" s="104" t="s">
        <v>142</v>
      </c>
      <c r="AD333" s="32"/>
      <c r="AE333" s="163" t="s">
        <v>214</v>
      </c>
      <c r="AF333" s="163">
        <v>43965</v>
      </c>
      <c r="AG333" s="32"/>
      <c r="AH333" s="32"/>
      <c r="AI333" s="32"/>
      <c r="AJ333" s="32"/>
      <c r="AK333" s="32"/>
      <c r="AL333" s="32"/>
      <c r="AM333" s="69" t="s">
        <v>207</v>
      </c>
      <c r="AN333" s="162">
        <v>43965</v>
      </c>
      <c r="AO333" s="69" t="s">
        <v>56</v>
      </c>
      <c r="AP333" s="87" t="s">
        <v>56</v>
      </c>
      <c r="AQ333" s="69"/>
      <c r="AR333" s="104" t="s">
        <v>206</v>
      </c>
      <c r="AS333" s="104">
        <v>43971</v>
      </c>
      <c r="AT333" s="104" t="s">
        <v>56</v>
      </c>
      <c r="AU333" s="104"/>
      <c r="AV333" s="104"/>
      <c r="AW333" s="32"/>
      <c r="AX333" s="32"/>
      <c r="AY333" s="32"/>
      <c r="AZ333" s="32">
        <f t="shared" si="9"/>
        <v>5</v>
      </c>
    </row>
    <row r="334" spans="5:52" ht="15.6" customHeight="1">
      <c r="E334" s="32"/>
      <c r="F334" s="32"/>
      <c r="G334" s="32"/>
      <c r="H334" s="517" t="s">
        <v>2636</v>
      </c>
      <c r="I334" s="104" t="s">
        <v>4863</v>
      </c>
      <c r="J334" s="104" t="s">
        <v>4864</v>
      </c>
      <c r="K334" s="32"/>
      <c r="L334" s="32"/>
      <c r="M334" s="32"/>
      <c r="N334" s="556" t="s">
        <v>6457</v>
      </c>
      <c r="O334" s="32"/>
      <c r="P334" s="32"/>
      <c r="Q334" s="104" t="s">
        <v>3636</v>
      </c>
      <c r="R334" s="104" t="s">
        <v>7110</v>
      </c>
      <c r="S334" s="32"/>
      <c r="T334" s="32"/>
      <c r="U334" s="32"/>
      <c r="V334" s="32"/>
      <c r="W334" s="32" t="s">
        <v>29</v>
      </c>
      <c r="X334" s="32" t="s">
        <v>141</v>
      </c>
      <c r="Y334" s="32"/>
      <c r="Z334" s="32"/>
      <c r="AA334" s="32"/>
      <c r="AB334" s="32"/>
      <c r="AC334" s="104" t="s">
        <v>142</v>
      </c>
      <c r="AD334" s="32"/>
      <c r="AE334" s="163" t="s">
        <v>214</v>
      </c>
      <c r="AF334" s="163">
        <v>43965</v>
      </c>
      <c r="AG334" s="32"/>
      <c r="AH334" s="32"/>
      <c r="AI334" s="32"/>
      <c r="AJ334" s="32"/>
      <c r="AK334" s="32"/>
      <c r="AL334" s="32"/>
      <c r="AM334" s="69" t="s">
        <v>207</v>
      </c>
      <c r="AN334" s="162">
        <v>43965</v>
      </c>
      <c r="AO334" s="69" t="s">
        <v>56</v>
      </c>
      <c r="AP334" s="87" t="s">
        <v>56</v>
      </c>
      <c r="AQ334" s="69"/>
      <c r="AR334" s="104"/>
      <c r="AS334" s="104"/>
      <c r="AT334" s="104"/>
      <c r="AU334" s="104"/>
      <c r="AV334" s="104"/>
      <c r="AW334" s="32"/>
      <c r="AX334" s="32"/>
      <c r="AY334" s="32"/>
      <c r="AZ334" s="32">
        <f t="shared" si="9"/>
        <v>5</v>
      </c>
    </row>
    <row r="335" spans="5:52" ht="15.6" customHeight="1">
      <c r="E335" s="32"/>
      <c r="F335" s="32"/>
      <c r="G335" s="32"/>
      <c r="H335" s="517" t="s">
        <v>2637</v>
      </c>
      <c r="I335" s="104" t="s">
        <v>4865</v>
      </c>
      <c r="J335" s="104" t="s">
        <v>4866</v>
      </c>
      <c r="K335" s="32"/>
      <c r="L335" s="32"/>
      <c r="M335" s="32"/>
      <c r="N335" s="556" t="s">
        <v>6458</v>
      </c>
      <c r="O335" s="32"/>
      <c r="P335" s="32"/>
      <c r="Q335" s="104" t="s">
        <v>3637</v>
      </c>
      <c r="R335" s="104" t="s">
        <v>7110</v>
      </c>
      <c r="S335" s="32"/>
      <c r="T335" s="32"/>
      <c r="U335" s="32"/>
      <c r="V335" s="32"/>
      <c r="W335" s="32" t="s">
        <v>29</v>
      </c>
      <c r="X335" s="32" t="s">
        <v>141</v>
      </c>
      <c r="Y335" s="32"/>
      <c r="Z335" s="32"/>
      <c r="AA335" s="32"/>
      <c r="AB335" s="32"/>
      <c r="AC335" s="104" t="s">
        <v>142</v>
      </c>
      <c r="AD335" s="32"/>
      <c r="AE335" s="163" t="s">
        <v>214</v>
      </c>
      <c r="AF335" s="163">
        <v>43965</v>
      </c>
      <c r="AG335" s="32"/>
      <c r="AH335" s="32"/>
      <c r="AI335" s="32"/>
      <c r="AJ335" s="32"/>
      <c r="AK335" s="32"/>
      <c r="AL335" s="32"/>
      <c r="AM335" s="69" t="s">
        <v>207</v>
      </c>
      <c r="AN335" s="162">
        <v>43965</v>
      </c>
      <c r="AO335" s="69" t="s">
        <v>56</v>
      </c>
      <c r="AP335" s="87" t="s">
        <v>56</v>
      </c>
      <c r="AQ335" s="69"/>
      <c r="AR335" s="104" t="s">
        <v>1329</v>
      </c>
      <c r="AS335" s="163">
        <v>43972</v>
      </c>
      <c r="AT335" s="104" t="s">
        <v>56</v>
      </c>
      <c r="AU335" s="104"/>
      <c r="AV335" s="104"/>
      <c r="AW335" s="32"/>
      <c r="AX335" s="32"/>
      <c r="AY335" s="32"/>
      <c r="AZ335" s="32">
        <f t="shared" si="9"/>
        <v>5</v>
      </c>
    </row>
    <row r="336" spans="5:52" ht="15.6" customHeight="1">
      <c r="E336" s="32"/>
      <c r="F336" s="32"/>
      <c r="G336" s="32"/>
      <c r="H336" s="517" t="s">
        <v>2638</v>
      </c>
      <c r="I336" s="104" t="s">
        <v>4867</v>
      </c>
      <c r="J336" s="104" t="s">
        <v>4868</v>
      </c>
      <c r="K336" s="32"/>
      <c r="L336" s="32"/>
      <c r="M336" s="32"/>
      <c r="N336" s="556" t="s">
        <v>6459</v>
      </c>
      <c r="O336" s="32"/>
      <c r="P336" s="32"/>
      <c r="Q336" s="104" t="s">
        <v>3638</v>
      </c>
      <c r="R336" s="104" t="s">
        <v>7110</v>
      </c>
      <c r="S336" s="32"/>
      <c r="T336" s="32"/>
      <c r="U336" s="32"/>
      <c r="V336" s="32"/>
      <c r="W336" s="32" t="s">
        <v>29</v>
      </c>
      <c r="X336" s="32" t="s">
        <v>141</v>
      </c>
      <c r="Y336" s="32"/>
      <c r="Z336" s="32"/>
      <c r="AA336" s="32"/>
      <c r="AB336" s="32"/>
      <c r="AC336" s="104" t="s">
        <v>142</v>
      </c>
      <c r="AD336" s="32"/>
      <c r="AE336" s="163" t="s">
        <v>214</v>
      </c>
      <c r="AF336" s="163">
        <v>43965</v>
      </c>
      <c r="AG336" s="32"/>
      <c r="AH336" s="32"/>
      <c r="AI336" s="32"/>
      <c r="AJ336" s="32"/>
      <c r="AK336" s="32"/>
      <c r="AL336" s="32"/>
      <c r="AM336" s="69" t="s">
        <v>207</v>
      </c>
      <c r="AN336" s="162">
        <v>43965</v>
      </c>
      <c r="AO336" s="69" t="s">
        <v>57</v>
      </c>
      <c r="AP336" s="104" t="s">
        <v>62</v>
      </c>
      <c r="AQ336" s="69" t="s">
        <v>1540</v>
      </c>
      <c r="AR336" s="104" t="s">
        <v>206</v>
      </c>
      <c r="AS336" s="163">
        <v>43971</v>
      </c>
      <c r="AT336" s="104" t="s">
        <v>57</v>
      </c>
      <c r="AU336" s="104" t="s">
        <v>56</v>
      </c>
      <c r="AV336" s="104" t="s">
        <v>1541</v>
      </c>
      <c r="AW336" s="32"/>
      <c r="AX336" s="32"/>
      <c r="AY336" s="32"/>
      <c r="AZ336" s="32">
        <f t="shared" si="9"/>
        <v>5</v>
      </c>
    </row>
    <row r="337" spans="5:52" ht="15.6" customHeight="1">
      <c r="E337" s="32"/>
      <c r="F337" s="32"/>
      <c r="G337" s="32"/>
      <c r="H337" s="517" t="s">
        <v>2639</v>
      </c>
      <c r="I337" s="104" t="s">
        <v>4869</v>
      </c>
      <c r="J337" s="104" t="s">
        <v>4870</v>
      </c>
      <c r="K337" s="32"/>
      <c r="L337" s="32"/>
      <c r="M337" s="32"/>
      <c r="N337" s="556" t="s">
        <v>6460</v>
      </c>
      <c r="O337" s="32"/>
      <c r="P337" s="32"/>
      <c r="Q337" s="104" t="s">
        <v>3639</v>
      </c>
      <c r="R337" s="104" t="s">
        <v>7110</v>
      </c>
      <c r="S337" s="32"/>
      <c r="T337" s="32"/>
      <c r="U337" s="32"/>
      <c r="V337" s="32"/>
      <c r="W337" s="32" t="s">
        <v>29</v>
      </c>
      <c r="X337" s="32" t="s">
        <v>141</v>
      </c>
      <c r="Y337" s="32"/>
      <c r="Z337" s="32"/>
      <c r="AA337" s="32"/>
      <c r="AB337" s="32"/>
      <c r="AC337" s="104" t="s">
        <v>142</v>
      </c>
      <c r="AD337" s="32"/>
      <c r="AE337" s="163" t="s">
        <v>214</v>
      </c>
      <c r="AF337" s="163">
        <v>43965</v>
      </c>
      <c r="AG337" s="32"/>
      <c r="AH337" s="32"/>
      <c r="AI337" s="32"/>
      <c r="AJ337" s="32"/>
      <c r="AK337" s="32"/>
      <c r="AL337" s="32"/>
      <c r="AM337" s="69" t="s">
        <v>207</v>
      </c>
      <c r="AN337" s="162">
        <v>43965</v>
      </c>
      <c r="AO337" s="69" t="s">
        <v>55</v>
      </c>
      <c r="AP337" s="104" t="s">
        <v>56</v>
      </c>
      <c r="AQ337" s="69" t="s">
        <v>1542</v>
      </c>
      <c r="AR337" s="104"/>
      <c r="AS337" s="163"/>
      <c r="AT337" s="104"/>
      <c r="AU337" s="104"/>
      <c r="AV337" s="104"/>
      <c r="AW337" s="32"/>
      <c r="AX337" s="32"/>
      <c r="AY337" s="32"/>
      <c r="AZ337" s="32">
        <f t="shared" ref="AZ337:AZ400" si="10">MONTH(AF337)</f>
        <v>5</v>
      </c>
    </row>
    <row r="338" spans="5:52" ht="15.6" customHeight="1">
      <c r="E338" s="32"/>
      <c r="F338" s="32"/>
      <c r="G338" s="32"/>
      <c r="H338" s="517" t="s">
        <v>2640</v>
      </c>
      <c r="I338" s="104" t="s">
        <v>4871</v>
      </c>
      <c r="J338" s="104" t="s">
        <v>4872</v>
      </c>
      <c r="K338" s="32"/>
      <c r="L338" s="32"/>
      <c r="M338" s="32"/>
      <c r="N338" s="556" t="s">
        <v>6461</v>
      </c>
      <c r="O338" s="32"/>
      <c r="P338" s="32"/>
      <c r="Q338" s="104" t="s">
        <v>3640</v>
      </c>
      <c r="R338" s="104" t="s">
        <v>7110</v>
      </c>
      <c r="S338" s="32"/>
      <c r="T338" s="32"/>
      <c r="U338" s="32"/>
      <c r="V338" s="32"/>
      <c r="W338" s="32" t="s">
        <v>29</v>
      </c>
      <c r="X338" s="32" t="s">
        <v>141</v>
      </c>
      <c r="Y338" s="32"/>
      <c r="Z338" s="32"/>
      <c r="AA338" s="32"/>
      <c r="AB338" s="32"/>
      <c r="AC338" s="104" t="s">
        <v>142</v>
      </c>
      <c r="AD338" s="32"/>
      <c r="AE338" s="163" t="s">
        <v>214</v>
      </c>
      <c r="AF338" s="163">
        <v>43965</v>
      </c>
      <c r="AG338" s="32"/>
      <c r="AH338" s="32"/>
      <c r="AI338" s="32"/>
      <c r="AJ338" s="32"/>
      <c r="AK338" s="32"/>
      <c r="AL338" s="32"/>
      <c r="AM338" s="69" t="s">
        <v>207</v>
      </c>
      <c r="AN338" s="162">
        <v>43965</v>
      </c>
      <c r="AO338" s="69" t="s">
        <v>56</v>
      </c>
      <c r="AP338" s="87" t="s">
        <v>56</v>
      </c>
      <c r="AQ338" s="69"/>
      <c r="AR338" s="104"/>
      <c r="AS338" s="163"/>
      <c r="AT338" s="104"/>
      <c r="AU338" s="104"/>
      <c r="AV338" s="104"/>
      <c r="AW338" s="32"/>
      <c r="AX338" s="32"/>
      <c r="AY338" s="32"/>
      <c r="AZ338" s="32">
        <f t="shared" si="10"/>
        <v>5</v>
      </c>
    </row>
    <row r="339" spans="5:52" ht="15.6" customHeight="1">
      <c r="E339" s="32"/>
      <c r="F339" s="32"/>
      <c r="G339" s="32"/>
      <c r="H339" s="517" t="s">
        <v>2641</v>
      </c>
      <c r="I339" s="104" t="s">
        <v>4873</v>
      </c>
      <c r="J339" s="104" t="s">
        <v>4874</v>
      </c>
      <c r="K339" s="32"/>
      <c r="L339" s="32"/>
      <c r="M339" s="32"/>
      <c r="N339" s="556" t="s">
        <v>6462</v>
      </c>
      <c r="O339" s="32"/>
      <c r="P339" s="32"/>
      <c r="Q339" s="104" t="s">
        <v>3641</v>
      </c>
      <c r="R339" s="104" t="s">
        <v>7114</v>
      </c>
      <c r="S339" s="32"/>
      <c r="T339" s="32"/>
      <c r="U339" s="32"/>
      <c r="V339" s="32"/>
      <c r="W339" s="32" t="s">
        <v>29</v>
      </c>
      <c r="X339" s="32" t="s">
        <v>141</v>
      </c>
      <c r="Y339" s="32"/>
      <c r="Z339" s="32"/>
      <c r="AA339" s="32"/>
      <c r="AB339" s="32"/>
      <c r="AC339" s="104" t="s">
        <v>142</v>
      </c>
      <c r="AD339" s="32"/>
      <c r="AE339" s="163" t="s">
        <v>207</v>
      </c>
      <c r="AF339" s="163">
        <v>43965</v>
      </c>
      <c r="AG339" s="32"/>
      <c r="AH339" s="32"/>
      <c r="AI339" s="32"/>
      <c r="AJ339" s="32"/>
      <c r="AK339" s="32"/>
      <c r="AL339" s="32"/>
      <c r="AM339" s="69" t="s">
        <v>214</v>
      </c>
      <c r="AN339" s="162">
        <v>43965</v>
      </c>
      <c r="AO339" s="69" t="s">
        <v>55</v>
      </c>
      <c r="AP339" s="104" t="s">
        <v>56</v>
      </c>
      <c r="AQ339" s="69" t="s">
        <v>1543</v>
      </c>
      <c r="AR339" s="104" t="s">
        <v>1329</v>
      </c>
      <c r="AS339" s="163">
        <v>43972</v>
      </c>
      <c r="AT339" s="104" t="s">
        <v>56</v>
      </c>
      <c r="AU339" s="104"/>
      <c r="AV339" s="104"/>
      <c r="AW339" s="32"/>
      <c r="AX339" s="32"/>
      <c r="AY339" s="32"/>
      <c r="AZ339" s="32">
        <f t="shared" si="10"/>
        <v>5</v>
      </c>
    </row>
    <row r="340" spans="5:52" ht="15.6" customHeight="1">
      <c r="E340" s="32"/>
      <c r="F340" s="32"/>
      <c r="G340" s="32"/>
      <c r="H340" s="517" t="s">
        <v>2642</v>
      </c>
      <c r="I340" s="104" t="s">
        <v>4875</v>
      </c>
      <c r="J340" s="104" t="s">
        <v>4876</v>
      </c>
      <c r="K340" s="32"/>
      <c r="L340" s="32"/>
      <c r="M340" s="32"/>
      <c r="N340" s="556" t="s">
        <v>6463</v>
      </c>
      <c r="O340" s="32"/>
      <c r="P340" s="32"/>
      <c r="Q340" s="104" t="s">
        <v>3642</v>
      </c>
      <c r="R340" s="104" t="s">
        <v>7110</v>
      </c>
      <c r="S340" s="32"/>
      <c r="T340" s="32"/>
      <c r="U340" s="32"/>
      <c r="V340" s="32"/>
      <c r="W340" s="32" t="s">
        <v>29</v>
      </c>
      <c r="X340" s="32" t="s">
        <v>141</v>
      </c>
      <c r="Y340" s="32"/>
      <c r="Z340" s="32"/>
      <c r="AA340" s="32"/>
      <c r="AB340" s="32"/>
      <c r="AC340" s="104" t="s">
        <v>142</v>
      </c>
      <c r="AD340" s="32"/>
      <c r="AE340" s="163" t="s">
        <v>214</v>
      </c>
      <c r="AF340" s="163">
        <v>43965</v>
      </c>
      <c r="AG340" s="32"/>
      <c r="AH340" s="32"/>
      <c r="AI340" s="32"/>
      <c r="AJ340" s="32"/>
      <c r="AK340" s="32"/>
      <c r="AL340" s="32"/>
      <c r="AM340" s="69" t="s">
        <v>207</v>
      </c>
      <c r="AN340" s="162">
        <v>43965</v>
      </c>
      <c r="AO340" s="69" t="s">
        <v>56</v>
      </c>
      <c r="AP340" s="87" t="s">
        <v>56</v>
      </c>
      <c r="AQ340" s="69"/>
      <c r="AR340" s="104" t="s">
        <v>206</v>
      </c>
      <c r="AS340" s="163">
        <v>43971</v>
      </c>
      <c r="AT340" s="104" t="s">
        <v>57</v>
      </c>
      <c r="AU340" s="104" t="s">
        <v>56</v>
      </c>
      <c r="AV340" s="104" t="s">
        <v>1544</v>
      </c>
      <c r="AW340" s="32"/>
      <c r="AX340" s="32"/>
      <c r="AY340" s="32"/>
      <c r="AZ340" s="32">
        <f t="shared" si="10"/>
        <v>5</v>
      </c>
    </row>
    <row r="341" spans="5:52" ht="15.6" customHeight="1">
      <c r="E341" s="32"/>
      <c r="F341" s="32"/>
      <c r="G341" s="32"/>
      <c r="H341" s="517" t="s">
        <v>2643</v>
      </c>
      <c r="I341" s="104" t="s">
        <v>4877</v>
      </c>
      <c r="J341" s="104" t="s">
        <v>4878</v>
      </c>
      <c r="K341" s="32"/>
      <c r="L341" s="32"/>
      <c r="M341" s="32"/>
      <c r="N341" s="556" t="s">
        <v>6464</v>
      </c>
      <c r="O341" s="32"/>
      <c r="P341" s="32"/>
      <c r="Q341" s="104" t="s">
        <v>3643</v>
      </c>
      <c r="R341" s="104" t="s">
        <v>7115</v>
      </c>
      <c r="S341" s="32"/>
      <c r="T341" s="32"/>
      <c r="U341" s="32"/>
      <c r="V341" s="32"/>
      <c r="W341" s="32" t="s">
        <v>29</v>
      </c>
      <c r="X341" s="32" t="s">
        <v>141</v>
      </c>
      <c r="Y341" s="32"/>
      <c r="Z341" s="32"/>
      <c r="AA341" s="32"/>
      <c r="AB341" s="32"/>
      <c r="AC341" s="104" t="s">
        <v>142</v>
      </c>
      <c r="AD341" s="32"/>
      <c r="AE341" s="163" t="s">
        <v>214</v>
      </c>
      <c r="AF341" s="163">
        <v>43965</v>
      </c>
      <c r="AG341" s="32"/>
      <c r="AH341" s="32"/>
      <c r="AI341" s="32"/>
      <c r="AJ341" s="32"/>
      <c r="AK341" s="32"/>
      <c r="AL341" s="32"/>
      <c r="AM341" s="69" t="s">
        <v>207</v>
      </c>
      <c r="AN341" s="162">
        <v>43965</v>
      </c>
      <c r="AO341" s="69" t="s">
        <v>56</v>
      </c>
      <c r="AP341" s="87" t="s">
        <v>56</v>
      </c>
      <c r="AQ341" s="69"/>
      <c r="AR341" s="104" t="s">
        <v>1329</v>
      </c>
      <c r="AS341" s="163">
        <v>43972</v>
      </c>
      <c r="AT341" s="104" t="s">
        <v>57</v>
      </c>
      <c r="AU341" s="104" t="s">
        <v>56</v>
      </c>
      <c r="AV341" s="104" t="s">
        <v>1545</v>
      </c>
      <c r="AW341" s="32"/>
      <c r="AX341" s="32"/>
      <c r="AY341" s="32"/>
      <c r="AZ341" s="32">
        <f t="shared" si="10"/>
        <v>5</v>
      </c>
    </row>
    <row r="342" spans="5:52" ht="15.6" customHeight="1">
      <c r="E342" s="32"/>
      <c r="F342" s="32"/>
      <c r="G342" s="32"/>
      <c r="H342" s="517" t="s">
        <v>2644</v>
      </c>
      <c r="I342" s="104" t="s">
        <v>4879</v>
      </c>
      <c r="J342" s="104" t="s">
        <v>4880</v>
      </c>
      <c r="K342" s="32"/>
      <c r="L342" s="32"/>
      <c r="M342" s="32"/>
      <c r="N342" s="556" t="s">
        <v>6465</v>
      </c>
      <c r="O342" s="32"/>
      <c r="P342" s="32"/>
      <c r="Q342" s="104" t="s">
        <v>3644</v>
      </c>
      <c r="R342" s="104" t="s">
        <v>7116</v>
      </c>
      <c r="S342" s="32"/>
      <c r="T342" s="32"/>
      <c r="U342" s="32"/>
      <c r="V342" s="32"/>
      <c r="W342" s="32" t="s">
        <v>29</v>
      </c>
      <c r="X342" s="32" t="s">
        <v>141</v>
      </c>
      <c r="Y342" s="32"/>
      <c r="Z342" s="32"/>
      <c r="AA342" s="32"/>
      <c r="AB342" s="32"/>
      <c r="AC342" s="104" t="s">
        <v>142</v>
      </c>
      <c r="AD342" s="32"/>
      <c r="AE342" s="163" t="s">
        <v>214</v>
      </c>
      <c r="AF342" s="163">
        <v>43965</v>
      </c>
      <c r="AG342" s="32"/>
      <c r="AH342" s="32"/>
      <c r="AI342" s="32"/>
      <c r="AJ342" s="32"/>
      <c r="AK342" s="32"/>
      <c r="AL342" s="32"/>
      <c r="AM342" s="69" t="s">
        <v>207</v>
      </c>
      <c r="AN342" s="162">
        <v>43965</v>
      </c>
      <c r="AO342" s="69" t="s">
        <v>56</v>
      </c>
      <c r="AP342" s="87" t="s">
        <v>56</v>
      </c>
      <c r="AQ342" s="69"/>
      <c r="AR342" s="104" t="s">
        <v>1329</v>
      </c>
      <c r="AS342" s="163">
        <v>43972</v>
      </c>
      <c r="AT342" s="104" t="s">
        <v>58</v>
      </c>
      <c r="AU342" s="104" t="s">
        <v>56</v>
      </c>
      <c r="AV342" s="104" t="s">
        <v>1546</v>
      </c>
      <c r="AW342" s="32"/>
      <c r="AX342" s="32"/>
      <c r="AY342" s="32"/>
      <c r="AZ342" s="32">
        <f t="shared" si="10"/>
        <v>5</v>
      </c>
    </row>
    <row r="343" spans="5:52" ht="15.6" customHeight="1">
      <c r="E343" s="32"/>
      <c r="F343" s="32"/>
      <c r="G343" s="32"/>
      <c r="H343" s="517" t="s">
        <v>2645</v>
      </c>
      <c r="I343" s="104" t="s">
        <v>4881</v>
      </c>
      <c r="J343" s="104" t="s">
        <v>4882</v>
      </c>
      <c r="K343" s="32"/>
      <c r="L343" s="32"/>
      <c r="M343" s="32"/>
      <c r="N343" s="556" t="s">
        <v>6466</v>
      </c>
      <c r="O343" s="32"/>
      <c r="P343" s="32"/>
      <c r="Q343" s="104" t="s">
        <v>3645</v>
      </c>
      <c r="R343" s="104" t="s">
        <v>7082</v>
      </c>
      <c r="S343" s="32"/>
      <c r="T343" s="32"/>
      <c r="U343" s="32"/>
      <c r="V343" s="32"/>
      <c r="W343" s="32" t="s">
        <v>29</v>
      </c>
      <c r="X343" s="32" t="s">
        <v>141</v>
      </c>
      <c r="Y343" s="32"/>
      <c r="Z343" s="32"/>
      <c r="AA343" s="32"/>
      <c r="AB343" s="32"/>
      <c r="AC343" s="104" t="s">
        <v>142</v>
      </c>
      <c r="AD343" s="32"/>
      <c r="AE343" s="163" t="s">
        <v>207</v>
      </c>
      <c r="AF343" s="163">
        <v>43965</v>
      </c>
      <c r="AG343" s="32"/>
      <c r="AH343" s="32"/>
      <c r="AI343" s="32"/>
      <c r="AJ343" s="32"/>
      <c r="AK343" s="32"/>
      <c r="AL343" s="32"/>
      <c r="AM343" s="69" t="s">
        <v>214</v>
      </c>
      <c r="AN343" s="162">
        <v>43965</v>
      </c>
      <c r="AO343" s="69" t="s">
        <v>56</v>
      </c>
      <c r="AP343" s="87" t="s">
        <v>56</v>
      </c>
      <c r="AQ343" s="69"/>
      <c r="AR343" s="104"/>
      <c r="AS343" s="104"/>
      <c r="AT343" s="104"/>
      <c r="AU343" s="104"/>
      <c r="AV343" s="104"/>
      <c r="AW343" s="32"/>
      <c r="AX343" s="32"/>
      <c r="AY343" s="32"/>
      <c r="AZ343" s="32">
        <f t="shared" si="10"/>
        <v>5</v>
      </c>
    </row>
    <row r="344" spans="5:52" ht="15.6" customHeight="1">
      <c r="E344" s="32"/>
      <c r="F344" s="32"/>
      <c r="G344" s="32"/>
      <c r="H344" s="517" t="s">
        <v>2646</v>
      </c>
      <c r="I344" s="104" t="s">
        <v>4883</v>
      </c>
      <c r="J344" s="104" t="s">
        <v>4884</v>
      </c>
      <c r="K344" s="32"/>
      <c r="L344" s="32"/>
      <c r="M344" s="32"/>
      <c r="N344" s="556" t="s">
        <v>6467</v>
      </c>
      <c r="O344" s="32"/>
      <c r="P344" s="32"/>
      <c r="Q344" s="104" t="s">
        <v>3646</v>
      </c>
      <c r="R344" s="104" t="s">
        <v>7082</v>
      </c>
      <c r="S344" s="32"/>
      <c r="T344" s="32"/>
      <c r="U344" s="32"/>
      <c r="V344" s="32"/>
      <c r="W344" s="32" t="s">
        <v>29</v>
      </c>
      <c r="X344" s="32" t="s">
        <v>141</v>
      </c>
      <c r="Y344" s="32"/>
      <c r="Z344" s="32"/>
      <c r="AA344" s="32"/>
      <c r="AB344" s="32"/>
      <c r="AC344" s="104" t="s">
        <v>142</v>
      </c>
      <c r="AD344" s="32"/>
      <c r="AE344" s="163" t="s">
        <v>207</v>
      </c>
      <c r="AF344" s="163">
        <v>43965</v>
      </c>
      <c r="AG344" s="32"/>
      <c r="AH344" s="32"/>
      <c r="AI344" s="32"/>
      <c r="AJ344" s="32"/>
      <c r="AK344" s="32"/>
      <c r="AL344" s="32"/>
      <c r="AM344" s="69" t="s">
        <v>214</v>
      </c>
      <c r="AN344" s="162">
        <v>43965</v>
      </c>
      <c r="AO344" s="69" t="s">
        <v>56</v>
      </c>
      <c r="AP344" s="87" t="s">
        <v>56</v>
      </c>
      <c r="AQ344" s="69"/>
      <c r="AR344" s="104" t="s">
        <v>1329</v>
      </c>
      <c r="AS344" s="163">
        <v>43972</v>
      </c>
      <c r="AT344" s="104" t="s">
        <v>56</v>
      </c>
      <c r="AU344" s="104"/>
      <c r="AV344" s="104"/>
      <c r="AW344" s="32"/>
      <c r="AX344" s="32"/>
      <c r="AY344" s="32"/>
      <c r="AZ344" s="32">
        <f t="shared" si="10"/>
        <v>5</v>
      </c>
    </row>
    <row r="345" spans="5:52" ht="15.6" customHeight="1">
      <c r="E345" s="32"/>
      <c r="F345" s="32"/>
      <c r="G345" s="32"/>
      <c r="H345" s="517" t="s">
        <v>2647</v>
      </c>
      <c r="I345" s="104" t="s">
        <v>4885</v>
      </c>
      <c r="J345" s="104" t="s">
        <v>4886</v>
      </c>
      <c r="K345" s="32"/>
      <c r="L345" s="32"/>
      <c r="M345" s="32"/>
      <c r="N345" s="556" t="s">
        <v>6468</v>
      </c>
      <c r="O345" s="32"/>
      <c r="P345" s="32"/>
      <c r="Q345" s="104" t="s">
        <v>3647</v>
      </c>
      <c r="R345" s="104" t="s">
        <v>7082</v>
      </c>
      <c r="S345" s="32"/>
      <c r="T345" s="32"/>
      <c r="U345" s="32"/>
      <c r="V345" s="32"/>
      <c r="W345" s="32" t="s">
        <v>29</v>
      </c>
      <c r="X345" s="32" t="s">
        <v>141</v>
      </c>
      <c r="Y345" s="32"/>
      <c r="Z345" s="32"/>
      <c r="AA345" s="32"/>
      <c r="AB345" s="32"/>
      <c r="AC345" s="104" t="s">
        <v>142</v>
      </c>
      <c r="AD345" s="32"/>
      <c r="AE345" s="163" t="s">
        <v>207</v>
      </c>
      <c r="AF345" s="163">
        <v>43965</v>
      </c>
      <c r="AG345" s="32"/>
      <c r="AH345" s="32"/>
      <c r="AI345" s="32"/>
      <c r="AJ345" s="32"/>
      <c r="AK345" s="32"/>
      <c r="AL345" s="32"/>
      <c r="AM345" s="69" t="s">
        <v>214</v>
      </c>
      <c r="AN345" s="162">
        <v>43965</v>
      </c>
      <c r="AO345" s="69" t="s">
        <v>57</v>
      </c>
      <c r="AP345" s="104" t="s">
        <v>56</v>
      </c>
      <c r="AQ345" s="69" t="s">
        <v>1547</v>
      </c>
      <c r="AR345" s="104" t="s">
        <v>1329</v>
      </c>
      <c r="AS345" s="163">
        <v>43972</v>
      </c>
      <c r="AT345" s="104" t="s">
        <v>56</v>
      </c>
      <c r="AU345" s="104"/>
      <c r="AV345" s="104"/>
      <c r="AW345" s="32"/>
      <c r="AX345" s="32"/>
      <c r="AY345" s="32"/>
      <c r="AZ345" s="32">
        <f t="shared" si="10"/>
        <v>5</v>
      </c>
    </row>
    <row r="346" spans="5:52" ht="15.6" customHeight="1">
      <c r="E346" s="32"/>
      <c r="F346" s="32"/>
      <c r="G346" s="32"/>
      <c r="H346" s="517" t="s">
        <v>2648</v>
      </c>
      <c r="I346" s="104" t="s">
        <v>4887</v>
      </c>
      <c r="J346" s="104" t="s">
        <v>4888</v>
      </c>
      <c r="K346" s="32"/>
      <c r="L346" s="32"/>
      <c r="M346" s="32"/>
      <c r="N346" s="556" t="s">
        <v>6469</v>
      </c>
      <c r="O346" s="32"/>
      <c r="P346" s="32"/>
      <c r="Q346" s="104" t="s">
        <v>3648</v>
      </c>
      <c r="R346" s="104" t="s">
        <v>7082</v>
      </c>
      <c r="S346" s="32"/>
      <c r="T346" s="32"/>
      <c r="U346" s="32"/>
      <c r="V346" s="32"/>
      <c r="W346" s="32" t="s">
        <v>29</v>
      </c>
      <c r="X346" s="32" t="s">
        <v>141</v>
      </c>
      <c r="Y346" s="32"/>
      <c r="Z346" s="32"/>
      <c r="AA346" s="32"/>
      <c r="AB346" s="32"/>
      <c r="AC346" s="104" t="s">
        <v>142</v>
      </c>
      <c r="AD346" s="32"/>
      <c r="AE346" s="163" t="s">
        <v>207</v>
      </c>
      <c r="AF346" s="163">
        <v>43965</v>
      </c>
      <c r="AG346" s="32"/>
      <c r="AH346" s="32"/>
      <c r="AI346" s="32"/>
      <c r="AJ346" s="32"/>
      <c r="AK346" s="32"/>
      <c r="AL346" s="32"/>
      <c r="AM346" s="69" t="s">
        <v>214</v>
      </c>
      <c r="AN346" s="162">
        <v>43965</v>
      </c>
      <c r="AO346" s="69" t="s">
        <v>57</v>
      </c>
      <c r="AP346" s="104" t="s">
        <v>56</v>
      </c>
      <c r="AQ346" s="69" t="s">
        <v>1548</v>
      </c>
      <c r="AR346" s="104"/>
      <c r="AS346" s="104"/>
      <c r="AT346" s="104"/>
      <c r="AU346" s="104"/>
      <c r="AV346" s="104"/>
      <c r="AW346" s="32"/>
      <c r="AX346" s="32"/>
      <c r="AY346" s="32"/>
      <c r="AZ346" s="32">
        <f t="shared" si="10"/>
        <v>5</v>
      </c>
    </row>
    <row r="347" spans="5:52" ht="15.6" customHeight="1">
      <c r="E347" s="32"/>
      <c r="F347" s="32"/>
      <c r="G347" s="32"/>
      <c r="H347" s="517" t="s">
        <v>2649</v>
      </c>
      <c r="I347" s="104" t="s">
        <v>4889</v>
      </c>
      <c r="J347" s="104" t="s">
        <v>4890</v>
      </c>
      <c r="K347" s="32"/>
      <c r="L347" s="32"/>
      <c r="M347" s="32"/>
      <c r="N347" s="556" t="s">
        <v>6470</v>
      </c>
      <c r="O347" s="32"/>
      <c r="P347" s="32"/>
      <c r="Q347" s="104" t="s">
        <v>3649</v>
      </c>
      <c r="R347" s="104" t="s">
        <v>7082</v>
      </c>
      <c r="S347" s="32"/>
      <c r="T347" s="32"/>
      <c r="U347" s="32"/>
      <c r="V347" s="32"/>
      <c r="W347" s="32" t="s">
        <v>29</v>
      </c>
      <c r="X347" s="32" t="s">
        <v>141</v>
      </c>
      <c r="Y347" s="32"/>
      <c r="Z347" s="32"/>
      <c r="AA347" s="32"/>
      <c r="AB347" s="32"/>
      <c r="AC347" s="104" t="s">
        <v>142</v>
      </c>
      <c r="AD347" s="32"/>
      <c r="AE347" s="163" t="s">
        <v>207</v>
      </c>
      <c r="AF347" s="163">
        <v>43965</v>
      </c>
      <c r="AG347" s="32"/>
      <c r="AH347" s="32"/>
      <c r="AI347" s="32"/>
      <c r="AJ347" s="32"/>
      <c r="AK347" s="32"/>
      <c r="AL347" s="32"/>
      <c r="AM347" s="69" t="s">
        <v>214</v>
      </c>
      <c r="AN347" s="162">
        <v>43965</v>
      </c>
      <c r="AO347" s="69" t="s">
        <v>56</v>
      </c>
      <c r="AP347" s="87" t="s">
        <v>56</v>
      </c>
      <c r="AQ347" s="69"/>
      <c r="AR347" s="104"/>
      <c r="AS347" s="104"/>
      <c r="AT347" s="104"/>
      <c r="AU347" s="104"/>
      <c r="AV347" s="104"/>
      <c r="AW347" s="32"/>
      <c r="AX347" s="32"/>
      <c r="AY347" s="32"/>
      <c r="AZ347" s="32">
        <f t="shared" si="10"/>
        <v>5</v>
      </c>
    </row>
    <row r="348" spans="5:52" ht="15.6" customHeight="1">
      <c r="E348" s="32"/>
      <c r="F348" s="32"/>
      <c r="G348" s="32"/>
      <c r="H348" s="517" t="s">
        <v>2650</v>
      </c>
      <c r="I348" s="104" t="s">
        <v>4891</v>
      </c>
      <c r="J348" s="104" t="s">
        <v>4892</v>
      </c>
      <c r="K348" s="32"/>
      <c r="L348" s="32"/>
      <c r="M348" s="32"/>
      <c r="N348" s="556" t="s">
        <v>6471</v>
      </c>
      <c r="O348" s="32"/>
      <c r="P348" s="32"/>
      <c r="Q348" s="104" t="s">
        <v>3650</v>
      </c>
      <c r="R348" s="104" t="s">
        <v>7082</v>
      </c>
      <c r="S348" s="32"/>
      <c r="T348" s="32"/>
      <c r="U348" s="32"/>
      <c r="V348" s="32"/>
      <c r="W348" s="32" t="s">
        <v>29</v>
      </c>
      <c r="X348" s="32" t="s">
        <v>141</v>
      </c>
      <c r="Y348" s="32"/>
      <c r="Z348" s="32"/>
      <c r="AA348" s="32"/>
      <c r="AB348" s="32"/>
      <c r="AC348" s="104" t="s">
        <v>142</v>
      </c>
      <c r="AD348" s="32"/>
      <c r="AE348" s="163" t="s">
        <v>207</v>
      </c>
      <c r="AF348" s="163">
        <v>43965</v>
      </c>
      <c r="AG348" s="32"/>
      <c r="AH348" s="32"/>
      <c r="AI348" s="32"/>
      <c r="AJ348" s="32"/>
      <c r="AK348" s="32"/>
      <c r="AL348" s="32"/>
      <c r="AM348" s="69" t="s">
        <v>214</v>
      </c>
      <c r="AN348" s="162">
        <v>43965</v>
      </c>
      <c r="AO348" s="69" t="s">
        <v>55</v>
      </c>
      <c r="AP348" s="104" t="s">
        <v>56</v>
      </c>
      <c r="AQ348" s="69" t="s">
        <v>1549</v>
      </c>
      <c r="AR348" s="104" t="s">
        <v>1329</v>
      </c>
      <c r="AS348" s="163">
        <v>43972</v>
      </c>
      <c r="AT348" s="104" t="s">
        <v>55</v>
      </c>
      <c r="AU348" s="104" t="s">
        <v>56</v>
      </c>
      <c r="AV348" s="104" t="s">
        <v>1550</v>
      </c>
      <c r="AW348" s="32"/>
      <c r="AX348" s="32"/>
      <c r="AY348" s="32"/>
      <c r="AZ348" s="32">
        <f t="shared" si="10"/>
        <v>5</v>
      </c>
    </row>
    <row r="349" spans="5:52" ht="15.6" customHeight="1">
      <c r="E349" s="32"/>
      <c r="F349" s="32"/>
      <c r="G349" s="32"/>
      <c r="H349" s="517" t="s">
        <v>2651</v>
      </c>
      <c r="I349" s="104" t="s">
        <v>4893</v>
      </c>
      <c r="J349" s="104" t="s">
        <v>4894</v>
      </c>
      <c r="K349" s="32"/>
      <c r="L349" s="32"/>
      <c r="M349" s="32"/>
      <c r="N349" s="556" t="s">
        <v>6472</v>
      </c>
      <c r="O349" s="32"/>
      <c r="P349" s="32"/>
      <c r="Q349" s="104" t="s">
        <v>3651</v>
      </c>
      <c r="R349" s="104" t="s">
        <v>7110</v>
      </c>
      <c r="S349" s="32"/>
      <c r="T349" s="32"/>
      <c r="U349" s="32"/>
      <c r="V349" s="32"/>
      <c r="W349" s="32" t="s">
        <v>29</v>
      </c>
      <c r="X349" s="32" t="s">
        <v>141</v>
      </c>
      <c r="Y349" s="32"/>
      <c r="Z349" s="32"/>
      <c r="AA349" s="32"/>
      <c r="AB349" s="32"/>
      <c r="AC349" s="104" t="s">
        <v>142</v>
      </c>
      <c r="AD349" s="32"/>
      <c r="AE349" s="163" t="s">
        <v>214</v>
      </c>
      <c r="AF349" s="163">
        <v>43965</v>
      </c>
      <c r="AG349" s="32"/>
      <c r="AH349" s="32"/>
      <c r="AI349" s="32"/>
      <c r="AJ349" s="32"/>
      <c r="AK349" s="32"/>
      <c r="AL349" s="32"/>
      <c r="AM349" s="69" t="s">
        <v>207</v>
      </c>
      <c r="AN349" s="162">
        <v>43965</v>
      </c>
      <c r="AO349" s="69" t="s">
        <v>57</v>
      </c>
      <c r="AP349" s="104" t="s">
        <v>56</v>
      </c>
      <c r="AQ349" s="69" t="s">
        <v>1551</v>
      </c>
      <c r="AR349" s="104"/>
      <c r="AS349" s="104"/>
      <c r="AT349" s="104"/>
      <c r="AU349" s="104"/>
      <c r="AV349" s="104"/>
      <c r="AW349" s="32"/>
      <c r="AX349" s="32"/>
      <c r="AY349" s="32"/>
      <c r="AZ349" s="32">
        <f t="shared" si="10"/>
        <v>5</v>
      </c>
    </row>
    <row r="350" spans="5:52" ht="15.6" customHeight="1">
      <c r="E350" s="32"/>
      <c r="F350" s="32"/>
      <c r="G350" s="32"/>
      <c r="H350" s="517" t="s">
        <v>2652</v>
      </c>
      <c r="I350" s="104" t="s">
        <v>4895</v>
      </c>
      <c r="J350" s="104" t="s">
        <v>4896</v>
      </c>
      <c r="K350" s="32"/>
      <c r="L350" s="32"/>
      <c r="M350" s="32"/>
      <c r="N350" s="556" t="s">
        <v>6473</v>
      </c>
      <c r="O350" s="32"/>
      <c r="P350" s="32"/>
      <c r="Q350" s="104" t="s">
        <v>3652</v>
      </c>
      <c r="R350" s="104" t="s">
        <v>7117</v>
      </c>
      <c r="S350" s="32"/>
      <c r="T350" s="32"/>
      <c r="U350" s="32"/>
      <c r="V350" s="32"/>
      <c r="W350" s="32" t="s">
        <v>29</v>
      </c>
      <c r="X350" s="32" t="s">
        <v>141</v>
      </c>
      <c r="Y350" s="32"/>
      <c r="Z350" s="32"/>
      <c r="AA350" s="32"/>
      <c r="AB350" s="32"/>
      <c r="AC350" s="104" t="s">
        <v>142</v>
      </c>
      <c r="AD350" s="32"/>
      <c r="AE350" s="163" t="s">
        <v>214</v>
      </c>
      <c r="AF350" s="163">
        <v>43965</v>
      </c>
      <c r="AG350" s="32"/>
      <c r="AH350" s="32"/>
      <c r="AI350" s="32"/>
      <c r="AJ350" s="32"/>
      <c r="AK350" s="32"/>
      <c r="AL350" s="32"/>
      <c r="AM350" s="69" t="s">
        <v>207</v>
      </c>
      <c r="AN350" s="162">
        <v>43965</v>
      </c>
      <c r="AO350" s="69" t="s">
        <v>56</v>
      </c>
      <c r="AP350" s="87" t="s">
        <v>56</v>
      </c>
      <c r="AQ350" s="69"/>
      <c r="AR350" s="104" t="s">
        <v>1329</v>
      </c>
      <c r="AS350" s="163">
        <v>43972</v>
      </c>
      <c r="AT350" s="104" t="s">
        <v>59</v>
      </c>
      <c r="AU350" s="104" t="s">
        <v>56</v>
      </c>
      <c r="AV350" s="104" t="s">
        <v>1552</v>
      </c>
      <c r="AW350" s="32"/>
      <c r="AX350" s="32"/>
      <c r="AY350" s="32"/>
      <c r="AZ350" s="32">
        <f t="shared" si="10"/>
        <v>5</v>
      </c>
    </row>
    <row r="351" spans="5:52" ht="15.6" customHeight="1">
      <c r="E351" s="32"/>
      <c r="F351" s="32"/>
      <c r="G351" s="32"/>
      <c r="H351" s="517" t="s">
        <v>2653</v>
      </c>
      <c r="I351" s="104" t="s">
        <v>4897</v>
      </c>
      <c r="J351" s="104" t="s">
        <v>4898</v>
      </c>
      <c r="K351" s="32"/>
      <c r="L351" s="32"/>
      <c r="M351" s="32"/>
      <c r="N351" s="556" t="s">
        <v>6474</v>
      </c>
      <c r="O351" s="32"/>
      <c r="P351" s="32"/>
      <c r="Q351" s="104" t="s">
        <v>3653</v>
      </c>
      <c r="R351" s="104" t="s">
        <v>7118</v>
      </c>
      <c r="S351" s="32"/>
      <c r="T351" s="32"/>
      <c r="U351" s="32"/>
      <c r="V351" s="32"/>
      <c r="W351" s="32" t="s">
        <v>29</v>
      </c>
      <c r="X351" s="32" t="s">
        <v>141</v>
      </c>
      <c r="Y351" s="32"/>
      <c r="Z351" s="32"/>
      <c r="AA351" s="32"/>
      <c r="AB351" s="32"/>
      <c r="AC351" s="104" t="s">
        <v>142</v>
      </c>
      <c r="AD351" s="32"/>
      <c r="AE351" s="163" t="s">
        <v>214</v>
      </c>
      <c r="AF351" s="163">
        <v>43965</v>
      </c>
      <c r="AG351" s="32"/>
      <c r="AH351" s="32"/>
      <c r="AI351" s="32"/>
      <c r="AJ351" s="32"/>
      <c r="AK351" s="32"/>
      <c r="AL351" s="32"/>
      <c r="AM351" s="69" t="s">
        <v>207</v>
      </c>
      <c r="AN351" s="162">
        <v>43965</v>
      </c>
      <c r="AO351" s="69" t="s">
        <v>57</v>
      </c>
      <c r="AP351" s="104" t="s">
        <v>62</v>
      </c>
      <c r="AQ351" s="69" t="s">
        <v>1553</v>
      </c>
      <c r="AR351" s="104" t="s">
        <v>1329</v>
      </c>
      <c r="AS351" s="163">
        <v>43972</v>
      </c>
      <c r="AT351" s="104" t="s">
        <v>57</v>
      </c>
      <c r="AU351" s="104" t="s">
        <v>56</v>
      </c>
      <c r="AV351" s="104" t="s">
        <v>1554</v>
      </c>
      <c r="AW351" s="32"/>
      <c r="AX351" s="32"/>
      <c r="AY351" s="32"/>
      <c r="AZ351" s="32">
        <f t="shared" si="10"/>
        <v>5</v>
      </c>
    </row>
    <row r="352" spans="5:52" ht="15.6" customHeight="1">
      <c r="E352" s="32"/>
      <c r="F352" s="32"/>
      <c r="G352" s="32"/>
      <c r="H352" s="517" t="s">
        <v>2654</v>
      </c>
      <c r="I352" s="104" t="s">
        <v>4899</v>
      </c>
      <c r="J352" s="104" t="s">
        <v>4900</v>
      </c>
      <c r="K352" s="32"/>
      <c r="L352" s="32"/>
      <c r="M352" s="32"/>
      <c r="N352" s="556" t="s">
        <v>6475</v>
      </c>
      <c r="O352" s="32"/>
      <c r="P352" s="32"/>
      <c r="Q352" s="104" t="s">
        <v>3654</v>
      </c>
      <c r="R352" s="104" t="s">
        <v>7110</v>
      </c>
      <c r="S352" s="32"/>
      <c r="T352" s="32"/>
      <c r="U352" s="32"/>
      <c r="V352" s="32"/>
      <c r="W352" s="32" t="s">
        <v>29</v>
      </c>
      <c r="X352" s="32" t="s">
        <v>141</v>
      </c>
      <c r="Y352" s="32"/>
      <c r="Z352" s="32"/>
      <c r="AA352" s="32"/>
      <c r="AB352" s="32"/>
      <c r="AC352" s="104" t="s">
        <v>142</v>
      </c>
      <c r="AD352" s="32"/>
      <c r="AE352" s="163" t="s">
        <v>214</v>
      </c>
      <c r="AF352" s="163">
        <v>43965</v>
      </c>
      <c r="AG352" s="32"/>
      <c r="AH352" s="32"/>
      <c r="AI352" s="32"/>
      <c r="AJ352" s="32"/>
      <c r="AK352" s="32"/>
      <c r="AL352" s="32"/>
      <c r="AM352" s="69" t="s">
        <v>207</v>
      </c>
      <c r="AN352" s="162">
        <v>43965</v>
      </c>
      <c r="AO352" s="69" t="s">
        <v>56</v>
      </c>
      <c r="AP352" s="87" t="s">
        <v>56</v>
      </c>
      <c r="AQ352" s="69"/>
      <c r="AR352" s="104" t="s">
        <v>1329</v>
      </c>
      <c r="AS352" s="163">
        <v>43972</v>
      </c>
      <c r="AT352" s="104" t="s">
        <v>56</v>
      </c>
      <c r="AU352" s="104"/>
      <c r="AV352" s="104"/>
      <c r="AW352" s="32"/>
      <c r="AX352" s="32"/>
      <c r="AY352" s="32"/>
      <c r="AZ352" s="32">
        <f t="shared" si="10"/>
        <v>5</v>
      </c>
    </row>
    <row r="353" spans="5:52" ht="15.6" customHeight="1">
      <c r="E353" s="32"/>
      <c r="F353" s="32"/>
      <c r="G353" s="32"/>
      <c r="H353" s="517" t="s">
        <v>2655</v>
      </c>
      <c r="I353" s="104" t="s">
        <v>4901</v>
      </c>
      <c r="J353" s="104" t="s">
        <v>4902</v>
      </c>
      <c r="K353" s="32"/>
      <c r="L353" s="32"/>
      <c r="M353" s="32"/>
      <c r="N353" s="556" t="s">
        <v>6476</v>
      </c>
      <c r="O353" s="32"/>
      <c r="P353" s="32"/>
      <c r="Q353" s="104" t="s">
        <v>3655</v>
      </c>
      <c r="R353" s="104" t="s">
        <v>7082</v>
      </c>
      <c r="S353" s="32"/>
      <c r="T353" s="32"/>
      <c r="U353" s="32"/>
      <c r="V353" s="32"/>
      <c r="W353" s="32" t="s">
        <v>29</v>
      </c>
      <c r="X353" s="32" t="s">
        <v>141</v>
      </c>
      <c r="Y353" s="32"/>
      <c r="Z353" s="32"/>
      <c r="AA353" s="32"/>
      <c r="AB353" s="32"/>
      <c r="AC353" s="104" t="s">
        <v>142</v>
      </c>
      <c r="AD353" s="32"/>
      <c r="AE353" s="163" t="s">
        <v>207</v>
      </c>
      <c r="AF353" s="163">
        <v>43965</v>
      </c>
      <c r="AG353" s="32"/>
      <c r="AH353" s="32"/>
      <c r="AI353" s="32"/>
      <c r="AJ353" s="32"/>
      <c r="AK353" s="32"/>
      <c r="AL353" s="32"/>
      <c r="AM353" s="69" t="s">
        <v>214</v>
      </c>
      <c r="AN353" s="162">
        <v>43965</v>
      </c>
      <c r="AO353" s="69" t="s">
        <v>56</v>
      </c>
      <c r="AP353" s="87" t="s">
        <v>56</v>
      </c>
      <c r="AQ353" s="69"/>
      <c r="AR353" s="104" t="s">
        <v>1329</v>
      </c>
      <c r="AS353" s="163">
        <v>43972</v>
      </c>
      <c r="AT353" s="104" t="s">
        <v>57</v>
      </c>
      <c r="AU353" s="104" t="s">
        <v>56</v>
      </c>
      <c r="AV353" s="104" t="s">
        <v>1555</v>
      </c>
      <c r="AW353" s="32"/>
      <c r="AX353" s="32"/>
      <c r="AY353" s="32"/>
      <c r="AZ353" s="32">
        <f t="shared" si="10"/>
        <v>5</v>
      </c>
    </row>
    <row r="354" spans="5:52" ht="15.6" customHeight="1">
      <c r="E354" s="32"/>
      <c r="F354" s="32"/>
      <c r="G354" s="32"/>
      <c r="H354" s="517" t="s">
        <v>2656</v>
      </c>
      <c r="I354" s="104" t="s">
        <v>4903</v>
      </c>
      <c r="J354" s="104" t="s">
        <v>4904</v>
      </c>
      <c r="K354" s="32"/>
      <c r="L354" s="32"/>
      <c r="M354" s="32"/>
      <c r="N354" s="556" t="s">
        <v>6477</v>
      </c>
      <c r="O354" s="32"/>
      <c r="P354" s="32"/>
      <c r="Q354" s="104" t="s">
        <v>3656</v>
      </c>
      <c r="R354" s="104" t="s">
        <v>7082</v>
      </c>
      <c r="S354" s="32"/>
      <c r="T354" s="32"/>
      <c r="U354" s="32"/>
      <c r="V354" s="32"/>
      <c r="W354" s="32" t="s">
        <v>29</v>
      </c>
      <c r="X354" s="32" t="s">
        <v>141</v>
      </c>
      <c r="Y354" s="32"/>
      <c r="Z354" s="32"/>
      <c r="AA354" s="32"/>
      <c r="AB354" s="32"/>
      <c r="AC354" s="104" t="s">
        <v>142</v>
      </c>
      <c r="AD354" s="32"/>
      <c r="AE354" s="163" t="s">
        <v>207</v>
      </c>
      <c r="AF354" s="163">
        <v>43965</v>
      </c>
      <c r="AG354" s="32"/>
      <c r="AH354" s="32"/>
      <c r="AI354" s="32"/>
      <c r="AJ354" s="32"/>
      <c r="AK354" s="32"/>
      <c r="AL354" s="32"/>
      <c r="AM354" s="69" t="s">
        <v>214</v>
      </c>
      <c r="AN354" s="162">
        <v>43965</v>
      </c>
      <c r="AO354" s="69" t="s">
        <v>56</v>
      </c>
      <c r="AP354" s="87" t="s">
        <v>56</v>
      </c>
      <c r="AQ354" s="69"/>
      <c r="AR354" s="104" t="s">
        <v>1329</v>
      </c>
      <c r="AS354" s="163">
        <v>43972</v>
      </c>
      <c r="AT354" s="104" t="s">
        <v>56</v>
      </c>
      <c r="AU354" s="104"/>
      <c r="AV354" s="104"/>
      <c r="AW354" s="32"/>
      <c r="AX354" s="32"/>
      <c r="AY354" s="32"/>
      <c r="AZ354" s="32">
        <f t="shared" si="10"/>
        <v>5</v>
      </c>
    </row>
    <row r="355" spans="5:52" ht="15.6" customHeight="1">
      <c r="E355" s="32"/>
      <c r="F355" s="32"/>
      <c r="G355" s="32"/>
      <c r="H355" s="517" t="s">
        <v>2657</v>
      </c>
      <c r="I355" s="104" t="s">
        <v>4905</v>
      </c>
      <c r="J355" s="104" t="s">
        <v>4906</v>
      </c>
      <c r="K355" s="32"/>
      <c r="L355" s="32"/>
      <c r="M355" s="32"/>
      <c r="N355" s="556" t="s">
        <v>6478</v>
      </c>
      <c r="O355" s="32"/>
      <c r="P355" s="32"/>
      <c r="Q355" s="104" t="s">
        <v>3657</v>
      </c>
      <c r="R355" s="104" t="s">
        <v>7082</v>
      </c>
      <c r="S355" s="32"/>
      <c r="T355" s="32"/>
      <c r="U355" s="32"/>
      <c r="V355" s="32"/>
      <c r="W355" s="32" t="s">
        <v>29</v>
      </c>
      <c r="X355" s="32" t="s">
        <v>141</v>
      </c>
      <c r="Y355" s="32"/>
      <c r="Z355" s="32"/>
      <c r="AA355" s="32"/>
      <c r="AB355" s="32"/>
      <c r="AC355" s="104" t="s">
        <v>142</v>
      </c>
      <c r="AD355" s="32"/>
      <c r="AE355" s="163" t="s">
        <v>207</v>
      </c>
      <c r="AF355" s="163">
        <v>43965</v>
      </c>
      <c r="AG355" s="32"/>
      <c r="AH355" s="32"/>
      <c r="AI355" s="32"/>
      <c r="AJ355" s="32"/>
      <c r="AK355" s="32"/>
      <c r="AL355" s="32"/>
      <c r="AM355" s="69" t="s">
        <v>214</v>
      </c>
      <c r="AN355" s="162">
        <v>43965</v>
      </c>
      <c r="AO355" s="69" t="s">
        <v>56</v>
      </c>
      <c r="AP355" s="87" t="s">
        <v>56</v>
      </c>
      <c r="AQ355" s="69"/>
      <c r="AR355" s="104" t="s">
        <v>1329</v>
      </c>
      <c r="AS355" s="163">
        <v>43972</v>
      </c>
      <c r="AT355" s="104" t="s">
        <v>57</v>
      </c>
      <c r="AU355" s="104" t="s">
        <v>56</v>
      </c>
      <c r="AV355" s="104" t="s">
        <v>1556</v>
      </c>
      <c r="AW355" s="32"/>
      <c r="AX355" s="32"/>
      <c r="AY355" s="32"/>
      <c r="AZ355" s="32">
        <f t="shared" si="10"/>
        <v>5</v>
      </c>
    </row>
    <row r="356" spans="5:52" ht="15.6" customHeight="1">
      <c r="E356" s="32"/>
      <c r="F356" s="32"/>
      <c r="G356" s="32"/>
      <c r="H356" s="517" t="s">
        <v>2658</v>
      </c>
      <c r="I356" s="104" t="s">
        <v>4907</v>
      </c>
      <c r="J356" s="104" t="s">
        <v>4908</v>
      </c>
      <c r="K356" s="32"/>
      <c r="L356" s="32"/>
      <c r="M356" s="32"/>
      <c r="N356" s="556" t="s">
        <v>6479</v>
      </c>
      <c r="O356" s="32"/>
      <c r="P356" s="32"/>
      <c r="Q356" s="104" t="s">
        <v>3658</v>
      </c>
      <c r="R356" s="104" t="s">
        <v>7082</v>
      </c>
      <c r="S356" s="32"/>
      <c r="T356" s="32"/>
      <c r="U356" s="32"/>
      <c r="V356" s="32"/>
      <c r="W356" s="32" t="s">
        <v>29</v>
      </c>
      <c r="X356" s="32" t="s">
        <v>141</v>
      </c>
      <c r="Y356" s="32"/>
      <c r="Z356" s="32"/>
      <c r="AA356" s="32"/>
      <c r="AB356" s="32"/>
      <c r="AC356" s="104" t="s">
        <v>142</v>
      </c>
      <c r="AD356" s="32"/>
      <c r="AE356" s="163" t="s">
        <v>207</v>
      </c>
      <c r="AF356" s="163">
        <v>43970</v>
      </c>
      <c r="AG356" s="32"/>
      <c r="AH356" s="32"/>
      <c r="AI356" s="32"/>
      <c r="AJ356" s="32"/>
      <c r="AK356" s="32"/>
      <c r="AL356" s="32"/>
      <c r="AM356" s="69" t="s">
        <v>214</v>
      </c>
      <c r="AN356" s="162">
        <v>43970</v>
      </c>
      <c r="AO356" s="69" t="s">
        <v>57</v>
      </c>
      <c r="AP356" s="104" t="s">
        <v>56</v>
      </c>
      <c r="AQ356" s="69" t="s">
        <v>1557</v>
      </c>
      <c r="AR356" s="104" t="s">
        <v>206</v>
      </c>
      <c r="AS356" s="163">
        <v>43972</v>
      </c>
      <c r="AT356" s="104" t="s">
        <v>55</v>
      </c>
      <c r="AU356" s="104" t="s">
        <v>56</v>
      </c>
      <c r="AV356" s="104" t="s">
        <v>1558</v>
      </c>
      <c r="AW356" s="32"/>
      <c r="AX356" s="32"/>
      <c r="AY356" s="32"/>
      <c r="AZ356" s="32">
        <f t="shared" si="10"/>
        <v>5</v>
      </c>
    </row>
    <row r="357" spans="5:52" ht="15.6" customHeight="1">
      <c r="E357" s="32"/>
      <c r="F357" s="32"/>
      <c r="G357" s="32"/>
      <c r="H357" s="517" t="s">
        <v>2659</v>
      </c>
      <c r="I357" s="104" t="s">
        <v>4909</v>
      </c>
      <c r="J357" s="104" t="s">
        <v>4910</v>
      </c>
      <c r="K357" s="32"/>
      <c r="L357" s="32"/>
      <c r="M357" s="32"/>
      <c r="N357" s="556" t="s">
        <v>6480</v>
      </c>
      <c r="O357" s="32"/>
      <c r="P357" s="32"/>
      <c r="Q357" s="104" t="s">
        <v>3659</v>
      </c>
      <c r="R357" s="104" t="s">
        <v>7082</v>
      </c>
      <c r="S357" s="32"/>
      <c r="T357" s="32"/>
      <c r="U357" s="32"/>
      <c r="V357" s="32"/>
      <c r="W357" s="32" t="s">
        <v>29</v>
      </c>
      <c r="X357" s="32" t="s">
        <v>141</v>
      </c>
      <c r="Y357" s="32"/>
      <c r="Z357" s="32"/>
      <c r="AA357" s="32"/>
      <c r="AB357" s="32"/>
      <c r="AC357" s="104" t="s">
        <v>142</v>
      </c>
      <c r="AD357" s="32"/>
      <c r="AE357" s="163" t="s">
        <v>207</v>
      </c>
      <c r="AF357" s="163">
        <v>43970</v>
      </c>
      <c r="AG357" s="32"/>
      <c r="AH357" s="32"/>
      <c r="AI357" s="32"/>
      <c r="AJ357" s="32"/>
      <c r="AK357" s="32"/>
      <c r="AL357" s="32"/>
      <c r="AM357" s="69" t="s">
        <v>214</v>
      </c>
      <c r="AN357" s="162">
        <v>43970</v>
      </c>
      <c r="AO357" s="69" t="s">
        <v>57</v>
      </c>
      <c r="AP357" s="104" t="s">
        <v>56</v>
      </c>
      <c r="AQ357" s="69" t="s">
        <v>1557</v>
      </c>
      <c r="AR357" s="104"/>
      <c r="AS357" s="104"/>
      <c r="AT357" s="104"/>
      <c r="AU357" s="104"/>
      <c r="AV357" s="104"/>
      <c r="AW357" s="32"/>
      <c r="AX357" s="32"/>
      <c r="AY357" s="32"/>
      <c r="AZ357" s="32">
        <f t="shared" si="10"/>
        <v>5</v>
      </c>
    </row>
    <row r="358" spans="5:52" ht="15.6" customHeight="1">
      <c r="E358" s="32"/>
      <c r="F358" s="32"/>
      <c r="G358" s="32"/>
      <c r="H358" s="517" t="s">
        <v>2660</v>
      </c>
      <c r="I358" s="104" t="s">
        <v>4911</v>
      </c>
      <c r="J358" s="104" t="s">
        <v>4912</v>
      </c>
      <c r="K358" s="32"/>
      <c r="L358" s="32"/>
      <c r="M358" s="32"/>
      <c r="N358" s="556" t="s">
        <v>6481</v>
      </c>
      <c r="O358" s="32"/>
      <c r="P358" s="32"/>
      <c r="Q358" s="104" t="s">
        <v>3660</v>
      </c>
      <c r="R358" s="104" t="s">
        <v>7082</v>
      </c>
      <c r="S358" s="32"/>
      <c r="T358" s="32"/>
      <c r="U358" s="32"/>
      <c r="V358" s="32"/>
      <c r="W358" s="32" t="s">
        <v>29</v>
      </c>
      <c r="X358" s="32" t="s">
        <v>141</v>
      </c>
      <c r="Y358" s="32"/>
      <c r="Z358" s="32"/>
      <c r="AA358" s="32"/>
      <c r="AB358" s="32"/>
      <c r="AC358" s="104" t="s">
        <v>142</v>
      </c>
      <c r="AD358" s="32"/>
      <c r="AE358" s="163" t="s">
        <v>207</v>
      </c>
      <c r="AF358" s="163">
        <v>43970</v>
      </c>
      <c r="AG358" s="32"/>
      <c r="AH358" s="32"/>
      <c r="AI358" s="32"/>
      <c r="AJ358" s="32"/>
      <c r="AK358" s="32"/>
      <c r="AL358" s="32"/>
      <c r="AM358" s="69" t="s">
        <v>214</v>
      </c>
      <c r="AN358" s="162">
        <v>43970</v>
      </c>
      <c r="AO358" s="69" t="s">
        <v>57</v>
      </c>
      <c r="AP358" s="104" t="s">
        <v>56</v>
      </c>
      <c r="AQ358" s="69" t="s">
        <v>1557</v>
      </c>
      <c r="AR358" s="104"/>
      <c r="AS358" s="104"/>
      <c r="AT358" s="104"/>
      <c r="AU358" s="104"/>
      <c r="AV358" s="104"/>
      <c r="AW358" s="32"/>
      <c r="AX358" s="32"/>
      <c r="AY358" s="32"/>
      <c r="AZ358" s="32">
        <f t="shared" si="10"/>
        <v>5</v>
      </c>
    </row>
    <row r="359" spans="5:52" ht="15.6" customHeight="1">
      <c r="E359" s="32"/>
      <c r="F359" s="32"/>
      <c r="G359" s="32"/>
      <c r="H359" s="517" t="s">
        <v>2661</v>
      </c>
      <c r="I359" s="104" t="s">
        <v>4913</v>
      </c>
      <c r="J359" s="104" t="s">
        <v>4914</v>
      </c>
      <c r="K359" s="32"/>
      <c r="L359" s="32"/>
      <c r="M359" s="32"/>
      <c r="N359" s="557" t="s">
        <v>6482</v>
      </c>
      <c r="O359" s="32"/>
      <c r="P359" s="32"/>
      <c r="Q359" s="104" t="s">
        <v>3661</v>
      </c>
      <c r="R359" s="104" t="s">
        <v>7082</v>
      </c>
      <c r="S359" s="32"/>
      <c r="T359" s="32"/>
      <c r="U359" s="32"/>
      <c r="V359" s="32"/>
      <c r="W359" s="32" t="s">
        <v>29</v>
      </c>
      <c r="X359" s="32" t="s">
        <v>141</v>
      </c>
      <c r="Y359" s="32"/>
      <c r="Z359" s="32"/>
      <c r="AA359" s="32"/>
      <c r="AB359" s="32"/>
      <c r="AC359" s="104" t="s">
        <v>142</v>
      </c>
      <c r="AD359" s="32"/>
      <c r="AE359" s="163" t="s">
        <v>207</v>
      </c>
      <c r="AF359" s="163">
        <v>43970</v>
      </c>
      <c r="AG359" s="32"/>
      <c r="AH359" s="32"/>
      <c r="AI359" s="32"/>
      <c r="AJ359" s="32"/>
      <c r="AK359" s="32"/>
      <c r="AL359" s="32"/>
      <c r="AM359" s="104" t="s">
        <v>214</v>
      </c>
      <c r="AN359" s="163">
        <v>43970</v>
      </c>
      <c r="AO359" s="104" t="s">
        <v>57</v>
      </c>
      <c r="AP359" s="104" t="s">
        <v>56</v>
      </c>
      <c r="AQ359" s="104" t="s">
        <v>1559</v>
      </c>
      <c r="AR359" s="104" t="s">
        <v>1329</v>
      </c>
      <c r="AS359" s="163">
        <v>43972</v>
      </c>
      <c r="AT359" s="104" t="s">
        <v>59</v>
      </c>
      <c r="AU359" s="104"/>
      <c r="AV359" s="104" t="s">
        <v>1560</v>
      </c>
      <c r="AW359" s="32"/>
      <c r="AX359" s="32"/>
      <c r="AY359" s="32"/>
      <c r="AZ359" s="32">
        <f t="shared" si="10"/>
        <v>5</v>
      </c>
    </row>
    <row r="360" spans="5:52" ht="15.6" customHeight="1">
      <c r="E360" s="32"/>
      <c r="F360" s="32"/>
      <c r="G360" s="32"/>
      <c r="H360" s="517" t="s">
        <v>2662</v>
      </c>
      <c r="I360" s="104" t="s">
        <v>4915</v>
      </c>
      <c r="J360" s="104" t="s">
        <v>4916</v>
      </c>
      <c r="K360" s="32"/>
      <c r="L360" s="32"/>
      <c r="M360" s="32"/>
      <c r="N360" s="556" t="s">
        <v>6483</v>
      </c>
      <c r="O360" s="32"/>
      <c r="P360" s="32"/>
      <c r="Q360" s="104" t="s">
        <v>3662</v>
      </c>
      <c r="R360" s="104" t="s">
        <v>7082</v>
      </c>
      <c r="S360" s="32"/>
      <c r="T360" s="32"/>
      <c r="U360" s="32"/>
      <c r="V360" s="32"/>
      <c r="W360" s="32" t="s">
        <v>29</v>
      </c>
      <c r="X360" s="32" t="s">
        <v>141</v>
      </c>
      <c r="Y360" s="32"/>
      <c r="Z360" s="32"/>
      <c r="AA360" s="32"/>
      <c r="AB360" s="32"/>
      <c r="AC360" s="104" t="s">
        <v>142</v>
      </c>
      <c r="AD360" s="32"/>
      <c r="AE360" s="163" t="s">
        <v>207</v>
      </c>
      <c r="AF360" s="163">
        <v>43966</v>
      </c>
      <c r="AG360" s="32"/>
      <c r="AH360" s="32"/>
      <c r="AI360" s="32"/>
      <c r="AJ360" s="32"/>
      <c r="AK360" s="32"/>
      <c r="AL360" s="32"/>
      <c r="AM360" s="69" t="s">
        <v>214</v>
      </c>
      <c r="AN360" s="162">
        <v>43970</v>
      </c>
      <c r="AO360" s="69" t="s">
        <v>57</v>
      </c>
      <c r="AP360" s="104" t="s">
        <v>56</v>
      </c>
      <c r="AQ360" s="69" t="s">
        <v>1561</v>
      </c>
      <c r="AR360" s="104" t="s">
        <v>1329</v>
      </c>
      <c r="AS360" s="163">
        <v>43972</v>
      </c>
      <c r="AT360" s="104" t="s">
        <v>59</v>
      </c>
      <c r="AU360" s="104"/>
      <c r="AV360" s="104" t="s">
        <v>1560</v>
      </c>
      <c r="AW360" s="32"/>
      <c r="AX360" s="32"/>
      <c r="AY360" s="32"/>
      <c r="AZ360" s="32">
        <f t="shared" si="10"/>
        <v>5</v>
      </c>
    </row>
    <row r="361" spans="5:52" ht="15.6" customHeight="1">
      <c r="E361" s="32"/>
      <c r="F361" s="32"/>
      <c r="G361" s="32"/>
      <c r="H361" s="517" t="s">
        <v>2663</v>
      </c>
      <c r="I361" s="104" t="s">
        <v>4917</v>
      </c>
      <c r="J361" s="104" t="s">
        <v>4918</v>
      </c>
      <c r="K361" s="32"/>
      <c r="L361" s="32"/>
      <c r="M361" s="32"/>
      <c r="N361" s="556" t="s">
        <v>6484</v>
      </c>
      <c r="O361" s="32"/>
      <c r="P361" s="32"/>
      <c r="Q361" s="104" t="s">
        <v>3663</v>
      </c>
      <c r="R361" s="104" t="s">
        <v>7082</v>
      </c>
      <c r="S361" s="32"/>
      <c r="T361" s="32"/>
      <c r="U361" s="32"/>
      <c r="V361" s="32"/>
      <c r="W361" s="32" t="s">
        <v>29</v>
      </c>
      <c r="X361" s="32" t="s">
        <v>141</v>
      </c>
      <c r="Y361" s="32"/>
      <c r="Z361" s="32"/>
      <c r="AA361" s="32"/>
      <c r="AB361" s="32"/>
      <c r="AC361" s="104" t="s">
        <v>142</v>
      </c>
      <c r="AD361" s="32"/>
      <c r="AE361" s="163" t="s">
        <v>207</v>
      </c>
      <c r="AF361" s="163">
        <v>43966</v>
      </c>
      <c r="AG361" s="32"/>
      <c r="AH361" s="32"/>
      <c r="AI361" s="32"/>
      <c r="AJ361" s="32"/>
      <c r="AK361" s="32"/>
      <c r="AL361" s="32"/>
      <c r="AM361" s="69" t="s">
        <v>214</v>
      </c>
      <c r="AN361" s="162">
        <v>43970</v>
      </c>
      <c r="AO361" s="69" t="s">
        <v>57</v>
      </c>
      <c r="AP361" s="104" t="s">
        <v>56</v>
      </c>
      <c r="AQ361" s="69" t="s">
        <v>1561</v>
      </c>
      <c r="AR361" s="104" t="s">
        <v>1329</v>
      </c>
      <c r="AS361" s="163">
        <v>43972</v>
      </c>
      <c r="AT361" s="104" t="s">
        <v>59</v>
      </c>
      <c r="AU361" s="104"/>
      <c r="AV361" s="104" t="s">
        <v>1560</v>
      </c>
      <c r="AW361" s="32"/>
      <c r="AX361" s="32"/>
      <c r="AY361" s="32"/>
      <c r="AZ361" s="32">
        <f t="shared" si="10"/>
        <v>5</v>
      </c>
    </row>
    <row r="362" spans="5:52" ht="15.6" customHeight="1">
      <c r="E362" s="32"/>
      <c r="F362" s="32"/>
      <c r="G362" s="32"/>
      <c r="H362" s="517" t="s">
        <v>2664</v>
      </c>
      <c r="I362" s="104" t="s">
        <v>4919</v>
      </c>
      <c r="J362" s="104" t="s">
        <v>4920</v>
      </c>
      <c r="K362" s="32"/>
      <c r="L362" s="32"/>
      <c r="M362" s="32"/>
      <c r="N362" s="556" t="s">
        <v>6485</v>
      </c>
      <c r="O362" s="32"/>
      <c r="P362" s="32"/>
      <c r="Q362" s="104" t="s">
        <v>3664</v>
      </c>
      <c r="R362" s="104" t="s">
        <v>7110</v>
      </c>
      <c r="S362" s="32"/>
      <c r="T362" s="32"/>
      <c r="U362" s="32"/>
      <c r="V362" s="32"/>
      <c r="W362" s="32" t="s">
        <v>29</v>
      </c>
      <c r="X362" s="32" t="s">
        <v>141</v>
      </c>
      <c r="Y362" s="32"/>
      <c r="Z362" s="32"/>
      <c r="AA362" s="32"/>
      <c r="AB362" s="32"/>
      <c r="AC362" s="104" t="s">
        <v>142</v>
      </c>
      <c r="AD362" s="32"/>
      <c r="AE362" s="163" t="s">
        <v>214</v>
      </c>
      <c r="AF362" s="163">
        <v>43970</v>
      </c>
      <c r="AG362" s="32"/>
      <c r="AH362" s="32"/>
      <c r="AI362" s="32"/>
      <c r="AJ362" s="32"/>
      <c r="AK362" s="32"/>
      <c r="AL362" s="32"/>
      <c r="AM362" s="69" t="s">
        <v>207</v>
      </c>
      <c r="AN362" s="162">
        <v>43970</v>
      </c>
      <c r="AO362" s="69" t="s">
        <v>57</v>
      </c>
      <c r="AP362" s="104" t="s">
        <v>56</v>
      </c>
      <c r="AQ362" s="69" t="s">
        <v>1562</v>
      </c>
      <c r="AR362" s="104" t="s">
        <v>206</v>
      </c>
      <c r="AS362" s="163">
        <v>43972</v>
      </c>
      <c r="AT362" s="104" t="s">
        <v>56</v>
      </c>
      <c r="AU362" s="104"/>
      <c r="AV362" s="104"/>
      <c r="AW362" s="32"/>
      <c r="AX362" s="32"/>
      <c r="AY362" s="32"/>
      <c r="AZ362" s="32">
        <f t="shared" si="10"/>
        <v>5</v>
      </c>
    </row>
    <row r="363" spans="5:52" ht="15.6" customHeight="1">
      <c r="E363" s="32"/>
      <c r="F363" s="32"/>
      <c r="G363" s="32"/>
      <c r="H363" s="517" t="s">
        <v>2665</v>
      </c>
      <c r="I363" s="104" t="s">
        <v>4921</v>
      </c>
      <c r="J363" s="104" t="s">
        <v>4922</v>
      </c>
      <c r="K363" s="32"/>
      <c r="L363" s="32"/>
      <c r="M363" s="32"/>
      <c r="N363" s="556" t="s">
        <v>6486</v>
      </c>
      <c r="O363" s="32"/>
      <c r="P363" s="32"/>
      <c r="Q363" s="104" t="s">
        <v>3665</v>
      </c>
      <c r="R363" s="104" t="s">
        <v>7110</v>
      </c>
      <c r="S363" s="32"/>
      <c r="T363" s="32"/>
      <c r="U363" s="32"/>
      <c r="V363" s="32"/>
      <c r="W363" s="32" t="s">
        <v>29</v>
      </c>
      <c r="X363" s="32" t="s">
        <v>141</v>
      </c>
      <c r="Y363" s="32"/>
      <c r="Z363" s="32"/>
      <c r="AA363" s="32"/>
      <c r="AB363" s="32"/>
      <c r="AC363" s="104" t="s">
        <v>142</v>
      </c>
      <c r="AD363" s="32"/>
      <c r="AE363" s="163" t="s">
        <v>214</v>
      </c>
      <c r="AF363" s="163">
        <v>43966</v>
      </c>
      <c r="AG363" s="32"/>
      <c r="AH363" s="32"/>
      <c r="AI363" s="32"/>
      <c r="AJ363" s="32"/>
      <c r="AK363" s="32"/>
      <c r="AL363" s="32"/>
      <c r="AM363" s="69" t="s">
        <v>207</v>
      </c>
      <c r="AN363" s="162">
        <v>43970</v>
      </c>
      <c r="AO363" s="69" t="s">
        <v>56</v>
      </c>
      <c r="AP363" s="87" t="s">
        <v>56</v>
      </c>
      <c r="AQ363" s="69"/>
      <c r="AR363" s="104"/>
      <c r="AS363" s="104"/>
      <c r="AT363" s="104"/>
      <c r="AU363" s="104"/>
      <c r="AV363" s="104"/>
      <c r="AW363" s="32"/>
      <c r="AX363" s="32"/>
      <c r="AY363" s="32"/>
      <c r="AZ363" s="32">
        <f t="shared" si="10"/>
        <v>5</v>
      </c>
    </row>
    <row r="364" spans="5:52" ht="15.6" customHeight="1">
      <c r="E364" s="32"/>
      <c r="F364" s="32"/>
      <c r="G364" s="32"/>
      <c r="H364" s="517" t="s">
        <v>2666</v>
      </c>
      <c r="I364" s="104" t="s">
        <v>4923</v>
      </c>
      <c r="J364" s="104" t="s">
        <v>4924</v>
      </c>
      <c r="K364" s="32"/>
      <c r="L364" s="32"/>
      <c r="M364" s="32"/>
      <c r="N364" s="556" t="s">
        <v>6487</v>
      </c>
      <c r="O364" s="32"/>
      <c r="P364" s="32"/>
      <c r="Q364" s="104" t="s">
        <v>3666</v>
      </c>
      <c r="R364" s="104" t="s">
        <v>7110</v>
      </c>
      <c r="S364" s="32"/>
      <c r="T364" s="32"/>
      <c r="U364" s="32"/>
      <c r="V364" s="32"/>
      <c r="W364" s="32" t="s">
        <v>29</v>
      </c>
      <c r="X364" s="32" t="s">
        <v>141</v>
      </c>
      <c r="Y364" s="32"/>
      <c r="Z364" s="32"/>
      <c r="AA364" s="32"/>
      <c r="AB364" s="32"/>
      <c r="AC364" s="104" t="s">
        <v>142</v>
      </c>
      <c r="AD364" s="32"/>
      <c r="AE364" s="163" t="s">
        <v>214</v>
      </c>
      <c r="AF364" s="163">
        <v>43966</v>
      </c>
      <c r="AG364" s="32"/>
      <c r="AH364" s="32"/>
      <c r="AI364" s="32"/>
      <c r="AJ364" s="32"/>
      <c r="AK364" s="32"/>
      <c r="AL364" s="32"/>
      <c r="AM364" s="69" t="s">
        <v>207</v>
      </c>
      <c r="AN364" s="162">
        <v>43970</v>
      </c>
      <c r="AO364" s="69" t="s">
        <v>57</v>
      </c>
      <c r="AP364" s="104" t="s">
        <v>56</v>
      </c>
      <c r="AQ364" s="69" t="s">
        <v>1563</v>
      </c>
      <c r="AR364" s="104"/>
      <c r="AS364" s="104"/>
      <c r="AT364" s="104"/>
      <c r="AU364" s="104"/>
      <c r="AV364" s="104"/>
      <c r="AW364" s="32"/>
      <c r="AX364" s="32"/>
      <c r="AY364" s="32"/>
      <c r="AZ364" s="32">
        <f t="shared" si="10"/>
        <v>5</v>
      </c>
    </row>
    <row r="365" spans="5:52" ht="15.6" customHeight="1">
      <c r="E365" s="32"/>
      <c r="F365" s="32"/>
      <c r="G365" s="32"/>
      <c r="H365" s="517" t="s">
        <v>2667</v>
      </c>
      <c r="I365" s="104" t="s">
        <v>4925</v>
      </c>
      <c r="J365" s="104" t="s">
        <v>4926</v>
      </c>
      <c r="K365" s="32"/>
      <c r="L365" s="32"/>
      <c r="M365" s="32"/>
      <c r="N365" s="556" t="s">
        <v>6488</v>
      </c>
      <c r="O365" s="32"/>
      <c r="P365" s="32"/>
      <c r="Q365" s="104" t="s">
        <v>3667</v>
      </c>
      <c r="R365" s="104" t="s">
        <v>7110</v>
      </c>
      <c r="S365" s="32"/>
      <c r="T365" s="32"/>
      <c r="U365" s="32"/>
      <c r="V365" s="32"/>
      <c r="W365" s="32" t="s">
        <v>29</v>
      </c>
      <c r="X365" s="32" t="s">
        <v>141</v>
      </c>
      <c r="Y365" s="32"/>
      <c r="Z365" s="32"/>
      <c r="AA365" s="32"/>
      <c r="AB365" s="32"/>
      <c r="AC365" s="104" t="s">
        <v>142</v>
      </c>
      <c r="AD365" s="32"/>
      <c r="AE365" s="163" t="s">
        <v>214</v>
      </c>
      <c r="AF365" s="163">
        <v>43970</v>
      </c>
      <c r="AG365" s="32"/>
      <c r="AH365" s="32"/>
      <c r="AI365" s="32"/>
      <c r="AJ365" s="32"/>
      <c r="AK365" s="32"/>
      <c r="AL365" s="32"/>
      <c r="AM365" s="69" t="s">
        <v>207</v>
      </c>
      <c r="AN365" s="162">
        <v>43970</v>
      </c>
      <c r="AO365" s="69" t="s">
        <v>55</v>
      </c>
      <c r="AP365" s="104" t="s">
        <v>56</v>
      </c>
      <c r="AQ365" s="69" t="s">
        <v>1564</v>
      </c>
      <c r="AR365" s="104" t="s">
        <v>206</v>
      </c>
      <c r="AS365" s="163">
        <v>43972</v>
      </c>
      <c r="AT365" s="104" t="s">
        <v>56</v>
      </c>
      <c r="AU365" s="104"/>
      <c r="AV365" s="104"/>
      <c r="AW365" s="32"/>
      <c r="AX365" s="32"/>
      <c r="AY365" s="32"/>
      <c r="AZ365" s="32">
        <f t="shared" si="10"/>
        <v>5</v>
      </c>
    </row>
    <row r="366" spans="5:52" ht="15.6" customHeight="1">
      <c r="E366" s="32"/>
      <c r="F366" s="32"/>
      <c r="G366" s="32"/>
      <c r="H366" s="517" t="s">
        <v>2668</v>
      </c>
      <c r="I366" s="104" t="s">
        <v>4927</v>
      </c>
      <c r="J366" s="104" t="s">
        <v>4928</v>
      </c>
      <c r="K366" s="32"/>
      <c r="L366" s="32"/>
      <c r="M366" s="32"/>
      <c r="N366" s="556" t="s">
        <v>6489</v>
      </c>
      <c r="O366" s="32"/>
      <c r="P366" s="32"/>
      <c r="Q366" s="104" t="s">
        <v>3668</v>
      </c>
      <c r="R366" s="104" t="s">
        <v>7110</v>
      </c>
      <c r="S366" s="32"/>
      <c r="T366" s="32"/>
      <c r="U366" s="32"/>
      <c r="V366" s="32"/>
      <c r="W366" s="32" t="s">
        <v>29</v>
      </c>
      <c r="X366" s="32" t="s">
        <v>141</v>
      </c>
      <c r="Y366" s="32"/>
      <c r="Z366" s="32"/>
      <c r="AA366" s="32"/>
      <c r="AB366" s="32"/>
      <c r="AC366" s="104" t="s">
        <v>142</v>
      </c>
      <c r="AD366" s="32"/>
      <c r="AE366" s="163" t="s">
        <v>214</v>
      </c>
      <c r="AF366" s="163">
        <v>43966</v>
      </c>
      <c r="AG366" s="32"/>
      <c r="AH366" s="32"/>
      <c r="AI366" s="32"/>
      <c r="AJ366" s="32"/>
      <c r="AK366" s="32"/>
      <c r="AL366" s="32"/>
      <c r="AM366" s="69" t="s">
        <v>207</v>
      </c>
      <c r="AN366" s="162">
        <v>43970</v>
      </c>
      <c r="AO366" s="69" t="s">
        <v>56</v>
      </c>
      <c r="AP366" s="87" t="s">
        <v>56</v>
      </c>
      <c r="AQ366" s="69"/>
      <c r="AR366" s="104"/>
      <c r="AS366" s="104"/>
      <c r="AT366" s="104"/>
      <c r="AU366" s="104"/>
      <c r="AV366" s="104"/>
      <c r="AW366" s="32"/>
      <c r="AX366" s="32"/>
      <c r="AY366" s="32"/>
      <c r="AZ366" s="32">
        <f t="shared" si="10"/>
        <v>5</v>
      </c>
    </row>
    <row r="367" spans="5:52" ht="15.6" customHeight="1">
      <c r="E367" s="32"/>
      <c r="F367" s="32"/>
      <c r="G367" s="32"/>
      <c r="H367" s="517" t="s">
        <v>2669</v>
      </c>
      <c r="I367" s="104" t="s">
        <v>4929</v>
      </c>
      <c r="J367" s="104" t="s">
        <v>4930</v>
      </c>
      <c r="K367" s="32"/>
      <c r="L367" s="32"/>
      <c r="M367" s="32"/>
      <c r="N367" s="556" t="s">
        <v>6490</v>
      </c>
      <c r="O367" s="32"/>
      <c r="P367" s="32"/>
      <c r="Q367" s="104" t="s">
        <v>3669</v>
      </c>
      <c r="R367" s="104" t="s">
        <v>7110</v>
      </c>
      <c r="S367" s="32"/>
      <c r="T367" s="32"/>
      <c r="U367" s="32"/>
      <c r="V367" s="32"/>
      <c r="W367" s="32" t="s">
        <v>29</v>
      </c>
      <c r="X367" s="32" t="s">
        <v>141</v>
      </c>
      <c r="Y367" s="32"/>
      <c r="Z367" s="32"/>
      <c r="AA367" s="32"/>
      <c r="AB367" s="32"/>
      <c r="AC367" s="104" t="s">
        <v>142</v>
      </c>
      <c r="AD367" s="32"/>
      <c r="AE367" s="163" t="s">
        <v>214</v>
      </c>
      <c r="AF367" s="163">
        <v>43966</v>
      </c>
      <c r="AG367" s="32"/>
      <c r="AH367" s="32"/>
      <c r="AI367" s="32"/>
      <c r="AJ367" s="32"/>
      <c r="AK367" s="32"/>
      <c r="AL367" s="32"/>
      <c r="AM367" s="69" t="s">
        <v>207</v>
      </c>
      <c r="AN367" s="162">
        <v>43970</v>
      </c>
      <c r="AO367" s="69" t="s">
        <v>56</v>
      </c>
      <c r="AP367" s="87" t="s">
        <v>56</v>
      </c>
      <c r="AQ367" s="69"/>
      <c r="AR367" s="104" t="s">
        <v>206</v>
      </c>
      <c r="AS367" s="163">
        <v>43972</v>
      </c>
      <c r="AT367" s="104" t="s">
        <v>56</v>
      </c>
      <c r="AU367" s="104"/>
      <c r="AV367" s="104"/>
      <c r="AW367" s="32"/>
      <c r="AX367" s="32"/>
      <c r="AY367" s="32"/>
      <c r="AZ367" s="32">
        <f t="shared" si="10"/>
        <v>5</v>
      </c>
    </row>
    <row r="368" spans="5:52" ht="15.6" customHeight="1">
      <c r="E368" s="32"/>
      <c r="F368" s="32"/>
      <c r="G368" s="32"/>
      <c r="H368" s="517" t="s">
        <v>2670</v>
      </c>
      <c r="I368" s="104" t="s">
        <v>4931</v>
      </c>
      <c r="J368" s="104" t="s">
        <v>4932</v>
      </c>
      <c r="K368" s="32"/>
      <c r="L368" s="32"/>
      <c r="M368" s="32"/>
      <c r="N368" s="556" t="s">
        <v>6491</v>
      </c>
      <c r="O368" s="32"/>
      <c r="P368" s="32"/>
      <c r="Q368" s="104" t="s">
        <v>3670</v>
      </c>
      <c r="R368" s="104" t="s">
        <v>7110</v>
      </c>
      <c r="S368" s="32"/>
      <c r="T368" s="32"/>
      <c r="U368" s="32"/>
      <c r="V368" s="32"/>
      <c r="W368" s="32" t="s">
        <v>29</v>
      </c>
      <c r="X368" s="32" t="s">
        <v>141</v>
      </c>
      <c r="Y368" s="32"/>
      <c r="Z368" s="32"/>
      <c r="AA368" s="32"/>
      <c r="AB368" s="32"/>
      <c r="AC368" s="104" t="s">
        <v>142</v>
      </c>
      <c r="AD368" s="32"/>
      <c r="AE368" s="163" t="s">
        <v>214</v>
      </c>
      <c r="AF368" s="163">
        <v>43966</v>
      </c>
      <c r="AG368" s="32"/>
      <c r="AH368" s="32"/>
      <c r="AI368" s="32"/>
      <c r="AJ368" s="32"/>
      <c r="AK368" s="32"/>
      <c r="AL368" s="32"/>
      <c r="AM368" s="69" t="s">
        <v>207</v>
      </c>
      <c r="AN368" s="162">
        <v>43970</v>
      </c>
      <c r="AO368" s="69" t="s">
        <v>56</v>
      </c>
      <c r="AP368" s="87" t="s">
        <v>56</v>
      </c>
      <c r="AQ368" s="69"/>
      <c r="AR368" s="104"/>
      <c r="AS368" s="104"/>
      <c r="AT368" s="104"/>
      <c r="AU368" s="104"/>
      <c r="AV368" s="104"/>
      <c r="AW368" s="32"/>
      <c r="AX368" s="32"/>
      <c r="AY368" s="32"/>
      <c r="AZ368" s="32">
        <f t="shared" si="10"/>
        <v>5</v>
      </c>
    </row>
    <row r="369" spans="5:52" ht="15.6" customHeight="1">
      <c r="E369" s="32"/>
      <c r="F369" s="32"/>
      <c r="G369" s="32"/>
      <c r="H369" s="517" t="s">
        <v>2671</v>
      </c>
      <c r="I369" s="104" t="s">
        <v>4933</v>
      </c>
      <c r="J369" s="104" t="s">
        <v>4934</v>
      </c>
      <c r="K369" s="32"/>
      <c r="L369" s="32"/>
      <c r="M369" s="32"/>
      <c r="N369" s="556" t="s">
        <v>6492</v>
      </c>
      <c r="O369" s="32"/>
      <c r="P369" s="32"/>
      <c r="Q369" s="104" t="s">
        <v>3671</v>
      </c>
      <c r="R369" s="104" t="s">
        <v>7110</v>
      </c>
      <c r="S369" s="32"/>
      <c r="T369" s="32"/>
      <c r="U369" s="32"/>
      <c r="V369" s="32"/>
      <c r="W369" s="32" t="s">
        <v>29</v>
      </c>
      <c r="X369" s="32" t="s">
        <v>141</v>
      </c>
      <c r="Y369" s="32"/>
      <c r="Z369" s="32"/>
      <c r="AA369" s="32"/>
      <c r="AB369" s="32"/>
      <c r="AC369" s="104" t="s">
        <v>142</v>
      </c>
      <c r="AD369" s="32"/>
      <c r="AE369" s="163" t="s">
        <v>214</v>
      </c>
      <c r="AF369" s="163">
        <v>43966</v>
      </c>
      <c r="AG369" s="32"/>
      <c r="AH369" s="32"/>
      <c r="AI369" s="32"/>
      <c r="AJ369" s="32"/>
      <c r="AK369" s="32"/>
      <c r="AL369" s="32"/>
      <c r="AM369" s="69" t="s">
        <v>207</v>
      </c>
      <c r="AN369" s="162">
        <v>43970</v>
      </c>
      <c r="AO369" s="69" t="s">
        <v>57</v>
      </c>
      <c r="AP369" s="104" t="s">
        <v>56</v>
      </c>
      <c r="AQ369" s="69" t="s">
        <v>1565</v>
      </c>
      <c r="AR369" s="104"/>
      <c r="AS369" s="104"/>
      <c r="AT369" s="104"/>
      <c r="AU369" s="104"/>
      <c r="AV369" s="104"/>
      <c r="AW369" s="32"/>
      <c r="AX369" s="32"/>
      <c r="AY369" s="32"/>
      <c r="AZ369" s="32">
        <f t="shared" si="10"/>
        <v>5</v>
      </c>
    </row>
    <row r="370" spans="5:52" ht="15.6" customHeight="1">
      <c r="E370" s="32"/>
      <c r="F370" s="32"/>
      <c r="G370" s="32"/>
      <c r="H370" s="517" t="s">
        <v>2672</v>
      </c>
      <c r="I370" s="104" t="s">
        <v>4935</v>
      </c>
      <c r="J370" s="104" t="s">
        <v>4936</v>
      </c>
      <c r="K370" s="32"/>
      <c r="L370" s="32"/>
      <c r="M370" s="32"/>
      <c r="N370" s="556" t="s">
        <v>6493</v>
      </c>
      <c r="O370" s="32"/>
      <c r="P370" s="32"/>
      <c r="Q370" s="104" t="s">
        <v>3672</v>
      </c>
      <c r="R370" s="104" t="s">
        <v>7119</v>
      </c>
      <c r="S370" s="32"/>
      <c r="T370" s="32"/>
      <c r="U370" s="32"/>
      <c r="V370" s="32"/>
      <c r="W370" s="32" t="s">
        <v>29</v>
      </c>
      <c r="X370" s="32" t="s">
        <v>141</v>
      </c>
      <c r="Y370" s="32"/>
      <c r="Z370" s="32"/>
      <c r="AA370" s="32"/>
      <c r="AB370" s="32"/>
      <c r="AC370" s="104" t="s">
        <v>142</v>
      </c>
      <c r="AD370" s="32"/>
      <c r="AE370" s="163" t="s">
        <v>207</v>
      </c>
      <c r="AF370" s="163">
        <v>43970</v>
      </c>
      <c r="AG370" s="32"/>
      <c r="AH370" s="32"/>
      <c r="AI370" s="32"/>
      <c r="AJ370" s="32"/>
      <c r="AK370" s="32"/>
      <c r="AL370" s="32"/>
      <c r="AM370" s="69" t="s">
        <v>214</v>
      </c>
      <c r="AN370" s="162">
        <v>43970</v>
      </c>
      <c r="AO370" s="69" t="s">
        <v>57</v>
      </c>
      <c r="AP370" s="104" t="s">
        <v>56</v>
      </c>
      <c r="AQ370" s="69" t="s">
        <v>1566</v>
      </c>
      <c r="AR370" s="104"/>
      <c r="AS370" s="104"/>
      <c r="AT370" s="104"/>
      <c r="AU370" s="104"/>
      <c r="AV370" s="104"/>
      <c r="AW370" s="32"/>
      <c r="AX370" s="32"/>
      <c r="AY370" s="32"/>
      <c r="AZ370" s="32">
        <f t="shared" si="10"/>
        <v>5</v>
      </c>
    </row>
    <row r="371" spans="5:52" ht="15.6" customHeight="1">
      <c r="E371" s="32"/>
      <c r="F371" s="32"/>
      <c r="G371" s="32"/>
      <c r="H371" s="517" t="s">
        <v>2673</v>
      </c>
      <c r="I371" s="104" t="s">
        <v>4937</v>
      </c>
      <c r="J371" s="104" t="s">
        <v>4938</v>
      </c>
      <c r="K371" s="32"/>
      <c r="L371" s="32"/>
      <c r="M371" s="32"/>
      <c r="N371" s="556" t="s">
        <v>6494</v>
      </c>
      <c r="O371" s="32"/>
      <c r="P371" s="32"/>
      <c r="Q371" s="104" t="s">
        <v>3673</v>
      </c>
      <c r="R371" s="104" t="s">
        <v>7110</v>
      </c>
      <c r="S371" s="32"/>
      <c r="T371" s="32"/>
      <c r="U371" s="32"/>
      <c r="V371" s="32"/>
      <c r="W371" s="32" t="s">
        <v>29</v>
      </c>
      <c r="X371" s="32" t="s">
        <v>141</v>
      </c>
      <c r="Y371" s="32"/>
      <c r="Z371" s="32"/>
      <c r="AA371" s="32"/>
      <c r="AB371" s="32"/>
      <c r="AC371" s="104" t="s">
        <v>142</v>
      </c>
      <c r="AD371" s="32"/>
      <c r="AE371" s="163" t="s">
        <v>214</v>
      </c>
      <c r="AF371" s="163">
        <v>43966</v>
      </c>
      <c r="AG371" s="32"/>
      <c r="AH371" s="32"/>
      <c r="AI371" s="32"/>
      <c r="AJ371" s="32"/>
      <c r="AK371" s="32"/>
      <c r="AL371" s="32"/>
      <c r="AM371" s="69" t="s">
        <v>207</v>
      </c>
      <c r="AN371" s="162">
        <v>43970</v>
      </c>
      <c r="AO371" s="69" t="s">
        <v>57</v>
      </c>
      <c r="AP371" s="104" t="s">
        <v>56</v>
      </c>
      <c r="AQ371" s="69" t="s">
        <v>1567</v>
      </c>
      <c r="AR371" s="104"/>
      <c r="AS371" s="104"/>
      <c r="AT371" s="104"/>
      <c r="AU371" s="104"/>
      <c r="AV371" s="104"/>
      <c r="AW371" s="32"/>
      <c r="AX371" s="32"/>
      <c r="AY371" s="32"/>
      <c r="AZ371" s="32">
        <f t="shared" si="10"/>
        <v>5</v>
      </c>
    </row>
    <row r="372" spans="5:52" ht="15.6" customHeight="1">
      <c r="E372" s="32"/>
      <c r="F372" s="32"/>
      <c r="G372" s="32"/>
      <c r="H372" s="517" t="s">
        <v>2674</v>
      </c>
      <c r="I372" s="104" t="s">
        <v>4939</v>
      </c>
      <c r="J372" s="104" t="s">
        <v>4940</v>
      </c>
      <c r="K372" s="32"/>
      <c r="L372" s="32"/>
      <c r="M372" s="32"/>
      <c r="N372" s="556" t="s">
        <v>6495</v>
      </c>
      <c r="O372" s="32"/>
      <c r="P372" s="32"/>
      <c r="Q372" s="104" t="s">
        <v>3674</v>
      </c>
      <c r="R372" s="104" t="s">
        <v>7110</v>
      </c>
      <c r="S372" s="32"/>
      <c r="T372" s="32"/>
      <c r="U372" s="32"/>
      <c r="V372" s="32"/>
      <c r="W372" s="32" t="s">
        <v>29</v>
      </c>
      <c r="X372" s="32" t="s">
        <v>141</v>
      </c>
      <c r="Y372" s="32"/>
      <c r="Z372" s="32"/>
      <c r="AA372" s="32"/>
      <c r="AB372" s="32"/>
      <c r="AC372" s="104" t="s">
        <v>142</v>
      </c>
      <c r="AD372" s="32"/>
      <c r="AE372" s="163" t="s">
        <v>214</v>
      </c>
      <c r="AF372" s="163">
        <v>43966</v>
      </c>
      <c r="AG372" s="32"/>
      <c r="AH372" s="32"/>
      <c r="AI372" s="32"/>
      <c r="AJ372" s="32"/>
      <c r="AK372" s="32"/>
      <c r="AL372" s="32"/>
      <c r="AM372" s="69" t="s">
        <v>207</v>
      </c>
      <c r="AN372" s="162">
        <v>43970</v>
      </c>
      <c r="AO372" s="69" t="s">
        <v>57</v>
      </c>
      <c r="AP372" s="104" t="s">
        <v>62</v>
      </c>
      <c r="AQ372" s="69" t="s">
        <v>1568</v>
      </c>
      <c r="AR372" s="104"/>
      <c r="AS372" s="104"/>
      <c r="AT372" s="104"/>
      <c r="AU372" s="104"/>
      <c r="AV372" s="104"/>
      <c r="AW372" s="32"/>
      <c r="AX372" s="32"/>
      <c r="AY372" s="32"/>
      <c r="AZ372" s="32">
        <f t="shared" si="10"/>
        <v>5</v>
      </c>
    </row>
    <row r="373" spans="5:52" ht="15.6" customHeight="1">
      <c r="E373" s="32"/>
      <c r="F373" s="32"/>
      <c r="G373" s="32"/>
      <c r="H373" s="517" t="s">
        <v>2675</v>
      </c>
      <c r="I373" s="104" t="s">
        <v>4941</v>
      </c>
      <c r="J373" s="104" t="s">
        <v>4942</v>
      </c>
      <c r="K373" s="32"/>
      <c r="L373" s="32"/>
      <c r="M373" s="32"/>
      <c r="N373" s="556" t="s">
        <v>6496</v>
      </c>
      <c r="O373" s="32"/>
      <c r="P373" s="32"/>
      <c r="Q373" s="104" t="s">
        <v>3675</v>
      </c>
      <c r="R373" s="104" t="s">
        <v>7110</v>
      </c>
      <c r="S373" s="32"/>
      <c r="T373" s="32"/>
      <c r="U373" s="32"/>
      <c r="V373" s="32"/>
      <c r="W373" s="32" t="s">
        <v>29</v>
      </c>
      <c r="X373" s="32" t="s">
        <v>141</v>
      </c>
      <c r="Y373" s="32"/>
      <c r="Z373" s="32"/>
      <c r="AA373" s="32"/>
      <c r="AB373" s="32"/>
      <c r="AC373" s="104" t="s">
        <v>142</v>
      </c>
      <c r="AD373" s="32"/>
      <c r="AE373" s="163" t="s">
        <v>214</v>
      </c>
      <c r="AF373" s="163">
        <v>43966</v>
      </c>
      <c r="AG373" s="32"/>
      <c r="AH373" s="32"/>
      <c r="AI373" s="32"/>
      <c r="AJ373" s="32"/>
      <c r="AK373" s="32"/>
      <c r="AL373" s="32"/>
      <c r="AM373" s="69" t="s">
        <v>207</v>
      </c>
      <c r="AN373" s="162">
        <v>43970</v>
      </c>
      <c r="AO373" s="69" t="s">
        <v>57</v>
      </c>
      <c r="AP373" s="104" t="s">
        <v>56</v>
      </c>
      <c r="AQ373" s="69" t="s">
        <v>1569</v>
      </c>
      <c r="AR373" s="104"/>
      <c r="AS373" s="104"/>
      <c r="AT373" s="104"/>
      <c r="AU373" s="104"/>
      <c r="AV373" s="104"/>
      <c r="AW373" s="32"/>
      <c r="AX373" s="32"/>
      <c r="AY373" s="32"/>
      <c r="AZ373" s="32">
        <f t="shared" si="10"/>
        <v>5</v>
      </c>
    </row>
    <row r="374" spans="5:52" ht="15.6" customHeight="1">
      <c r="E374" s="32"/>
      <c r="F374" s="32"/>
      <c r="G374" s="32"/>
      <c r="H374" s="517" t="s">
        <v>2676</v>
      </c>
      <c r="I374" s="104" t="s">
        <v>4943</v>
      </c>
      <c r="J374" s="104" t="s">
        <v>4944</v>
      </c>
      <c r="K374" s="32"/>
      <c r="L374" s="32"/>
      <c r="M374" s="32"/>
      <c r="N374" s="556" t="s">
        <v>6497</v>
      </c>
      <c r="O374" s="32"/>
      <c r="P374" s="32"/>
      <c r="Q374" s="104" t="s">
        <v>3676</v>
      </c>
      <c r="R374" s="104" t="s">
        <v>7110</v>
      </c>
      <c r="S374" s="32"/>
      <c r="T374" s="32"/>
      <c r="U374" s="32"/>
      <c r="V374" s="32"/>
      <c r="W374" s="32" t="s">
        <v>29</v>
      </c>
      <c r="X374" s="32" t="s">
        <v>141</v>
      </c>
      <c r="Y374" s="32"/>
      <c r="Z374" s="32"/>
      <c r="AA374" s="32"/>
      <c r="AB374" s="32"/>
      <c r="AC374" s="104" t="s">
        <v>142</v>
      </c>
      <c r="AD374" s="32"/>
      <c r="AE374" s="163" t="s">
        <v>214</v>
      </c>
      <c r="AF374" s="163">
        <v>43966</v>
      </c>
      <c r="AG374" s="32"/>
      <c r="AH374" s="32"/>
      <c r="AI374" s="32"/>
      <c r="AJ374" s="32"/>
      <c r="AK374" s="32"/>
      <c r="AL374" s="32"/>
      <c r="AM374" s="69" t="s">
        <v>207</v>
      </c>
      <c r="AN374" s="162">
        <v>43970</v>
      </c>
      <c r="AO374" s="69" t="s">
        <v>57</v>
      </c>
      <c r="AP374" s="104" t="s">
        <v>56</v>
      </c>
      <c r="AQ374" s="69" t="s">
        <v>1570</v>
      </c>
      <c r="AR374" s="104"/>
      <c r="AS374" s="104"/>
      <c r="AT374" s="104"/>
      <c r="AU374" s="104"/>
      <c r="AV374" s="104"/>
      <c r="AW374" s="32"/>
      <c r="AX374" s="32"/>
      <c r="AY374" s="32"/>
      <c r="AZ374" s="32">
        <f t="shared" si="10"/>
        <v>5</v>
      </c>
    </row>
    <row r="375" spans="5:52" ht="15.6" customHeight="1">
      <c r="E375" s="32"/>
      <c r="F375" s="32"/>
      <c r="G375" s="32"/>
      <c r="H375" s="517" t="s">
        <v>2677</v>
      </c>
      <c r="I375" s="104" t="s">
        <v>4945</v>
      </c>
      <c r="J375" s="104" t="s">
        <v>4946</v>
      </c>
      <c r="K375" s="32"/>
      <c r="L375" s="32"/>
      <c r="M375" s="32"/>
      <c r="N375" s="556" t="s">
        <v>6498</v>
      </c>
      <c r="O375" s="32"/>
      <c r="P375" s="32"/>
      <c r="Q375" s="104" t="s">
        <v>3677</v>
      </c>
      <c r="R375" s="104" t="s">
        <v>7110</v>
      </c>
      <c r="S375" s="32"/>
      <c r="T375" s="32"/>
      <c r="U375" s="32"/>
      <c r="V375" s="32"/>
      <c r="W375" s="32" t="s">
        <v>29</v>
      </c>
      <c r="X375" s="32" t="s">
        <v>141</v>
      </c>
      <c r="Y375" s="32"/>
      <c r="Z375" s="32"/>
      <c r="AA375" s="32"/>
      <c r="AB375" s="32"/>
      <c r="AC375" s="104" t="s">
        <v>142</v>
      </c>
      <c r="AD375" s="32"/>
      <c r="AE375" s="163" t="s">
        <v>214</v>
      </c>
      <c r="AF375" s="163">
        <v>43966</v>
      </c>
      <c r="AG375" s="32"/>
      <c r="AH375" s="32"/>
      <c r="AI375" s="32"/>
      <c r="AJ375" s="32"/>
      <c r="AK375" s="32"/>
      <c r="AL375" s="32"/>
      <c r="AM375" s="69" t="s">
        <v>207</v>
      </c>
      <c r="AN375" s="162">
        <v>43970</v>
      </c>
      <c r="AO375" s="69" t="s">
        <v>55</v>
      </c>
      <c r="AP375" s="104" t="s">
        <v>56</v>
      </c>
      <c r="AQ375" s="69" t="s">
        <v>1571</v>
      </c>
      <c r="AR375" s="104"/>
      <c r="AS375" s="104"/>
      <c r="AT375" s="104"/>
      <c r="AU375" s="104"/>
      <c r="AV375" s="104"/>
      <c r="AW375" s="32"/>
      <c r="AX375" s="32"/>
      <c r="AY375" s="32"/>
      <c r="AZ375" s="32">
        <f t="shared" si="10"/>
        <v>5</v>
      </c>
    </row>
    <row r="376" spans="5:52" ht="15.6" customHeight="1">
      <c r="E376" s="32"/>
      <c r="F376" s="32"/>
      <c r="G376" s="32"/>
      <c r="H376" s="517" t="s">
        <v>2678</v>
      </c>
      <c r="I376" s="104" t="s">
        <v>4947</v>
      </c>
      <c r="J376" s="104" t="s">
        <v>4948</v>
      </c>
      <c r="K376" s="32"/>
      <c r="L376" s="32"/>
      <c r="M376" s="32"/>
      <c r="N376" s="556" t="s">
        <v>6499</v>
      </c>
      <c r="O376" s="32"/>
      <c r="P376" s="32"/>
      <c r="Q376" s="104" t="s">
        <v>3678</v>
      </c>
      <c r="R376" s="104" t="s">
        <v>7082</v>
      </c>
      <c r="S376" s="32"/>
      <c r="T376" s="32"/>
      <c r="U376" s="32"/>
      <c r="V376" s="32"/>
      <c r="W376" s="32" t="s">
        <v>29</v>
      </c>
      <c r="X376" s="32" t="s">
        <v>141</v>
      </c>
      <c r="Y376" s="32"/>
      <c r="Z376" s="32"/>
      <c r="AA376" s="32"/>
      <c r="AB376" s="32"/>
      <c r="AC376" s="104" t="s">
        <v>142</v>
      </c>
      <c r="AD376" s="32"/>
      <c r="AE376" s="163" t="s">
        <v>207</v>
      </c>
      <c r="AF376" s="163">
        <v>43966</v>
      </c>
      <c r="AG376" s="32"/>
      <c r="AH376" s="32"/>
      <c r="AI376" s="32"/>
      <c r="AJ376" s="32"/>
      <c r="AK376" s="32"/>
      <c r="AL376" s="32"/>
      <c r="AM376" s="69" t="s">
        <v>214</v>
      </c>
      <c r="AN376" s="162">
        <v>43970</v>
      </c>
      <c r="AO376" s="69" t="s">
        <v>55</v>
      </c>
      <c r="AP376" s="104" t="s">
        <v>56</v>
      </c>
      <c r="AQ376" s="69" t="s">
        <v>1572</v>
      </c>
      <c r="AR376" s="104"/>
      <c r="AS376" s="104"/>
      <c r="AT376" s="104"/>
      <c r="AU376" s="104"/>
      <c r="AV376" s="104"/>
      <c r="AW376" s="32"/>
      <c r="AX376" s="32"/>
      <c r="AY376" s="32"/>
      <c r="AZ376" s="32">
        <f t="shared" si="10"/>
        <v>5</v>
      </c>
    </row>
    <row r="377" spans="5:52" ht="15.6" customHeight="1">
      <c r="E377" s="32"/>
      <c r="F377" s="32"/>
      <c r="G377" s="32"/>
      <c r="H377" s="517" t="s">
        <v>2679</v>
      </c>
      <c r="I377" s="104" t="s">
        <v>4949</v>
      </c>
      <c r="J377" s="104" t="s">
        <v>4950</v>
      </c>
      <c r="K377" s="32"/>
      <c r="L377" s="32"/>
      <c r="M377" s="32"/>
      <c r="N377" s="556" t="s">
        <v>6500</v>
      </c>
      <c r="O377" s="32"/>
      <c r="P377" s="32"/>
      <c r="Q377" s="104" t="s">
        <v>3679</v>
      </c>
      <c r="R377" s="104" t="s">
        <v>7082</v>
      </c>
      <c r="S377" s="32"/>
      <c r="T377" s="32"/>
      <c r="U377" s="32"/>
      <c r="V377" s="32"/>
      <c r="W377" s="32" t="s">
        <v>29</v>
      </c>
      <c r="X377" s="32" t="s">
        <v>141</v>
      </c>
      <c r="Y377" s="32"/>
      <c r="Z377" s="32"/>
      <c r="AA377" s="32"/>
      <c r="AB377" s="32"/>
      <c r="AC377" s="104" t="s">
        <v>142</v>
      </c>
      <c r="AD377" s="32"/>
      <c r="AE377" s="163" t="s">
        <v>207</v>
      </c>
      <c r="AF377" s="163">
        <v>43966</v>
      </c>
      <c r="AG377" s="32"/>
      <c r="AH377" s="32"/>
      <c r="AI377" s="32"/>
      <c r="AJ377" s="32"/>
      <c r="AK377" s="32"/>
      <c r="AL377" s="32"/>
      <c r="AM377" s="69" t="s">
        <v>214</v>
      </c>
      <c r="AN377" s="162">
        <v>43970</v>
      </c>
      <c r="AO377" s="69" t="s">
        <v>56</v>
      </c>
      <c r="AP377" s="87" t="s">
        <v>56</v>
      </c>
      <c r="AQ377" s="69" t="s">
        <v>1573</v>
      </c>
      <c r="AR377" s="104"/>
      <c r="AS377" s="104"/>
      <c r="AT377" s="104"/>
      <c r="AU377" s="104"/>
      <c r="AV377" s="104"/>
      <c r="AW377" s="32"/>
      <c r="AX377" s="32"/>
      <c r="AY377" s="32"/>
      <c r="AZ377" s="32">
        <f t="shared" si="10"/>
        <v>5</v>
      </c>
    </row>
    <row r="378" spans="5:52" ht="15.6" customHeight="1">
      <c r="E378" s="32"/>
      <c r="F378" s="32"/>
      <c r="G378" s="32"/>
      <c r="H378" s="517" t="s">
        <v>2680</v>
      </c>
      <c r="I378" s="104" t="s">
        <v>4951</v>
      </c>
      <c r="J378" s="104" t="s">
        <v>4952</v>
      </c>
      <c r="K378" s="32"/>
      <c r="L378" s="32"/>
      <c r="M378" s="32"/>
      <c r="N378" s="556" t="s">
        <v>6501</v>
      </c>
      <c r="O378" s="32"/>
      <c r="P378" s="32"/>
      <c r="Q378" s="104" t="s">
        <v>3680</v>
      </c>
      <c r="R378" s="104" t="s">
        <v>7120</v>
      </c>
      <c r="S378" s="32"/>
      <c r="T378" s="32"/>
      <c r="U378" s="32"/>
      <c r="V378" s="32"/>
      <c r="W378" s="32" t="s">
        <v>29</v>
      </c>
      <c r="X378" s="32" t="s">
        <v>141</v>
      </c>
      <c r="Y378" s="32"/>
      <c r="Z378" s="32"/>
      <c r="AA378" s="32"/>
      <c r="AB378" s="32"/>
      <c r="AC378" s="104" t="s">
        <v>142</v>
      </c>
      <c r="AD378" s="32"/>
      <c r="AE378" s="163" t="s">
        <v>207</v>
      </c>
      <c r="AF378" s="163">
        <v>43966</v>
      </c>
      <c r="AG378" s="32"/>
      <c r="AH378" s="32"/>
      <c r="AI378" s="32"/>
      <c r="AJ378" s="32"/>
      <c r="AK378" s="32"/>
      <c r="AL378" s="32"/>
      <c r="AM378" s="69" t="s">
        <v>214</v>
      </c>
      <c r="AN378" s="162">
        <v>43970</v>
      </c>
      <c r="AO378" s="69" t="s">
        <v>55</v>
      </c>
      <c r="AP378" s="104" t="s">
        <v>56</v>
      </c>
      <c r="AQ378" s="69" t="s">
        <v>1574</v>
      </c>
      <c r="AR378" s="104" t="s">
        <v>1329</v>
      </c>
      <c r="AS378" s="163">
        <v>43972</v>
      </c>
      <c r="AT378" s="104" t="s">
        <v>56</v>
      </c>
      <c r="AU378" s="104"/>
      <c r="AV378" s="104"/>
      <c r="AW378" s="32"/>
      <c r="AX378" s="32"/>
      <c r="AY378" s="32"/>
      <c r="AZ378" s="32">
        <f t="shared" si="10"/>
        <v>5</v>
      </c>
    </row>
    <row r="379" spans="5:52" ht="15.6" customHeight="1">
      <c r="E379" s="32"/>
      <c r="F379" s="32"/>
      <c r="G379" s="32"/>
      <c r="H379" s="517" t="s">
        <v>2681</v>
      </c>
      <c r="I379" s="104" t="s">
        <v>4953</v>
      </c>
      <c r="J379" s="104" t="s">
        <v>4954</v>
      </c>
      <c r="K379" s="32"/>
      <c r="L379" s="32"/>
      <c r="M379" s="32"/>
      <c r="N379" s="556" t="s">
        <v>6502</v>
      </c>
      <c r="O379" s="32"/>
      <c r="P379" s="32"/>
      <c r="Q379" s="104" t="s">
        <v>3681</v>
      </c>
      <c r="R379" s="104" t="s">
        <v>7082</v>
      </c>
      <c r="S379" s="32"/>
      <c r="T379" s="32"/>
      <c r="U379" s="32"/>
      <c r="V379" s="32"/>
      <c r="W379" s="32" t="s">
        <v>29</v>
      </c>
      <c r="X379" s="32" t="s">
        <v>141</v>
      </c>
      <c r="Y379" s="32"/>
      <c r="Z379" s="32"/>
      <c r="AA379" s="32"/>
      <c r="AB379" s="32"/>
      <c r="AC379" s="104" t="s">
        <v>142</v>
      </c>
      <c r="AD379" s="32"/>
      <c r="AE379" s="163" t="s">
        <v>207</v>
      </c>
      <c r="AF379" s="163">
        <v>43966</v>
      </c>
      <c r="AG379" s="32"/>
      <c r="AH379" s="32"/>
      <c r="AI379" s="32"/>
      <c r="AJ379" s="32"/>
      <c r="AK379" s="32"/>
      <c r="AL379" s="32"/>
      <c r="AM379" s="69" t="s">
        <v>214</v>
      </c>
      <c r="AN379" s="162">
        <v>43970</v>
      </c>
      <c r="AO379" s="69" t="s">
        <v>56</v>
      </c>
      <c r="AP379" s="87" t="s">
        <v>56</v>
      </c>
      <c r="AQ379" s="69"/>
      <c r="AR379" s="104" t="s">
        <v>1329</v>
      </c>
      <c r="AS379" s="163">
        <v>43972</v>
      </c>
      <c r="AT379" s="104" t="s">
        <v>56</v>
      </c>
      <c r="AU379" s="104"/>
      <c r="AV379" s="104"/>
      <c r="AW379" s="32"/>
      <c r="AX379" s="32"/>
      <c r="AY379" s="32"/>
      <c r="AZ379" s="32">
        <f t="shared" si="10"/>
        <v>5</v>
      </c>
    </row>
    <row r="380" spans="5:52" ht="15.6" customHeight="1">
      <c r="E380" s="32"/>
      <c r="F380" s="32"/>
      <c r="G380" s="32"/>
      <c r="H380" s="517" t="s">
        <v>2682</v>
      </c>
      <c r="I380" s="104" t="s">
        <v>4953</v>
      </c>
      <c r="J380" s="104" t="s">
        <v>4955</v>
      </c>
      <c r="K380" s="32"/>
      <c r="L380" s="32"/>
      <c r="M380" s="32"/>
      <c r="N380" s="556" t="s">
        <v>6503</v>
      </c>
      <c r="O380" s="32"/>
      <c r="P380" s="32"/>
      <c r="Q380" s="104" t="s">
        <v>3682</v>
      </c>
      <c r="R380" s="104" t="s">
        <v>7121</v>
      </c>
      <c r="S380" s="32"/>
      <c r="T380" s="32"/>
      <c r="U380" s="32"/>
      <c r="V380" s="32"/>
      <c r="W380" s="32" t="s">
        <v>29</v>
      </c>
      <c r="X380" s="32" t="s">
        <v>141</v>
      </c>
      <c r="Y380" s="32"/>
      <c r="Z380" s="32"/>
      <c r="AA380" s="32"/>
      <c r="AB380" s="32"/>
      <c r="AC380" s="104" t="s">
        <v>142</v>
      </c>
      <c r="AD380" s="32"/>
      <c r="AE380" s="163" t="s">
        <v>207</v>
      </c>
      <c r="AF380" s="163">
        <v>43966</v>
      </c>
      <c r="AG380" s="32"/>
      <c r="AH380" s="32"/>
      <c r="AI380" s="32"/>
      <c r="AJ380" s="32"/>
      <c r="AK380" s="32"/>
      <c r="AL380" s="32"/>
      <c r="AM380" s="69" t="s">
        <v>214</v>
      </c>
      <c r="AN380" s="162">
        <v>43970</v>
      </c>
      <c r="AO380" s="69" t="s">
        <v>57</v>
      </c>
      <c r="AP380" s="104" t="s">
        <v>56</v>
      </c>
      <c r="AQ380" s="69" t="s">
        <v>1575</v>
      </c>
      <c r="AR380" s="104" t="s">
        <v>1329</v>
      </c>
      <c r="AS380" s="163">
        <v>43972</v>
      </c>
      <c r="AT380" s="104" t="s">
        <v>56</v>
      </c>
      <c r="AU380" s="104"/>
      <c r="AV380" s="104"/>
      <c r="AW380" s="32"/>
      <c r="AX380" s="32"/>
      <c r="AY380" s="32"/>
      <c r="AZ380" s="32">
        <f t="shared" si="10"/>
        <v>5</v>
      </c>
    </row>
    <row r="381" spans="5:52" ht="15.6" customHeight="1">
      <c r="E381" s="32"/>
      <c r="F381" s="32"/>
      <c r="G381" s="32"/>
      <c r="H381" s="517" t="s">
        <v>2683</v>
      </c>
      <c r="I381" s="104" t="s">
        <v>4956</v>
      </c>
      <c r="J381" s="104" t="s">
        <v>4957</v>
      </c>
      <c r="K381" s="32"/>
      <c r="L381" s="32"/>
      <c r="M381" s="32"/>
      <c r="N381" s="556" t="s">
        <v>6504</v>
      </c>
      <c r="O381" s="32"/>
      <c r="P381" s="32"/>
      <c r="Q381" s="104" t="s">
        <v>3683</v>
      </c>
      <c r="R381" s="104" t="s">
        <v>7110</v>
      </c>
      <c r="S381" s="32"/>
      <c r="T381" s="32"/>
      <c r="U381" s="32"/>
      <c r="V381" s="32"/>
      <c r="W381" s="32" t="s">
        <v>29</v>
      </c>
      <c r="X381" s="32" t="s">
        <v>141</v>
      </c>
      <c r="Y381" s="32"/>
      <c r="Z381" s="32"/>
      <c r="AA381" s="32"/>
      <c r="AB381" s="32"/>
      <c r="AC381" s="104" t="s">
        <v>142</v>
      </c>
      <c r="AD381" s="32"/>
      <c r="AE381" s="163" t="s">
        <v>214</v>
      </c>
      <c r="AF381" s="163">
        <v>43966</v>
      </c>
      <c r="AG381" s="32"/>
      <c r="AH381" s="32"/>
      <c r="AI381" s="32"/>
      <c r="AJ381" s="32"/>
      <c r="AK381" s="32"/>
      <c r="AL381" s="32"/>
      <c r="AM381" s="69" t="s">
        <v>207</v>
      </c>
      <c r="AN381" s="162">
        <v>43970</v>
      </c>
      <c r="AO381" s="69" t="s">
        <v>56</v>
      </c>
      <c r="AP381" s="87" t="s">
        <v>56</v>
      </c>
      <c r="AQ381" s="69"/>
      <c r="AR381" s="104"/>
      <c r="AS381" s="104"/>
      <c r="AT381" s="104"/>
      <c r="AU381" s="104"/>
      <c r="AV381" s="104"/>
      <c r="AW381" s="32"/>
      <c r="AX381" s="32"/>
      <c r="AY381" s="32"/>
      <c r="AZ381" s="32">
        <f t="shared" si="10"/>
        <v>5</v>
      </c>
    </row>
    <row r="382" spans="5:52" ht="15.6" customHeight="1">
      <c r="E382" s="32"/>
      <c r="F382" s="32"/>
      <c r="G382" s="32"/>
      <c r="H382" s="517" t="s">
        <v>2684</v>
      </c>
      <c r="I382" s="104" t="s">
        <v>4958</v>
      </c>
      <c r="J382" s="104" t="s">
        <v>4959</v>
      </c>
      <c r="K382" s="32"/>
      <c r="L382" s="32"/>
      <c r="M382" s="32"/>
      <c r="N382" s="556" t="s">
        <v>6505</v>
      </c>
      <c r="O382" s="32"/>
      <c r="P382" s="32"/>
      <c r="Q382" s="104" t="s">
        <v>3684</v>
      </c>
      <c r="R382" s="104" t="s">
        <v>7122</v>
      </c>
      <c r="S382" s="32"/>
      <c r="T382" s="32"/>
      <c r="U382" s="32"/>
      <c r="V382" s="32"/>
      <c r="W382" s="32" t="s">
        <v>29</v>
      </c>
      <c r="X382" s="32" t="s">
        <v>141</v>
      </c>
      <c r="Y382" s="32"/>
      <c r="Z382" s="32"/>
      <c r="AA382" s="32"/>
      <c r="AB382" s="32"/>
      <c r="AC382" s="104" t="s">
        <v>142</v>
      </c>
      <c r="AD382" s="32"/>
      <c r="AE382" s="163" t="s">
        <v>214</v>
      </c>
      <c r="AF382" s="163">
        <v>43966</v>
      </c>
      <c r="AG382" s="32"/>
      <c r="AH382" s="32"/>
      <c r="AI382" s="32"/>
      <c r="AJ382" s="32"/>
      <c r="AK382" s="32"/>
      <c r="AL382" s="32"/>
      <c r="AM382" s="69" t="s">
        <v>207</v>
      </c>
      <c r="AN382" s="162">
        <v>43970</v>
      </c>
      <c r="AO382" s="69" t="s">
        <v>55</v>
      </c>
      <c r="AP382" s="104" t="s">
        <v>56</v>
      </c>
      <c r="AQ382" s="69" t="s">
        <v>1576</v>
      </c>
      <c r="AR382" s="104"/>
      <c r="AS382" s="104"/>
      <c r="AT382" s="104"/>
      <c r="AU382" s="104"/>
      <c r="AV382" s="104"/>
      <c r="AW382" s="32"/>
      <c r="AX382" s="32"/>
      <c r="AY382" s="32"/>
      <c r="AZ382" s="32">
        <f t="shared" si="10"/>
        <v>5</v>
      </c>
    </row>
    <row r="383" spans="5:52" ht="15.6" customHeight="1">
      <c r="E383" s="32"/>
      <c r="F383" s="32"/>
      <c r="G383" s="32"/>
      <c r="H383" s="517" t="s">
        <v>2685</v>
      </c>
      <c r="I383" s="104" t="s">
        <v>4960</v>
      </c>
      <c r="J383" s="104" t="s">
        <v>4961</v>
      </c>
      <c r="K383" s="32"/>
      <c r="L383" s="32"/>
      <c r="M383" s="32"/>
      <c r="N383" s="556" t="s">
        <v>6506</v>
      </c>
      <c r="O383" s="32"/>
      <c r="P383" s="32"/>
      <c r="Q383" s="104" t="s">
        <v>3685</v>
      </c>
      <c r="R383" s="104" t="s">
        <v>7110</v>
      </c>
      <c r="S383" s="32"/>
      <c r="T383" s="32"/>
      <c r="U383" s="32"/>
      <c r="V383" s="32"/>
      <c r="W383" s="32" t="s">
        <v>29</v>
      </c>
      <c r="X383" s="32" t="s">
        <v>141</v>
      </c>
      <c r="Y383" s="32"/>
      <c r="Z383" s="32"/>
      <c r="AA383" s="32"/>
      <c r="AB383" s="32"/>
      <c r="AC383" s="104" t="s">
        <v>142</v>
      </c>
      <c r="AD383" s="32"/>
      <c r="AE383" s="163" t="s">
        <v>214</v>
      </c>
      <c r="AF383" s="163">
        <v>43966</v>
      </c>
      <c r="AG383" s="32"/>
      <c r="AH383" s="32"/>
      <c r="AI383" s="32"/>
      <c r="AJ383" s="32"/>
      <c r="AK383" s="32"/>
      <c r="AL383" s="32"/>
      <c r="AM383" s="69" t="s">
        <v>207</v>
      </c>
      <c r="AN383" s="162">
        <v>43970</v>
      </c>
      <c r="AO383" s="69" t="s">
        <v>55</v>
      </c>
      <c r="AP383" s="104" t="s">
        <v>56</v>
      </c>
      <c r="AQ383" s="69" t="s">
        <v>1577</v>
      </c>
      <c r="AR383" s="104"/>
      <c r="AS383" s="104"/>
      <c r="AT383" s="104"/>
      <c r="AU383" s="104"/>
      <c r="AV383" s="104"/>
      <c r="AW383" s="32"/>
      <c r="AX383" s="32"/>
      <c r="AY383" s="32"/>
      <c r="AZ383" s="32">
        <f t="shared" si="10"/>
        <v>5</v>
      </c>
    </row>
    <row r="384" spans="5:52" ht="15.6" customHeight="1">
      <c r="E384" s="32"/>
      <c r="F384" s="32"/>
      <c r="G384" s="32"/>
      <c r="H384" s="517" t="s">
        <v>2686</v>
      </c>
      <c r="I384" s="104" t="s">
        <v>4962</v>
      </c>
      <c r="J384" s="104" t="s">
        <v>4963</v>
      </c>
      <c r="K384" s="32"/>
      <c r="L384" s="32"/>
      <c r="M384" s="32"/>
      <c r="N384" s="556" t="s">
        <v>6507</v>
      </c>
      <c r="O384" s="32"/>
      <c r="P384" s="32"/>
      <c r="Q384" s="104" t="s">
        <v>3686</v>
      </c>
      <c r="R384" s="104" t="s">
        <v>7110</v>
      </c>
      <c r="S384" s="32"/>
      <c r="T384" s="32"/>
      <c r="U384" s="32"/>
      <c r="V384" s="32"/>
      <c r="W384" s="32" t="s">
        <v>29</v>
      </c>
      <c r="X384" s="32" t="s">
        <v>141</v>
      </c>
      <c r="Y384" s="32"/>
      <c r="Z384" s="32"/>
      <c r="AA384" s="32"/>
      <c r="AB384" s="32"/>
      <c r="AC384" s="104" t="s">
        <v>142</v>
      </c>
      <c r="AD384" s="32"/>
      <c r="AE384" s="163" t="s">
        <v>214</v>
      </c>
      <c r="AF384" s="163">
        <v>43970</v>
      </c>
      <c r="AG384" s="32"/>
      <c r="AH384" s="32"/>
      <c r="AI384" s="32"/>
      <c r="AJ384" s="32"/>
      <c r="AK384" s="32"/>
      <c r="AL384" s="32"/>
      <c r="AM384" s="69" t="s">
        <v>207</v>
      </c>
      <c r="AN384" s="162">
        <v>43970</v>
      </c>
      <c r="AO384" s="69" t="s">
        <v>55</v>
      </c>
      <c r="AP384" s="104" t="s">
        <v>56</v>
      </c>
      <c r="AQ384" s="69" t="s">
        <v>1578</v>
      </c>
      <c r="AR384" s="104" t="s">
        <v>206</v>
      </c>
      <c r="AS384" s="163">
        <v>43972</v>
      </c>
      <c r="AT384" s="104" t="s">
        <v>56</v>
      </c>
      <c r="AU384" s="104"/>
      <c r="AV384" s="104"/>
      <c r="AW384" s="32"/>
      <c r="AX384" s="32"/>
      <c r="AY384" s="32"/>
      <c r="AZ384" s="32">
        <f t="shared" si="10"/>
        <v>5</v>
      </c>
    </row>
    <row r="385" spans="5:52" ht="15.6" customHeight="1">
      <c r="E385" s="32"/>
      <c r="F385" s="32"/>
      <c r="G385" s="32"/>
      <c r="H385" s="517" t="s">
        <v>2687</v>
      </c>
      <c r="I385" s="104" t="s">
        <v>4964</v>
      </c>
      <c r="J385" s="104" t="s">
        <v>4965</v>
      </c>
      <c r="K385" s="32"/>
      <c r="L385" s="32"/>
      <c r="M385" s="32"/>
      <c r="N385" s="556" t="s">
        <v>6508</v>
      </c>
      <c r="O385" s="32"/>
      <c r="P385" s="32"/>
      <c r="Q385" s="104" t="s">
        <v>3687</v>
      </c>
      <c r="R385" s="104" t="s">
        <v>7123</v>
      </c>
      <c r="S385" s="32"/>
      <c r="T385" s="32"/>
      <c r="U385" s="32"/>
      <c r="V385" s="32"/>
      <c r="W385" s="32" t="s">
        <v>29</v>
      </c>
      <c r="X385" s="32" t="s">
        <v>141</v>
      </c>
      <c r="Y385" s="32"/>
      <c r="Z385" s="32"/>
      <c r="AA385" s="32"/>
      <c r="AB385" s="32"/>
      <c r="AC385" s="104" t="s">
        <v>142</v>
      </c>
      <c r="AD385" s="32"/>
      <c r="AE385" s="163" t="s">
        <v>214</v>
      </c>
      <c r="AF385" s="163">
        <v>43966</v>
      </c>
      <c r="AG385" s="32"/>
      <c r="AH385" s="32"/>
      <c r="AI385" s="32"/>
      <c r="AJ385" s="32"/>
      <c r="AK385" s="32"/>
      <c r="AL385" s="32"/>
      <c r="AM385" s="69" t="s">
        <v>207</v>
      </c>
      <c r="AN385" s="162">
        <v>43970</v>
      </c>
      <c r="AO385" s="69" t="s">
        <v>57</v>
      </c>
      <c r="AP385" s="104" t="s">
        <v>56</v>
      </c>
      <c r="AQ385" s="69" t="s">
        <v>1579</v>
      </c>
      <c r="AR385" s="104"/>
      <c r="AS385" s="104"/>
      <c r="AT385" s="104"/>
      <c r="AU385" s="104"/>
      <c r="AV385" s="104"/>
      <c r="AW385" s="32"/>
      <c r="AX385" s="32"/>
      <c r="AY385" s="32"/>
      <c r="AZ385" s="32">
        <f t="shared" si="10"/>
        <v>5</v>
      </c>
    </row>
    <row r="386" spans="5:52" ht="15.6" customHeight="1">
      <c r="E386" s="32"/>
      <c r="F386" s="32"/>
      <c r="G386" s="32"/>
      <c r="H386" s="517" t="s">
        <v>2688</v>
      </c>
      <c r="I386" s="104" t="s">
        <v>4966</v>
      </c>
      <c r="J386" s="104" t="s">
        <v>4967</v>
      </c>
      <c r="K386" s="32"/>
      <c r="L386" s="32"/>
      <c r="M386" s="32"/>
      <c r="N386" s="556" t="s">
        <v>6509</v>
      </c>
      <c r="O386" s="32"/>
      <c r="P386" s="32"/>
      <c r="Q386" s="104" t="s">
        <v>3688</v>
      </c>
      <c r="R386" s="104" t="s">
        <v>7124</v>
      </c>
      <c r="S386" s="32"/>
      <c r="T386" s="32"/>
      <c r="U386" s="32"/>
      <c r="V386" s="32"/>
      <c r="W386" s="32" t="s">
        <v>29</v>
      </c>
      <c r="X386" s="32" t="s">
        <v>141</v>
      </c>
      <c r="Y386" s="32"/>
      <c r="Z386" s="32"/>
      <c r="AA386" s="32"/>
      <c r="AB386" s="32"/>
      <c r="AC386" s="104" t="s">
        <v>142</v>
      </c>
      <c r="AD386" s="32"/>
      <c r="AE386" s="163" t="s">
        <v>207</v>
      </c>
      <c r="AF386" s="163">
        <v>43970</v>
      </c>
      <c r="AG386" s="32"/>
      <c r="AH386" s="32"/>
      <c r="AI386" s="32"/>
      <c r="AJ386" s="32"/>
      <c r="AK386" s="32"/>
      <c r="AL386" s="32"/>
      <c r="AM386" s="69" t="s">
        <v>214</v>
      </c>
      <c r="AN386" s="162">
        <v>43970</v>
      </c>
      <c r="AO386" s="69" t="s">
        <v>57</v>
      </c>
      <c r="AP386" s="104" t="s">
        <v>56</v>
      </c>
      <c r="AQ386" s="69" t="s">
        <v>1580</v>
      </c>
      <c r="AR386" s="104"/>
      <c r="AS386" s="104"/>
      <c r="AT386" s="104"/>
      <c r="AU386" s="104"/>
      <c r="AV386" s="104"/>
      <c r="AW386" s="32"/>
      <c r="AX386" s="32"/>
      <c r="AY386" s="32"/>
      <c r="AZ386" s="32">
        <f t="shared" si="10"/>
        <v>5</v>
      </c>
    </row>
    <row r="387" spans="5:52" ht="15.6" customHeight="1">
      <c r="E387" s="32"/>
      <c r="F387" s="32"/>
      <c r="G387" s="32"/>
      <c r="H387" s="517" t="s">
        <v>2689</v>
      </c>
      <c r="I387" s="104" t="s">
        <v>4968</v>
      </c>
      <c r="J387" s="104" t="s">
        <v>4969</v>
      </c>
      <c r="K387" s="32"/>
      <c r="L387" s="32"/>
      <c r="M387" s="32"/>
      <c r="N387" s="556" t="s">
        <v>6510</v>
      </c>
      <c r="O387" s="32"/>
      <c r="P387" s="32"/>
      <c r="Q387" s="104" t="s">
        <v>3689</v>
      </c>
      <c r="R387" s="104" t="s">
        <v>7082</v>
      </c>
      <c r="S387" s="32"/>
      <c r="T387" s="32"/>
      <c r="U387" s="32"/>
      <c r="V387" s="32"/>
      <c r="W387" s="32" t="s">
        <v>29</v>
      </c>
      <c r="X387" s="32" t="s">
        <v>141</v>
      </c>
      <c r="Y387" s="32"/>
      <c r="Z387" s="32"/>
      <c r="AA387" s="32"/>
      <c r="AB387" s="32"/>
      <c r="AC387" s="104" t="s">
        <v>142</v>
      </c>
      <c r="AD387" s="32"/>
      <c r="AE387" s="163" t="s">
        <v>207</v>
      </c>
      <c r="AF387" s="163">
        <v>43966</v>
      </c>
      <c r="AG387" s="32"/>
      <c r="AH387" s="32"/>
      <c r="AI387" s="32"/>
      <c r="AJ387" s="32"/>
      <c r="AK387" s="32"/>
      <c r="AL387" s="32"/>
      <c r="AM387" s="69" t="s">
        <v>214</v>
      </c>
      <c r="AN387" s="162">
        <v>43970</v>
      </c>
      <c r="AO387" s="69" t="s">
        <v>58</v>
      </c>
      <c r="AP387" s="104" t="s">
        <v>56</v>
      </c>
      <c r="AQ387" s="69" t="s">
        <v>1581</v>
      </c>
      <c r="AR387" s="104" t="s">
        <v>1329</v>
      </c>
      <c r="AS387" s="163">
        <v>43972</v>
      </c>
      <c r="AT387" s="104" t="s">
        <v>59</v>
      </c>
      <c r="AU387" s="104"/>
      <c r="AV387" s="104" t="s">
        <v>1582</v>
      </c>
      <c r="AW387" s="32"/>
      <c r="AX387" s="32"/>
      <c r="AY387" s="32"/>
      <c r="AZ387" s="32">
        <f t="shared" si="10"/>
        <v>5</v>
      </c>
    </row>
    <row r="388" spans="5:52" ht="15.6" customHeight="1">
      <c r="E388" s="32"/>
      <c r="F388" s="32"/>
      <c r="G388" s="32"/>
      <c r="H388" s="517" t="s">
        <v>2690</v>
      </c>
      <c r="I388" s="104" t="s">
        <v>4970</v>
      </c>
      <c r="J388" s="104" t="s">
        <v>4971</v>
      </c>
      <c r="K388" s="32"/>
      <c r="L388" s="32"/>
      <c r="M388" s="32"/>
      <c r="N388" s="556" t="s">
        <v>6511</v>
      </c>
      <c r="O388" s="32"/>
      <c r="P388" s="32"/>
      <c r="Q388" s="104" t="s">
        <v>3690</v>
      </c>
      <c r="R388" s="104" t="s">
        <v>7082</v>
      </c>
      <c r="S388" s="32"/>
      <c r="T388" s="32"/>
      <c r="U388" s="32"/>
      <c r="V388" s="32"/>
      <c r="W388" s="32" t="s">
        <v>29</v>
      </c>
      <c r="X388" s="32" t="s">
        <v>141</v>
      </c>
      <c r="Y388" s="32"/>
      <c r="Z388" s="32"/>
      <c r="AA388" s="32"/>
      <c r="AB388" s="32"/>
      <c r="AC388" s="104" t="s">
        <v>142</v>
      </c>
      <c r="AD388" s="32"/>
      <c r="AE388" s="163" t="s">
        <v>207</v>
      </c>
      <c r="AF388" s="163">
        <v>43966</v>
      </c>
      <c r="AG388" s="32"/>
      <c r="AH388" s="32"/>
      <c r="AI388" s="32"/>
      <c r="AJ388" s="32"/>
      <c r="AK388" s="32"/>
      <c r="AL388" s="32"/>
      <c r="AM388" s="69" t="s">
        <v>214</v>
      </c>
      <c r="AN388" s="162">
        <v>43970</v>
      </c>
      <c r="AO388" s="69" t="s">
        <v>57</v>
      </c>
      <c r="AP388" s="104" t="s">
        <v>56</v>
      </c>
      <c r="AQ388" s="69" t="s">
        <v>1583</v>
      </c>
      <c r="AR388" s="104"/>
      <c r="AS388" s="104"/>
      <c r="AT388" s="104"/>
      <c r="AU388" s="104"/>
      <c r="AV388" s="104"/>
      <c r="AW388" s="32"/>
      <c r="AX388" s="32"/>
      <c r="AY388" s="32"/>
      <c r="AZ388" s="32">
        <f t="shared" si="10"/>
        <v>5</v>
      </c>
    </row>
    <row r="389" spans="5:52" ht="15.6" customHeight="1">
      <c r="E389" s="32"/>
      <c r="F389" s="32"/>
      <c r="G389" s="32"/>
      <c r="H389" s="517" t="s">
        <v>2691</v>
      </c>
      <c r="I389" s="104" t="s">
        <v>4972</v>
      </c>
      <c r="J389" s="104" t="s">
        <v>4973</v>
      </c>
      <c r="K389" s="32"/>
      <c r="L389" s="32"/>
      <c r="M389" s="32"/>
      <c r="N389" s="556" t="s">
        <v>6512</v>
      </c>
      <c r="O389" s="32"/>
      <c r="P389" s="32"/>
      <c r="Q389" s="104" t="s">
        <v>3691</v>
      </c>
      <c r="R389" s="104" t="s">
        <v>7082</v>
      </c>
      <c r="S389" s="32"/>
      <c r="T389" s="32"/>
      <c r="U389" s="32"/>
      <c r="V389" s="32"/>
      <c r="W389" s="32" t="s">
        <v>29</v>
      </c>
      <c r="X389" s="32" t="s">
        <v>141</v>
      </c>
      <c r="Y389" s="32"/>
      <c r="Z389" s="32"/>
      <c r="AA389" s="32"/>
      <c r="AB389" s="32"/>
      <c r="AC389" s="104" t="s">
        <v>142</v>
      </c>
      <c r="AD389" s="32"/>
      <c r="AE389" s="163" t="s">
        <v>207</v>
      </c>
      <c r="AF389" s="163">
        <v>43966</v>
      </c>
      <c r="AG389" s="32"/>
      <c r="AH389" s="32"/>
      <c r="AI389" s="32"/>
      <c r="AJ389" s="32"/>
      <c r="AK389" s="32"/>
      <c r="AL389" s="32"/>
      <c r="AM389" s="69" t="s">
        <v>214</v>
      </c>
      <c r="AN389" s="162">
        <v>43970</v>
      </c>
      <c r="AO389" s="69" t="s">
        <v>57</v>
      </c>
      <c r="AP389" s="104" t="s">
        <v>56</v>
      </c>
      <c r="AQ389" s="69" t="s">
        <v>1584</v>
      </c>
      <c r="AR389" s="104" t="s">
        <v>1329</v>
      </c>
      <c r="AS389" s="163">
        <v>43972</v>
      </c>
      <c r="AT389" s="104" t="s">
        <v>59</v>
      </c>
      <c r="AU389" s="104"/>
      <c r="AV389" s="104" t="s">
        <v>1582</v>
      </c>
      <c r="AW389" s="32"/>
      <c r="AX389" s="32"/>
      <c r="AY389" s="32"/>
      <c r="AZ389" s="32">
        <f t="shared" si="10"/>
        <v>5</v>
      </c>
    </row>
    <row r="390" spans="5:52" ht="15.6" customHeight="1">
      <c r="E390" s="32"/>
      <c r="F390" s="32"/>
      <c r="G390" s="32"/>
      <c r="H390" s="517" t="s">
        <v>2692</v>
      </c>
      <c r="I390" s="104" t="s">
        <v>4974</v>
      </c>
      <c r="J390" s="104" t="s">
        <v>4975</v>
      </c>
      <c r="K390" s="32"/>
      <c r="L390" s="32"/>
      <c r="M390" s="32"/>
      <c r="N390" s="556" t="s">
        <v>6513</v>
      </c>
      <c r="O390" s="32"/>
      <c r="P390" s="32"/>
      <c r="Q390" s="104" t="s">
        <v>3692</v>
      </c>
      <c r="R390" s="104" t="s">
        <v>7082</v>
      </c>
      <c r="S390" s="32"/>
      <c r="T390" s="32"/>
      <c r="U390" s="32"/>
      <c r="V390" s="32"/>
      <c r="W390" s="32" t="s">
        <v>29</v>
      </c>
      <c r="X390" s="32" t="s">
        <v>141</v>
      </c>
      <c r="Y390" s="32"/>
      <c r="Z390" s="32"/>
      <c r="AA390" s="32"/>
      <c r="AB390" s="32"/>
      <c r="AC390" s="104" t="s">
        <v>142</v>
      </c>
      <c r="AD390" s="32"/>
      <c r="AE390" s="163" t="s">
        <v>207</v>
      </c>
      <c r="AF390" s="163">
        <v>43966</v>
      </c>
      <c r="AG390" s="32"/>
      <c r="AH390" s="32"/>
      <c r="AI390" s="32"/>
      <c r="AJ390" s="32"/>
      <c r="AK390" s="32"/>
      <c r="AL390" s="32"/>
      <c r="AM390" s="69" t="s">
        <v>214</v>
      </c>
      <c r="AN390" s="162">
        <v>43970</v>
      </c>
      <c r="AO390" s="69" t="s">
        <v>57</v>
      </c>
      <c r="AP390" s="104" t="s">
        <v>56</v>
      </c>
      <c r="AQ390" s="69" t="s">
        <v>1585</v>
      </c>
      <c r="AR390" s="104" t="s">
        <v>1329</v>
      </c>
      <c r="AS390" s="163">
        <v>43972</v>
      </c>
      <c r="AT390" s="104" t="s">
        <v>59</v>
      </c>
      <c r="AU390" s="104"/>
      <c r="AV390" s="104" t="s">
        <v>1582</v>
      </c>
      <c r="AW390" s="32"/>
      <c r="AX390" s="32"/>
      <c r="AY390" s="32"/>
      <c r="AZ390" s="32">
        <f t="shared" si="10"/>
        <v>5</v>
      </c>
    </row>
    <row r="391" spans="5:52" ht="15.6" customHeight="1">
      <c r="E391" s="32"/>
      <c r="F391" s="32"/>
      <c r="G391" s="32"/>
      <c r="H391" s="517" t="s">
        <v>2693</v>
      </c>
      <c r="I391" s="104" t="s">
        <v>4976</v>
      </c>
      <c r="J391" s="104" t="s">
        <v>4977</v>
      </c>
      <c r="K391" s="32"/>
      <c r="L391" s="32"/>
      <c r="M391" s="32"/>
      <c r="N391" s="556" t="s">
        <v>6514</v>
      </c>
      <c r="O391" s="32"/>
      <c r="P391" s="32"/>
      <c r="Q391" s="104" t="s">
        <v>3693</v>
      </c>
      <c r="R391" s="104" t="s">
        <v>7082</v>
      </c>
      <c r="S391" s="32"/>
      <c r="T391" s="32"/>
      <c r="U391" s="32"/>
      <c r="V391" s="32"/>
      <c r="W391" s="32" t="s">
        <v>29</v>
      </c>
      <c r="X391" s="32" t="s">
        <v>141</v>
      </c>
      <c r="Y391" s="32"/>
      <c r="Z391" s="32"/>
      <c r="AA391" s="32"/>
      <c r="AB391" s="32"/>
      <c r="AC391" s="104" t="s">
        <v>142</v>
      </c>
      <c r="AD391" s="32"/>
      <c r="AE391" s="163" t="s">
        <v>207</v>
      </c>
      <c r="AF391" s="163">
        <v>43966</v>
      </c>
      <c r="AG391" s="32"/>
      <c r="AH391" s="32"/>
      <c r="AI391" s="32"/>
      <c r="AJ391" s="32"/>
      <c r="AK391" s="32"/>
      <c r="AL391" s="32"/>
      <c r="AM391" s="69" t="s">
        <v>214</v>
      </c>
      <c r="AN391" s="162">
        <v>43970</v>
      </c>
      <c r="AO391" s="69" t="s">
        <v>57</v>
      </c>
      <c r="AP391" s="104" t="s">
        <v>56</v>
      </c>
      <c r="AQ391" s="69" t="s">
        <v>1586</v>
      </c>
      <c r="AR391" s="104"/>
      <c r="AS391" s="104"/>
      <c r="AT391" s="104"/>
      <c r="AU391" s="104"/>
      <c r="AV391" s="104"/>
      <c r="AW391" s="32"/>
      <c r="AX391" s="32"/>
      <c r="AY391" s="32"/>
      <c r="AZ391" s="32">
        <f t="shared" si="10"/>
        <v>5</v>
      </c>
    </row>
    <row r="392" spans="5:52" ht="15.6" customHeight="1">
      <c r="E392" s="32"/>
      <c r="F392" s="32"/>
      <c r="G392" s="32"/>
      <c r="H392" s="517" t="s">
        <v>2694</v>
      </c>
      <c r="I392" s="104" t="s">
        <v>4978</v>
      </c>
      <c r="J392" s="104" t="s">
        <v>4979</v>
      </c>
      <c r="K392" s="32"/>
      <c r="L392" s="32"/>
      <c r="M392" s="32"/>
      <c r="N392" s="556" t="s">
        <v>6515</v>
      </c>
      <c r="O392" s="32"/>
      <c r="P392" s="32"/>
      <c r="Q392" s="104" t="s">
        <v>3694</v>
      </c>
      <c r="R392" s="104" t="s">
        <v>7082</v>
      </c>
      <c r="S392" s="32"/>
      <c r="T392" s="32"/>
      <c r="U392" s="32"/>
      <c r="V392" s="32"/>
      <c r="W392" s="32" t="s">
        <v>29</v>
      </c>
      <c r="X392" s="32" t="s">
        <v>141</v>
      </c>
      <c r="Y392" s="32"/>
      <c r="Z392" s="32"/>
      <c r="AA392" s="32"/>
      <c r="AB392" s="32"/>
      <c r="AC392" s="104" t="s">
        <v>142</v>
      </c>
      <c r="AD392" s="32"/>
      <c r="AE392" s="163" t="s">
        <v>207</v>
      </c>
      <c r="AF392" s="163">
        <v>43966</v>
      </c>
      <c r="AG392" s="32"/>
      <c r="AH392" s="32"/>
      <c r="AI392" s="32"/>
      <c r="AJ392" s="32"/>
      <c r="AK392" s="32"/>
      <c r="AL392" s="32"/>
      <c r="AM392" s="69" t="s">
        <v>214</v>
      </c>
      <c r="AN392" s="162">
        <v>43970</v>
      </c>
      <c r="AO392" s="69" t="s">
        <v>57</v>
      </c>
      <c r="AP392" s="104" t="s">
        <v>56</v>
      </c>
      <c r="AQ392" s="69" t="s">
        <v>1587</v>
      </c>
      <c r="AR392" s="104"/>
      <c r="AS392" s="104"/>
      <c r="AT392" s="104"/>
      <c r="AU392" s="104"/>
      <c r="AV392" s="104"/>
      <c r="AW392" s="32"/>
      <c r="AX392" s="32"/>
      <c r="AY392" s="32"/>
      <c r="AZ392" s="32">
        <f t="shared" si="10"/>
        <v>5</v>
      </c>
    </row>
    <row r="393" spans="5:52" ht="15.6" customHeight="1">
      <c r="E393" s="32"/>
      <c r="F393" s="32"/>
      <c r="G393" s="32"/>
      <c r="H393" s="517" t="s">
        <v>2695</v>
      </c>
      <c r="I393" s="104" t="s">
        <v>4980</v>
      </c>
      <c r="J393" s="104" t="s">
        <v>4981</v>
      </c>
      <c r="K393" s="32"/>
      <c r="L393" s="32"/>
      <c r="M393" s="32"/>
      <c r="N393" s="556" t="s">
        <v>6516</v>
      </c>
      <c r="O393" s="32"/>
      <c r="P393" s="32"/>
      <c r="Q393" s="104" t="s">
        <v>3695</v>
      </c>
      <c r="R393" s="104" t="s">
        <v>7082</v>
      </c>
      <c r="S393" s="32"/>
      <c r="T393" s="32"/>
      <c r="U393" s="32"/>
      <c r="V393" s="32"/>
      <c r="W393" s="32" t="s">
        <v>29</v>
      </c>
      <c r="X393" s="32" t="s">
        <v>141</v>
      </c>
      <c r="Y393" s="32"/>
      <c r="Z393" s="32"/>
      <c r="AA393" s="32"/>
      <c r="AB393" s="32"/>
      <c r="AC393" s="104" t="s">
        <v>142</v>
      </c>
      <c r="AD393" s="32"/>
      <c r="AE393" s="163" t="s">
        <v>207</v>
      </c>
      <c r="AF393" s="163">
        <v>43966</v>
      </c>
      <c r="AG393" s="32"/>
      <c r="AH393" s="32"/>
      <c r="AI393" s="32"/>
      <c r="AJ393" s="32"/>
      <c r="AK393" s="32"/>
      <c r="AL393" s="32"/>
      <c r="AM393" s="69" t="s">
        <v>214</v>
      </c>
      <c r="AN393" s="162">
        <v>43970</v>
      </c>
      <c r="AO393" s="69" t="s">
        <v>57</v>
      </c>
      <c r="AP393" s="104" t="s">
        <v>56</v>
      </c>
      <c r="AQ393" s="69" t="s">
        <v>1588</v>
      </c>
      <c r="AR393" s="104"/>
      <c r="AS393" s="104"/>
      <c r="AT393" s="104"/>
      <c r="AU393" s="104"/>
      <c r="AV393" s="104"/>
      <c r="AW393" s="32"/>
      <c r="AX393" s="32"/>
      <c r="AY393" s="32"/>
      <c r="AZ393" s="32">
        <f t="shared" si="10"/>
        <v>5</v>
      </c>
    </row>
    <row r="394" spans="5:52" ht="15.6" customHeight="1">
      <c r="E394" s="32"/>
      <c r="F394" s="32"/>
      <c r="G394" s="32"/>
      <c r="H394" s="517" t="s">
        <v>2696</v>
      </c>
      <c r="I394" s="104" t="s">
        <v>4982</v>
      </c>
      <c r="J394" s="104" t="s">
        <v>4983</v>
      </c>
      <c r="K394" s="32"/>
      <c r="L394" s="32"/>
      <c r="M394" s="32"/>
      <c r="N394" s="556" t="s">
        <v>6517</v>
      </c>
      <c r="O394" s="32"/>
      <c r="P394" s="32"/>
      <c r="Q394" s="104" t="s">
        <v>3696</v>
      </c>
      <c r="R394" s="104" t="s">
        <v>7082</v>
      </c>
      <c r="S394" s="32"/>
      <c r="T394" s="32"/>
      <c r="U394" s="32"/>
      <c r="V394" s="32"/>
      <c r="W394" s="32" t="s">
        <v>29</v>
      </c>
      <c r="X394" s="32" t="s">
        <v>141</v>
      </c>
      <c r="Y394" s="32"/>
      <c r="Z394" s="32"/>
      <c r="AA394" s="32"/>
      <c r="AB394" s="32"/>
      <c r="AC394" s="104" t="s">
        <v>142</v>
      </c>
      <c r="AD394" s="32"/>
      <c r="AE394" s="163" t="s">
        <v>207</v>
      </c>
      <c r="AF394" s="163">
        <v>43966</v>
      </c>
      <c r="AG394" s="32"/>
      <c r="AH394" s="32"/>
      <c r="AI394" s="32"/>
      <c r="AJ394" s="32"/>
      <c r="AK394" s="32"/>
      <c r="AL394" s="32"/>
      <c r="AM394" s="69" t="s">
        <v>214</v>
      </c>
      <c r="AN394" s="162">
        <v>43970</v>
      </c>
      <c r="AO394" s="69" t="s">
        <v>57</v>
      </c>
      <c r="AP394" s="104" t="s">
        <v>56</v>
      </c>
      <c r="AQ394" s="69" t="s">
        <v>1589</v>
      </c>
      <c r="AR394" s="104"/>
      <c r="AS394" s="104"/>
      <c r="AT394" s="104"/>
      <c r="AU394" s="104"/>
      <c r="AV394" s="104"/>
      <c r="AW394" s="32"/>
      <c r="AX394" s="32"/>
      <c r="AY394" s="32"/>
      <c r="AZ394" s="32">
        <f t="shared" si="10"/>
        <v>5</v>
      </c>
    </row>
    <row r="395" spans="5:52" ht="15.6" customHeight="1">
      <c r="E395" s="32"/>
      <c r="F395" s="32"/>
      <c r="G395" s="32"/>
      <c r="H395" s="517" t="s">
        <v>2697</v>
      </c>
      <c r="I395" s="104" t="s">
        <v>4984</v>
      </c>
      <c r="J395" s="104" t="s">
        <v>4985</v>
      </c>
      <c r="K395" s="32"/>
      <c r="L395" s="32"/>
      <c r="M395" s="32"/>
      <c r="N395" s="556" t="s">
        <v>6518</v>
      </c>
      <c r="O395" s="32"/>
      <c r="P395" s="32"/>
      <c r="Q395" s="104" t="s">
        <v>3697</v>
      </c>
      <c r="R395" s="104" t="s">
        <v>7125</v>
      </c>
      <c r="S395" s="32"/>
      <c r="T395" s="32"/>
      <c r="U395" s="32"/>
      <c r="V395" s="32"/>
      <c r="W395" s="32" t="s">
        <v>29</v>
      </c>
      <c r="X395" s="32" t="s">
        <v>141</v>
      </c>
      <c r="Y395" s="32"/>
      <c r="Z395" s="32"/>
      <c r="AA395" s="32"/>
      <c r="AB395" s="32"/>
      <c r="AC395" s="104" t="s">
        <v>142</v>
      </c>
      <c r="AD395" s="32"/>
      <c r="AE395" s="163" t="s">
        <v>207</v>
      </c>
      <c r="AF395" s="163">
        <v>43966</v>
      </c>
      <c r="AG395" s="32"/>
      <c r="AH395" s="32"/>
      <c r="AI395" s="32"/>
      <c r="AJ395" s="32"/>
      <c r="AK395" s="32"/>
      <c r="AL395" s="32"/>
      <c r="AM395" s="69" t="s">
        <v>214</v>
      </c>
      <c r="AN395" s="162">
        <v>43970</v>
      </c>
      <c r="AO395" s="69" t="s">
        <v>57</v>
      </c>
      <c r="AP395" s="104" t="s">
        <v>56</v>
      </c>
      <c r="AQ395" s="69" t="s">
        <v>1590</v>
      </c>
      <c r="AR395" s="104"/>
      <c r="AS395" s="104"/>
      <c r="AT395" s="104"/>
      <c r="AU395" s="104"/>
      <c r="AV395" s="104"/>
      <c r="AW395" s="32"/>
      <c r="AX395" s="32"/>
      <c r="AY395" s="32"/>
      <c r="AZ395" s="32">
        <f t="shared" si="10"/>
        <v>5</v>
      </c>
    </row>
    <row r="396" spans="5:52" ht="15.6" customHeight="1">
      <c r="E396" s="32"/>
      <c r="F396" s="32"/>
      <c r="G396" s="32"/>
      <c r="H396" s="517" t="s">
        <v>2698</v>
      </c>
      <c r="I396" s="104" t="s">
        <v>4986</v>
      </c>
      <c r="J396" s="104" t="s">
        <v>4987</v>
      </c>
      <c r="K396" s="32"/>
      <c r="L396" s="32"/>
      <c r="M396" s="32"/>
      <c r="N396" s="556" t="s">
        <v>6519</v>
      </c>
      <c r="O396" s="32"/>
      <c r="P396" s="32"/>
      <c r="Q396" s="104" t="s">
        <v>3698</v>
      </c>
      <c r="R396" s="104" t="s">
        <v>7124</v>
      </c>
      <c r="S396" s="32"/>
      <c r="T396" s="32"/>
      <c r="U396" s="32"/>
      <c r="V396" s="32"/>
      <c r="W396" s="32" t="s">
        <v>29</v>
      </c>
      <c r="X396" s="32" t="s">
        <v>141</v>
      </c>
      <c r="Y396" s="32"/>
      <c r="Z396" s="32"/>
      <c r="AA396" s="32"/>
      <c r="AB396" s="32"/>
      <c r="AC396" s="104" t="s">
        <v>142</v>
      </c>
      <c r="AD396" s="32"/>
      <c r="AE396" s="163" t="s">
        <v>207</v>
      </c>
      <c r="AF396" s="163">
        <v>43966</v>
      </c>
      <c r="AG396" s="32"/>
      <c r="AH396" s="32"/>
      <c r="AI396" s="32"/>
      <c r="AJ396" s="32"/>
      <c r="AK396" s="32"/>
      <c r="AL396" s="32"/>
      <c r="AM396" s="69" t="s">
        <v>214</v>
      </c>
      <c r="AN396" s="162">
        <v>43970</v>
      </c>
      <c r="AO396" s="69" t="s">
        <v>57</v>
      </c>
      <c r="AP396" s="104" t="s">
        <v>56</v>
      </c>
      <c r="AQ396" s="106" t="s">
        <v>1591</v>
      </c>
      <c r="AR396" s="104" t="s">
        <v>206</v>
      </c>
      <c r="AS396" s="163">
        <v>43972</v>
      </c>
      <c r="AT396" s="104" t="s">
        <v>56</v>
      </c>
      <c r="AU396" s="104"/>
      <c r="AV396" s="104"/>
      <c r="AW396" s="32"/>
      <c r="AX396" s="32"/>
      <c r="AY396" s="32"/>
      <c r="AZ396" s="32">
        <f t="shared" si="10"/>
        <v>5</v>
      </c>
    </row>
    <row r="397" spans="5:52" ht="15.6" customHeight="1">
      <c r="E397" s="32"/>
      <c r="F397" s="32"/>
      <c r="G397" s="32"/>
      <c r="H397" s="517" t="s">
        <v>2699</v>
      </c>
      <c r="I397" s="104" t="s">
        <v>4988</v>
      </c>
      <c r="J397" s="104" t="s">
        <v>4989</v>
      </c>
      <c r="K397" s="32"/>
      <c r="L397" s="32"/>
      <c r="M397" s="32"/>
      <c r="N397" s="556" t="s">
        <v>6520</v>
      </c>
      <c r="O397" s="32"/>
      <c r="P397" s="32"/>
      <c r="Q397" s="104" t="s">
        <v>3699</v>
      </c>
      <c r="R397" s="104" t="s">
        <v>7124</v>
      </c>
      <c r="S397" s="32"/>
      <c r="T397" s="32"/>
      <c r="U397" s="32"/>
      <c r="V397" s="32"/>
      <c r="W397" s="32" t="s">
        <v>29</v>
      </c>
      <c r="X397" s="32" t="s">
        <v>141</v>
      </c>
      <c r="Y397" s="32"/>
      <c r="Z397" s="32"/>
      <c r="AA397" s="32"/>
      <c r="AB397" s="32"/>
      <c r="AC397" s="104" t="s">
        <v>142</v>
      </c>
      <c r="AD397" s="32"/>
      <c r="AE397" s="163" t="s">
        <v>207</v>
      </c>
      <c r="AF397" s="163">
        <v>43966</v>
      </c>
      <c r="AG397" s="32"/>
      <c r="AH397" s="32"/>
      <c r="AI397" s="32"/>
      <c r="AJ397" s="32"/>
      <c r="AK397" s="32"/>
      <c r="AL397" s="32"/>
      <c r="AM397" s="69" t="s">
        <v>214</v>
      </c>
      <c r="AN397" s="162">
        <v>43970</v>
      </c>
      <c r="AO397" s="69" t="s">
        <v>56</v>
      </c>
      <c r="AP397" s="87" t="s">
        <v>56</v>
      </c>
      <c r="AQ397" s="69"/>
      <c r="AR397" s="104"/>
      <c r="AS397" s="104"/>
      <c r="AT397" s="104"/>
      <c r="AU397" s="104"/>
      <c r="AV397" s="104"/>
      <c r="AW397" s="32"/>
      <c r="AX397" s="32"/>
      <c r="AY397" s="32"/>
      <c r="AZ397" s="32">
        <f t="shared" si="10"/>
        <v>5</v>
      </c>
    </row>
    <row r="398" spans="5:52" ht="15.6" customHeight="1">
      <c r="E398" s="32"/>
      <c r="F398" s="32"/>
      <c r="G398" s="32"/>
      <c r="H398" s="517" t="s">
        <v>2700</v>
      </c>
      <c r="I398" s="104" t="s">
        <v>4990</v>
      </c>
      <c r="J398" s="104" t="s">
        <v>4991</v>
      </c>
      <c r="K398" s="32"/>
      <c r="L398" s="32"/>
      <c r="M398" s="32"/>
      <c r="N398" s="556" t="s">
        <v>6521</v>
      </c>
      <c r="O398" s="32"/>
      <c r="P398" s="32"/>
      <c r="Q398" s="104" t="s">
        <v>3700</v>
      </c>
      <c r="R398" s="104" t="s">
        <v>7124</v>
      </c>
      <c r="S398" s="32"/>
      <c r="T398" s="32"/>
      <c r="U398" s="32"/>
      <c r="V398" s="32"/>
      <c r="W398" s="32" t="s">
        <v>29</v>
      </c>
      <c r="X398" s="32" t="s">
        <v>141</v>
      </c>
      <c r="Y398" s="32"/>
      <c r="Z398" s="32"/>
      <c r="AA398" s="32"/>
      <c r="AB398" s="32"/>
      <c r="AC398" s="104" t="s">
        <v>142</v>
      </c>
      <c r="AD398" s="32"/>
      <c r="AE398" s="163" t="s">
        <v>207</v>
      </c>
      <c r="AF398" s="163">
        <v>43966</v>
      </c>
      <c r="AG398" s="32"/>
      <c r="AH398" s="32"/>
      <c r="AI398" s="32"/>
      <c r="AJ398" s="32"/>
      <c r="AK398" s="32"/>
      <c r="AL398" s="32"/>
      <c r="AM398" s="69" t="s">
        <v>214</v>
      </c>
      <c r="AN398" s="162">
        <v>43970</v>
      </c>
      <c r="AO398" s="69" t="s">
        <v>56</v>
      </c>
      <c r="AP398" s="87" t="s">
        <v>56</v>
      </c>
      <c r="AQ398" s="69"/>
      <c r="AR398" s="104"/>
      <c r="AS398" s="104"/>
      <c r="AT398" s="104"/>
      <c r="AU398" s="104"/>
      <c r="AV398" s="104"/>
      <c r="AW398" s="32"/>
      <c r="AX398" s="32"/>
      <c r="AY398" s="32"/>
      <c r="AZ398" s="32">
        <f t="shared" si="10"/>
        <v>5</v>
      </c>
    </row>
    <row r="399" spans="5:52" ht="15.6" customHeight="1">
      <c r="E399" s="32"/>
      <c r="F399" s="32"/>
      <c r="G399" s="32"/>
      <c r="H399" s="517" t="s">
        <v>2701</v>
      </c>
      <c r="I399" s="104" t="s">
        <v>4992</v>
      </c>
      <c r="J399" s="104" t="s">
        <v>4993</v>
      </c>
      <c r="K399" s="32"/>
      <c r="L399" s="32"/>
      <c r="M399" s="32"/>
      <c r="N399" s="556" t="s">
        <v>6522</v>
      </c>
      <c r="O399" s="32"/>
      <c r="P399" s="32"/>
      <c r="Q399" s="104" t="s">
        <v>3701</v>
      </c>
      <c r="R399" s="104" t="s">
        <v>7124</v>
      </c>
      <c r="S399" s="32"/>
      <c r="T399" s="32"/>
      <c r="U399" s="32"/>
      <c r="V399" s="32"/>
      <c r="W399" s="32" t="s">
        <v>29</v>
      </c>
      <c r="X399" s="32" t="s">
        <v>141</v>
      </c>
      <c r="Y399" s="32"/>
      <c r="Z399" s="32"/>
      <c r="AA399" s="32"/>
      <c r="AB399" s="32"/>
      <c r="AC399" s="104" t="s">
        <v>142</v>
      </c>
      <c r="AD399" s="32"/>
      <c r="AE399" s="163" t="s">
        <v>207</v>
      </c>
      <c r="AF399" s="163">
        <v>43966</v>
      </c>
      <c r="AG399" s="32"/>
      <c r="AH399" s="32"/>
      <c r="AI399" s="32"/>
      <c r="AJ399" s="32"/>
      <c r="AK399" s="32"/>
      <c r="AL399" s="32"/>
      <c r="AM399" s="69" t="s">
        <v>214</v>
      </c>
      <c r="AN399" s="162">
        <v>43970</v>
      </c>
      <c r="AO399" s="69" t="s">
        <v>56</v>
      </c>
      <c r="AP399" s="87" t="s">
        <v>56</v>
      </c>
      <c r="AQ399" s="69"/>
      <c r="AR399" s="104"/>
      <c r="AS399" s="104"/>
      <c r="AT399" s="104"/>
      <c r="AU399" s="104"/>
      <c r="AV399" s="104"/>
      <c r="AW399" s="32"/>
      <c r="AX399" s="32"/>
      <c r="AY399" s="32"/>
      <c r="AZ399" s="32">
        <f t="shared" si="10"/>
        <v>5</v>
      </c>
    </row>
    <row r="400" spans="5:52" ht="15.6" customHeight="1">
      <c r="E400" s="32"/>
      <c r="F400" s="32"/>
      <c r="G400" s="32"/>
      <c r="H400" s="517" t="s">
        <v>2702</v>
      </c>
      <c r="I400" s="104" t="s">
        <v>4994</v>
      </c>
      <c r="J400" s="104" t="s">
        <v>4995</v>
      </c>
      <c r="K400" s="32"/>
      <c r="L400" s="32"/>
      <c r="M400" s="32"/>
      <c r="N400" s="556" t="s">
        <v>6523</v>
      </c>
      <c r="O400" s="32"/>
      <c r="P400" s="32"/>
      <c r="Q400" s="104" t="s">
        <v>3702</v>
      </c>
      <c r="R400" s="104" t="s">
        <v>7124</v>
      </c>
      <c r="S400" s="32"/>
      <c r="T400" s="32"/>
      <c r="U400" s="32"/>
      <c r="V400" s="32"/>
      <c r="W400" s="32" t="s">
        <v>29</v>
      </c>
      <c r="X400" s="32" t="s">
        <v>141</v>
      </c>
      <c r="Y400" s="32"/>
      <c r="Z400" s="32"/>
      <c r="AA400" s="32"/>
      <c r="AB400" s="32"/>
      <c r="AC400" s="104" t="s">
        <v>142</v>
      </c>
      <c r="AD400" s="32"/>
      <c r="AE400" s="163" t="s">
        <v>207</v>
      </c>
      <c r="AF400" s="163">
        <v>43966</v>
      </c>
      <c r="AG400" s="32"/>
      <c r="AH400" s="32"/>
      <c r="AI400" s="32"/>
      <c r="AJ400" s="32"/>
      <c r="AK400" s="32"/>
      <c r="AL400" s="32"/>
      <c r="AM400" s="69" t="s">
        <v>214</v>
      </c>
      <c r="AN400" s="162">
        <v>43970</v>
      </c>
      <c r="AO400" s="69" t="s">
        <v>56</v>
      </c>
      <c r="AP400" s="87" t="s">
        <v>56</v>
      </c>
      <c r="AQ400" s="69"/>
      <c r="AR400" s="104"/>
      <c r="AS400" s="104"/>
      <c r="AT400" s="104"/>
      <c r="AU400" s="104"/>
      <c r="AV400" s="104"/>
      <c r="AW400" s="32"/>
      <c r="AX400" s="32"/>
      <c r="AY400" s="32"/>
      <c r="AZ400" s="32">
        <f t="shared" si="10"/>
        <v>5</v>
      </c>
    </row>
    <row r="401" spans="5:52" ht="15.6" customHeight="1">
      <c r="E401" s="32"/>
      <c r="F401" s="32"/>
      <c r="G401" s="32"/>
      <c r="H401" s="517" t="s">
        <v>2703</v>
      </c>
      <c r="I401" s="104" t="s">
        <v>4996</v>
      </c>
      <c r="J401" s="104" t="s">
        <v>4997</v>
      </c>
      <c r="K401" s="32"/>
      <c r="L401" s="32"/>
      <c r="M401" s="32"/>
      <c r="N401" s="556" t="s">
        <v>6524</v>
      </c>
      <c r="O401" s="32"/>
      <c r="P401" s="32"/>
      <c r="Q401" s="104" t="s">
        <v>3703</v>
      </c>
      <c r="R401" s="104" t="s">
        <v>7110</v>
      </c>
      <c r="S401" s="32"/>
      <c r="T401" s="32"/>
      <c r="U401" s="32"/>
      <c r="V401" s="32"/>
      <c r="W401" s="32" t="s">
        <v>29</v>
      </c>
      <c r="X401" s="32" t="s">
        <v>141</v>
      </c>
      <c r="Y401" s="32"/>
      <c r="Z401" s="32"/>
      <c r="AA401" s="32"/>
      <c r="AB401" s="32"/>
      <c r="AC401" s="104" t="s">
        <v>142</v>
      </c>
      <c r="AD401" s="32"/>
      <c r="AE401" s="163" t="s">
        <v>214</v>
      </c>
      <c r="AF401" s="163">
        <v>43966</v>
      </c>
      <c r="AG401" s="32"/>
      <c r="AH401" s="32"/>
      <c r="AI401" s="32"/>
      <c r="AJ401" s="32"/>
      <c r="AK401" s="32"/>
      <c r="AL401" s="32"/>
      <c r="AM401" s="69" t="s">
        <v>207</v>
      </c>
      <c r="AN401" s="162">
        <v>43970</v>
      </c>
      <c r="AO401" s="69" t="s">
        <v>55</v>
      </c>
      <c r="AP401" s="104" t="s">
        <v>56</v>
      </c>
      <c r="AQ401" s="69" t="s">
        <v>1592</v>
      </c>
      <c r="AR401" s="104"/>
      <c r="AS401" s="104"/>
      <c r="AT401" s="104"/>
      <c r="AU401" s="104"/>
      <c r="AV401" s="104"/>
      <c r="AW401" s="32"/>
      <c r="AX401" s="32"/>
      <c r="AY401" s="32"/>
      <c r="AZ401" s="32">
        <f t="shared" ref="AZ401:AZ464" si="11">MONTH(AF401)</f>
        <v>5</v>
      </c>
    </row>
    <row r="402" spans="5:52" ht="15.6" customHeight="1">
      <c r="E402" s="32"/>
      <c r="F402" s="32"/>
      <c r="G402" s="32"/>
      <c r="H402" s="517" t="s">
        <v>2704</v>
      </c>
      <c r="I402" s="104" t="s">
        <v>4998</v>
      </c>
      <c r="J402" s="104" t="s">
        <v>4999</v>
      </c>
      <c r="K402" s="32"/>
      <c r="L402" s="32"/>
      <c r="M402" s="32"/>
      <c r="N402" s="556" t="s">
        <v>6525</v>
      </c>
      <c r="O402" s="32"/>
      <c r="P402" s="32"/>
      <c r="Q402" s="104" t="s">
        <v>3704</v>
      </c>
      <c r="R402" s="104" t="s">
        <v>7110</v>
      </c>
      <c r="S402" s="32"/>
      <c r="T402" s="32"/>
      <c r="U402" s="32"/>
      <c r="V402" s="32"/>
      <c r="W402" s="32" t="s">
        <v>29</v>
      </c>
      <c r="X402" s="32" t="s">
        <v>141</v>
      </c>
      <c r="Y402" s="32"/>
      <c r="Z402" s="32"/>
      <c r="AA402" s="32"/>
      <c r="AB402" s="32"/>
      <c r="AC402" s="104" t="s">
        <v>142</v>
      </c>
      <c r="AD402" s="32"/>
      <c r="AE402" s="163" t="s">
        <v>214</v>
      </c>
      <c r="AF402" s="163">
        <v>43966</v>
      </c>
      <c r="AG402" s="32"/>
      <c r="AH402" s="32"/>
      <c r="AI402" s="32"/>
      <c r="AJ402" s="32"/>
      <c r="AK402" s="32"/>
      <c r="AL402" s="32"/>
      <c r="AM402" s="69" t="s">
        <v>207</v>
      </c>
      <c r="AN402" s="162">
        <v>43970</v>
      </c>
      <c r="AO402" s="69" t="s">
        <v>56</v>
      </c>
      <c r="AP402" s="87" t="s">
        <v>56</v>
      </c>
      <c r="AQ402" s="69"/>
      <c r="AR402" s="104"/>
      <c r="AS402" s="104"/>
      <c r="AT402" s="104"/>
      <c r="AU402" s="104"/>
      <c r="AV402" s="104"/>
      <c r="AW402" s="32"/>
      <c r="AX402" s="32"/>
      <c r="AY402" s="32"/>
      <c r="AZ402" s="32">
        <f t="shared" si="11"/>
        <v>5</v>
      </c>
    </row>
    <row r="403" spans="5:52" ht="15.6" customHeight="1">
      <c r="E403" s="32"/>
      <c r="F403" s="32"/>
      <c r="G403" s="32"/>
      <c r="H403" s="517" t="s">
        <v>2705</v>
      </c>
      <c r="I403" s="104" t="s">
        <v>5000</v>
      </c>
      <c r="J403" s="104" t="s">
        <v>5001</v>
      </c>
      <c r="K403" s="32"/>
      <c r="L403" s="32"/>
      <c r="M403" s="32"/>
      <c r="N403" s="556" t="s">
        <v>6526</v>
      </c>
      <c r="O403" s="32"/>
      <c r="P403" s="32"/>
      <c r="Q403" s="104" t="s">
        <v>3705</v>
      </c>
      <c r="R403" s="104" t="s">
        <v>7110</v>
      </c>
      <c r="S403" s="32"/>
      <c r="T403" s="32"/>
      <c r="U403" s="32"/>
      <c r="V403" s="32"/>
      <c r="W403" s="32" t="s">
        <v>29</v>
      </c>
      <c r="X403" s="32" t="s">
        <v>141</v>
      </c>
      <c r="Y403" s="32"/>
      <c r="Z403" s="32"/>
      <c r="AA403" s="32"/>
      <c r="AB403" s="32"/>
      <c r="AC403" s="104" t="s">
        <v>142</v>
      </c>
      <c r="AD403" s="32"/>
      <c r="AE403" s="163" t="s">
        <v>214</v>
      </c>
      <c r="AF403" s="163">
        <v>43966</v>
      </c>
      <c r="AG403" s="32"/>
      <c r="AH403" s="32"/>
      <c r="AI403" s="32"/>
      <c r="AJ403" s="32"/>
      <c r="AK403" s="32"/>
      <c r="AL403" s="32"/>
      <c r="AM403" s="69" t="s">
        <v>207</v>
      </c>
      <c r="AN403" s="162">
        <v>43971</v>
      </c>
      <c r="AO403" s="69" t="s">
        <v>55</v>
      </c>
      <c r="AP403" s="104" t="s">
        <v>56</v>
      </c>
      <c r="AQ403" s="69" t="s">
        <v>1593</v>
      </c>
      <c r="AR403" s="104"/>
      <c r="AS403" s="104"/>
      <c r="AT403" s="104"/>
      <c r="AU403" s="104"/>
      <c r="AV403" s="104"/>
      <c r="AW403" s="32"/>
      <c r="AX403" s="32"/>
      <c r="AY403" s="32"/>
      <c r="AZ403" s="32">
        <f t="shared" si="11"/>
        <v>5</v>
      </c>
    </row>
    <row r="404" spans="5:52" ht="15.6" customHeight="1">
      <c r="E404" s="32"/>
      <c r="F404" s="32"/>
      <c r="G404" s="32"/>
      <c r="H404" s="517" t="s">
        <v>2706</v>
      </c>
      <c r="I404" s="104" t="s">
        <v>5002</v>
      </c>
      <c r="J404" s="104" t="s">
        <v>5003</v>
      </c>
      <c r="K404" s="32"/>
      <c r="L404" s="32"/>
      <c r="M404" s="32"/>
      <c r="N404" s="556" t="s">
        <v>6527</v>
      </c>
      <c r="O404" s="32"/>
      <c r="P404" s="32"/>
      <c r="Q404" s="104" t="s">
        <v>3706</v>
      </c>
      <c r="R404" s="104" t="s">
        <v>7124</v>
      </c>
      <c r="S404" s="32"/>
      <c r="T404" s="32"/>
      <c r="U404" s="32"/>
      <c r="V404" s="32"/>
      <c r="W404" s="32" t="s">
        <v>29</v>
      </c>
      <c r="X404" s="32" t="s">
        <v>141</v>
      </c>
      <c r="Y404" s="32"/>
      <c r="Z404" s="32"/>
      <c r="AA404" s="32"/>
      <c r="AB404" s="32"/>
      <c r="AC404" s="104" t="s">
        <v>142</v>
      </c>
      <c r="AD404" s="32"/>
      <c r="AE404" s="163" t="s">
        <v>207</v>
      </c>
      <c r="AF404" s="163">
        <v>43970</v>
      </c>
      <c r="AG404" s="32"/>
      <c r="AH404" s="32"/>
      <c r="AI404" s="32"/>
      <c r="AJ404" s="32"/>
      <c r="AK404" s="32"/>
      <c r="AL404" s="32"/>
      <c r="AM404" s="69" t="s">
        <v>214</v>
      </c>
      <c r="AN404" s="162">
        <v>43970</v>
      </c>
      <c r="AO404" s="69" t="s">
        <v>1187</v>
      </c>
      <c r="AP404" s="104" t="s">
        <v>62</v>
      </c>
      <c r="AQ404" s="69" t="s">
        <v>1594</v>
      </c>
      <c r="AR404" s="104"/>
      <c r="AS404" s="104"/>
      <c r="AT404" s="104"/>
      <c r="AU404" s="104"/>
      <c r="AV404" s="104"/>
      <c r="AW404" s="32"/>
      <c r="AX404" s="32"/>
      <c r="AY404" s="32"/>
      <c r="AZ404" s="32">
        <f t="shared" si="11"/>
        <v>5</v>
      </c>
    </row>
    <row r="405" spans="5:52" ht="15.6" customHeight="1">
      <c r="E405" s="32"/>
      <c r="F405" s="32"/>
      <c r="G405" s="32"/>
      <c r="H405" s="517" t="s">
        <v>2707</v>
      </c>
      <c r="I405" s="104" t="s">
        <v>5004</v>
      </c>
      <c r="J405" s="104" t="s">
        <v>5005</v>
      </c>
      <c r="K405" s="32"/>
      <c r="L405" s="32"/>
      <c r="M405" s="32"/>
      <c r="N405" s="556" t="s">
        <v>6528</v>
      </c>
      <c r="O405" s="32"/>
      <c r="P405" s="32"/>
      <c r="Q405" s="104" t="s">
        <v>3707</v>
      </c>
      <c r="R405" s="104" t="s">
        <v>7124</v>
      </c>
      <c r="S405" s="32"/>
      <c r="T405" s="32"/>
      <c r="U405" s="32"/>
      <c r="V405" s="32"/>
      <c r="W405" s="32" t="s">
        <v>29</v>
      </c>
      <c r="X405" s="32" t="s">
        <v>141</v>
      </c>
      <c r="Y405" s="32"/>
      <c r="Z405" s="32"/>
      <c r="AA405" s="32"/>
      <c r="AB405" s="32"/>
      <c r="AC405" s="104" t="s">
        <v>142</v>
      </c>
      <c r="AD405" s="32"/>
      <c r="AE405" s="163" t="s">
        <v>207</v>
      </c>
      <c r="AF405" s="163">
        <v>43970</v>
      </c>
      <c r="AG405" s="32"/>
      <c r="AH405" s="32"/>
      <c r="AI405" s="32"/>
      <c r="AJ405" s="32"/>
      <c r="AK405" s="32"/>
      <c r="AL405" s="32"/>
      <c r="AM405" s="69" t="s">
        <v>214</v>
      </c>
      <c r="AN405" s="162">
        <v>43970</v>
      </c>
      <c r="AO405" s="69" t="s">
        <v>57</v>
      </c>
      <c r="AP405" s="104" t="s">
        <v>56</v>
      </c>
      <c r="AQ405" s="69" t="s">
        <v>1595</v>
      </c>
      <c r="AR405" s="104" t="s">
        <v>206</v>
      </c>
      <c r="AS405" s="163">
        <v>43972</v>
      </c>
      <c r="AT405" s="104" t="s">
        <v>56</v>
      </c>
      <c r="AU405" s="104"/>
      <c r="AV405" s="104"/>
      <c r="AW405" s="32"/>
      <c r="AX405" s="32"/>
      <c r="AY405" s="32"/>
      <c r="AZ405" s="32">
        <f t="shared" si="11"/>
        <v>5</v>
      </c>
    </row>
    <row r="406" spans="5:52" ht="15.6" customHeight="1">
      <c r="E406" s="32"/>
      <c r="F406" s="32"/>
      <c r="G406" s="32"/>
      <c r="H406" s="517" t="s">
        <v>2708</v>
      </c>
      <c r="I406" s="104" t="s">
        <v>5006</v>
      </c>
      <c r="J406" s="104" t="s">
        <v>5007</v>
      </c>
      <c r="K406" s="32"/>
      <c r="L406" s="32"/>
      <c r="M406" s="32"/>
      <c r="N406" s="556" t="s">
        <v>6529</v>
      </c>
      <c r="O406" s="32"/>
      <c r="P406" s="32"/>
      <c r="Q406" s="104" t="s">
        <v>3708</v>
      </c>
      <c r="R406" s="104" t="s">
        <v>7124</v>
      </c>
      <c r="S406" s="32"/>
      <c r="T406" s="32"/>
      <c r="U406" s="32"/>
      <c r="V406" s="32"/>
      <c r="W406" s="32" t="s">
        <v>29</v>
      </c>
      <c r="X406" s="32" t="s">
        <v>141</v>
      </c>
      <c r="Y406" s="32"/>
      <c r="Z406" s="32"/>
      <c r="AA406" s="32"/>
      <c r="AB406" s="32"/>
      <c r="AC406" s="104" t="s">
        <v>142</v>
      </c>
      <c r="AD406" s="32"/>
      <c r="AE406" s="163" t="s">
        <v>207</v>
      </c>
      <c r="AF406" s="163">
        <v>43970</v>
      </c>
      <c r="AG406" s="32"/>
      <c r="AH406" s="32"/>
      <c r="AI406" s="32"/>
      <c r="AJ406" s="32"/>
      <c r="AK406" s="32"/>
      <c r="AL406" s="32"/>
      <c r="AM406" s="69" t="s">
        <v>214</v>
      </c>
      <c r="AN406" s="162">
        <v>43970</v>
      </c>
      <c r="AO406" s="69" t="s">
        <v>57</v>
      </c>
      <c r="AP406" s="104" t="s">
        <v>56</v>
      </c>
      <c r="AQ406" s="69" t="s">
        <v>1596</v>
      </c>
      <c r="AR406" s="104"/>
      <c r="AS406" s="104"/>
      <c r="AT406" s="104"/>
      <c r="AU406" s="104"/>
      <c r="AV406" s="104"/>
      <c r="AW406" s="32"/>
      <c r="AX406" s="32"/>
      <c r="AY406" s="32"/>
      <c r="AZ406" s="32">
        <f t="shared" si="11"/>
        <v>5</v>
      </c>
    </row>
    <row r="407" spans="5:52" ht="15.6" customHeight="1">
      <c r="E407" s="32"/>
      <c r="F407" s="32"/>
      <c r="G407" s="32"/>
      <c r="H407" s="517" t="s">
        <v>2709</v>
      </c>
      <c r="I407" s="104" t="s">
        <v>5008</v>
      </c>
      <c r="J407" s="104" t="s">
        <v>5009</v>
      </c>
      <c r="K407" s="32"/>
      <c r="L407" s="32"/>
      <c r="M407" s="32"/>
      <c r="N407" s="556" t="s">
        <v>6530</v>
      </c>
      <c r="O407" s="32"/>
      <c r="P407" s="32"/>
      <c r="Q407" s="104" t="s">
        <v>3709</v>
      </c>
      <c r="R407" s="104" t="s">
        <v>7124</v>
      </c>
      <c r="S407" s="32"/>
      <c r="T407" s="32"/>
      <c r="U407" s="32"/>
      <c r="V407" s="32"/>
      <c r="W407" s="32" t="s">
        <v>29</v>
      </c>
      <c r="X407" s="32" t="s">
        <v>141</v>
      </c>
      <c r="Y407" s="32"/>
      <c r="Z407" s="32"/>
      <c r="AA407" s="32"/>
      <c r="AB407" s="32"/>
      <c r="AC407" s="104" t="s">
        <v>142</v>
      </c>
      <c r="AD407" s="32"/>
      <c r="AE407" s="163" t="s">
        <v>207</v>
      </c>
      <c r="AF407" s="163">
        <v>43970</v>
      </c>
      <c r="AG407" s="32"/>
      <c r="AH407" s="32"/>
      <c r="AI407" s="32"/>
      <c r="AJ407" s="32"/>
      <c r="AK407" s="32"/>
      <c r="AL407" s="32"/>
      <c r="AM407" s="69" t="s">
        <v>214</v>
      </c>
      <c r="AN407" s="162">
        <v>43970</v>
      </c>
      <c r="AO407" s="69" t="s">
        <v>56</v>
      </c>
      <c r="AP407" s="87" t="s">
        <v>56</v>
      </c>
      <c r="AQ407" s="69"/>
      <c r="AR407" s="104"/>
      <c r="AS407" s="104"/>
      <c r="AT407" s="104"/>
      <c r="AU407" s="104"/>
      <c r="AV407" s="104"/>
      <c r="AW407" s="32"/>
      <c r="AX407" s="32"/>
      <c r="AY407" s="32"/>
      <c r="AZ407" s="32">
        <f t="shared" si="11"/>
        <v>5</v>
      </c>
    </row>
    <row r="408" spans="5:52" ht="15.6" customHeight="1">
      <c r="E408" s="32"/>
      <c r="F408" s="32"/>
      <c r="G408" s="32"/>
      <c r="H408" s="517" t="s">
        <v>2710</v>
      </c>
      <c r="I408" s="104" t="s">
        <v>5010</v>
      </c>
      <c r="J408" s="104" t="s">
        <v>5011</v>
      </c>
      <c r="K408" s="32"/>
      <c r="L408" s="32"/>
      <c r="M408" s="32"/>
      <c r="N408" s="556" t="s">
        <v>6531</v>
      </c>
      <c r="O408" s="32"/>
      <c r="P408" s="32"/>
      <c r="Q408" s="104" t="s">
        <v>3710</v>
      </c>
      <c r="R408" s="104" t="s">
        <v>7124</v>
      </c>
      <c r="S408" s="32"/>
      <c r="T408" s="32"/>
      <c r="U408" s="32"/>
      <c r="V408" s="32"/>
      <c r="W408" s="32" t="s">
        <v>29</v>
      </c>
      <c r="X408" s="32" t="s">
        <v>141</v>
      </c>
      <c r="Y408" s="32"/>
      <c r="Z408" s="32"/>
      <c r="AA408" s="32"/>
      <c r="AB408" s="32"/>
      <c r="AC408" s="104" t="s">
        <v>142</v>
      </c>
      <c r="AD408" s="32"/>
      <c r="AE408" s="163" t="s">
        <v>207</v>
      </c>
      <c r="AF408" s="163">
        <v>43970</v>
      </c>
      <c r="AG408" s="32"/>
      <c r="AH408" s="32"/>
      <c r="AI408" s="32"/>
      <c r="AJ408" s="32"/>
      <c r="AK408" s="32"/>
      <c r="AL408" s="32"/>
      <c r="AM408" s="69" t="s">
        <v>214</v>
      </c>
      <c r="AN408" s="162">
        <v>43970</v>
      </c>
      <c r="AO408" s="69" t="s">
        <v>1187</v>
      </c>
      <c r="AP408" s="104" t="s">
        <v>56</v>
      </c>
      <c r="AQ408" s="69" t="s">
        <v>1597</v>
      </c>
      <c r="AR408" s="104" t="s">
        <v>206</v>
      </c>
      <c r="AS408" s="163">
        <v>43972</v>
      </c>
      <c r="AT408" s="104" t="s">
        <v>56</v>
      </c>
      <c r="AU408" s="104"/>
      <c r="AV408" s="104"/>
      <c r="AW408" s="32"/>
      <c r="AX408" s="32"/>
      <c r="AY408" s="32"/>
      <c r="AZ408" s="32">
        <f t="shared" si="11"/>
        <v>5</v>
      </c>
    </row>
    <row r="409" spans="5:52" ht="15.6" customHeight="1">
      <c r="E409" s="32"/>
      <c r="F409" s="32"/>
      <c r="G409" s="32"/>
      <c r="H409" s="517" t="s">
        <v>2711</v>
      </c>
      <c r="I409" s="104" t="s">
        <v>5012</v>
      </c>
      <c r="J409" s="104" t="s">
        <v>5013</v>
      </c>
      <c r="K409" s="32"/>
      <c r="L409" s="32"/>
      <c r="M409" s="32"/>
      <c r="N409" s="556" t="s">
        <v>6532</v>
      </c>
      <c r="O409" s="32"/>
      <c r="P409" s="32"/>
      <c r="Q409" s="104" t="s">
        <v>3711</v>
      </c>
      <c r="R409" s="104" t="s">
        <v>7110</v>
      </c>
      <c r="S409" s="32"/>
      <c r="T409" s="32"/>
      <c r="U409" s="32"/>
      <c r="V409" s="32"/>
      <c r="W409" s="32" t="s">
        <v>29</v>
      </c>
      <c r="X409" s="32" t="s">
        <v>141</v>
      </c>
      <c r="Y409" s="32"/>
      <c r="Z409" s="32"/>
      <c r="AA409" s="32"/>
      <c r="AB409" s="32"/>
      <c r="AC409" s="104" t="s">
        <v>142</v>
      </c>
      <c r="AD409" s="32"/>
      <c r="AE409" s="163" t="s">
        <v>214</v>
      </c>
      <c r="AF409" s="163">
        <v>43970</v>
      </c>
      <c r="AG409" s="32"/>
      <c r="AH409" s="32"/>
      <c r="AI409" s="32"/>
      <c r="AJ409" s="32"/>
      <c r="AK409" s="32"/>
      <c r="AL409" s="32"/>
      <c r="AM409" s="69" t="s">
        <v>207</v>
      </c>
      <c r="AN409" s="162">
        <v>43971</v>
      </c>
      <c r="AO409" s="69" t="s">
        <v>57</v>
      </c>
      <c r="AP409" s="104" t="s">
        <v>56</v>
      </c>
      <c r="AQ409" s="69" t="s">
        <v>1598</v>
      </c>
      <c r="AR409" s="104"/>
      <c r="AS409" s="104"/>
      <c r="AT409" s="104"/>
      <c r="AU409" s="104"/>
      <c r="AV409" s="104"/>
      <c r="AW409" s="32"/>
      <c r="AX409" s="32"/>
      <c r="AY409" s="32"/>
      <c r="AZ409" s="32">
        <f t="shared" si="11"/>
        <v>5</v>
      </c>
    </row>
    <row r="410" spans="5:52" ht="15.6" customHeight="1">
      <c r="E410" s="32"/>
      <c r="F410" s="32"/>
      <c r="G410" s="32"/>
      <c r="H410" s="517" t="s">
        <v>2712</v>
      </c>
      <c r="I410" s="104" t="s">
        <v>5014</v>
      </c>
      <c r="J410" s="104" t="s">
        <v>5015</v>
      </c>
      <c r="K410" s="32"/>
      <c r="L410" s="32"/>
      <c r="M410" s="32"/>
      <c r="N410" s="556" t="s">
        <v>6533</v>
      </c>
      <c r="O410" s="32"/>
      <c r="P410" s="32"/>
      <c r="Q410" s="104" t="s">
        <v>3712</v>
      </c>
      <c r="R410" s="104" t="s">
        <v>7110</v>
      </c>
      <c r="S410" s="32"/>
      <c r="T410" s="32"/>
      <c r="U410" s="32"/>
      <c r="V410" s="32"/>
      <c r="W410" s="32" t="s">
        <v>29</v>
      </c>
      <c r="X410" s="32" t="s">
        <v>141</v>
      </c>
      <c r="Y410" s="32"/>
      <c r="Z410" s="32"/>
      <c r="AA410" s="32"/>
      <c r="AB410" s="32"/>
      <c r="AC410" s="104" t="s">
        <v>142</v>
      </c>
      <c r="AD410" s="32"/>
      <c r="AE410" s="163" t="s">
        <v>214</v>
      </c>
      <c r="AF410" s="163">
        <v>43970</v>
      </c>
      <c r="AG410" s="32"/>
      <c r="AH410" s="32"/>
      <c r="AI410" s="32"/>
      <c r="AJ410" s="32"/>
      <c r="AK410" s="32"/>
      <c r="AL410" s="32"/>
      <c r="AM410" s="69" t="s">
        <v>207</v>
      </c>
      <c r="AN410" s="162">
        <v>43971</v>
      </c>
      <c r="AO410" s="69" t="s">
        <v>57</v>
      </c>
      <c r="AP410" s="104" t="s">
        <v>56</v>
      </c>
      <c r="AQ410" s="69" t="s">
        <v>1599</v>
      </c>
      <c r="AR410" s="104" t="s">
        <v>206</v>
      </c>
      <c r="AS410" s="163">
        <v>43972</v>
      </c>
      <c r="AT410" s="104" t="s">
        <v>56</v>
      </c>
      <c r="AU410" s="104"/>
      <c r="AV410" s="104"/>
      <c r="AW410" s="32"/>
      <c r="AX410" s="32"/>
      <c r="AY410" s="32"/>
      <c r="AZ410" s="32">
        <f t="shared" si="11"/>
        <v>5</v>
      </c>
    </row>
    <row r="411" spans="5:52" ht="15.6" customHeight="1">
      <c r="E411" s="32"/>
      <c r="F411" s="32"/>
      <c r="G411" s="32"/>
      <c r="H411" s="517" t="s">
        <v>2713</v>
      </c>
      <c r="I411" s="104" t="s">
        <v>5016</v>
      </c>
      <c r="J411" s="104" t="s">
        <v>5017</v>
      </c>
      <c r="K411" s="32"/>
      <c r="L411" s="32"/>
      <c r="M411" s="32"/>
      <c r="N411" s="556" t="s">
        <v>6534</v>
      </c>
      <c r="O411" s="32"/>
      <c r="P411" s="32"/>
      <c r="Q411" s="104" t="s">
        <v>3713</v>
      </c>
      <c r="R411" s="104" t="s">
        <v>7110</v>
      </c>
      <c r="S411" s="32"/>
      <c r="T411" s="32"/>
      <c r="U411" s="32"/>
      <c r="V411" s="32"/>
      <c r="W411" s="32" t="s">
        <v>29</v>
      </c>
      <c r="X411" s="32" t="s">
        <v>141</v>
      </c>
      <c r="Y411" s="32"/>
      <c r="Z411" s="32"/>
      <c r="AA411" s="32"/>
      <c r="AB411" s="32"/>
      <c r="AC411" s="104" t="s">
        <v>142</v>
      </c>
      <c r="AD411" s="32"/>
      <c r="AE411" s="163" t="s">
        <v>214</v>
      </c>
      <c r="AF411" s="163">
        <v>43970</v>
      </c>
      <c r="AG411" s="32"/>
      <c r="AH411" s="32"/>
      <c r="AI411" s="32"/>
      <c r="AJ411" s="32"/>
      <c r="AK411" s="32"/>
      <c r="AL411" s="32"/>
      <c r="AM411" s="69" t="s">
        <v>207</v>
      </c>
      <c r="AN411" s="162">
        <v>43971</v>
      </c>
      <c r="AO411" s="69" t="s">
        <v>57</v>
      </c>
      <c r="AP411" s="104" t="s">
        <v>56</v>
      </c>
      <c r="AQ411" s="69" t="s">
        <v>1600</v>
      </c>
      <c r="AR411" s="104" t="s">
        <v>206</v>
      </c>
      <c r="AS411" s="163">
        <v>43972</v>
      </c>
      <c r="AT411" s="104" t="s">
        <v>56</v>
      </c>
      <c r="AU411" s="104"/>
      <c r="AV411" s="104"/>
      <c r="AW411" s="32"/>
      <c r="AX411" s="32"/>
      <c r="AY411" s="32"/>
      <c r="AZ411" s="32">
        <f t="shared" si="11"/>
        <v>5</v>
      </c>
    </row>
    <row r="412" spans="5:52" ht="15.6" customHeight="1">
      <c r="E412" s="32"/>
      <c r="F412" s="32"/>
      <c r="G412" s="32"/>
      <c r="H412" s="517" t="s">
        <v>2714</v>
      </c>
      <c r="I412" s="104" t="s">
        <v>5018</v>
      </c>
      <c r="J412" s="104" t="s">
        <v>5019</v>
      </c>
      <c r="K412" s="32"/>
      <c r="L412" s="32"/>
      <c r="M412" s="32"/>
      <c r="N412" s="556" t="s">
        <v>6535</v>
      </c>
      <c r="O412" s="32"/>
      <c r="P412" s="32"/>
      <c r="Q412" s="104" t="s">
        <v>3714</v>
      </c>
      <c r="R412" s="104" t="s">
        <v>7110</v>
      </c>
      <c r="S412" s="32"/>
      <c r="T412" s="32"/>
      <c r="U412" s="32"/>
      <c r="V412" s="32"/>
      <c r="W412" s="32" t="s">
        <v>29</v>
      </c>
      <c r="X412" s="32" t="s">
        <v>141</v>
      </c>
      <c r="Y412" s="32"/>
      <c r="Z412" s="32"/>
      <c r="AA412" s="32"/>
      <c r="AB412" s="32"/>
      <c r="AC412" s="104" t="s">
        <v>142</v>
      </c>
      <c r="AD412" s="32"/>
      <c r="AE412" s="163" t="s">
        <v>214</v>
      </c>
      <c r="AF412" s="163">
        <v>43970</v>
      </c>
      <c r="AG412" s="32"/>
      <c r="AH412" s="32"/>
      <c r="AI412" s="32"/>
      <c r="AJ412" s="32"/>
      <c r="AK412" s="32"/>
      <c r="AL412" s="32"/>
      <c r="AM412" s="69" t="s">
        <v>207</v>
      </c>
      <c r="AN412" s="162">
        <v>43971</v>
      </c>
      <c r="AO412" s="69" t="s">
        <v>56</v>
      </c>
      <c r="AP412" s="87" t="s">
        <v>56</v>
      </c>
      <c r="AQ412" s="69"/>
      <c r="AR412" s="104"/>
      <c r="AS412" s="104"/>
      <c r="AT412" s="104"/>
      <c r="AU412" s="104"/>
      <c r="AV412" s="104"/>
      <c r="AW412" s="32"/>
      <c r="AX412" s="32"/>
      <c r="AY412" s="32"/>
      <c r="AZ412" s="32">
        <f t="shared" si="11"/>
        <v>5</v>
      </c>
    </row>
    <row r="413" spans="5:52" ht="15.6" customHeight="1">
      <c r="E413" s="32"/>
      <c r="F413" s="32"/>
      <c r="G413" s="32"/>
      <c r="H413" s="517" t="s">
        <v>2715</v>
      </c>
      <c r="I413" s="104" t="s">
        <v>5020</v>
      </c>
      <c r="J413" s="104" t="s">
        <v>5021</v>
      </c>
      <c r="K413" s="32"/>
      <c r="L413" s="32"/>
      <c r="M413" s="32"/>
      <c r="N413" s="556" t="s">
        <v>6536</v>
      </c>
      <c r="O413" s="32"/>
      <c r="P413" s="32"/>
      <c r="Q413" s="104" t="s">
        <v>3715</v>
      </c>
      <c r="R413" s="104" t="s">
        <v>7110</v>
      </c>
      <c r="S413" s="32"/>
      <c r="T413" s="32"/>
      <c r="U413" s="32"/>
      <c r="V413" s="32"/>
      <c r="W413" s="32" t="s">
        <v>29</v>
      </c>
      <c r="X413" s="32" t="s">
        <v>141</v>
      </c>
      <c r="Y413" s="32"/>
      <c r="Z413" s="32"/>
      <c r="AA413" s="32"/>
      <c r="AB413" s="32"/>
      <c r="AC413" s="104" t="s">
        <v>142</v>
      </c>
      <c r="AD413" s="32"/>
      <c r="AE413" s="163" t="s">
        <v>214</v>
      </c>
      <c r="AF413" s="163">
        <v>43970</v>
      </c>
      <c r="AG413" s="32"/>
      <c r="AH413" s="32"/>
      <c r="AI413" s="32"/>
      <c r="AJ413" s="32"/>
      <c r="AK413" s="32"/>
      <c r="AL413" s="32"/>
      <c r="AM413" s="69" t="s">
        <v>207</v>
      </c>
      <c r="AN413" s="162">
        <v>43971</v>
      </c>
      <c r="AO413" s="69" t="s">
        <v>56</v>
      </c>
      <c r="AP413" s="87" t="s">
        <v>56</v>
      </c>
      <c r="AQ413" s="69"/>
      <c r="AR413" s="104" t="s">
        <v>206</v>
      </c>
      <c r="AS413" s="163">
        <v>43972</v>
      </c>
      <c r="AT413" s="104" t="s">
        <v>56</v>
      </c>
      <c r="AU413" s="104"/>
      <c r="AV413" s="104"/>
      <c r="AW413" s="32"/>
      <c r="AX413" s="32"/>
      <c r="AY413" s="32"/>
      <c r="AZ413" s="32">
        <f t="shared" si="11"/>
        <v>5</v>
      </c>
    </row>
    <row r="414" spans="5:52" ht="15.6" customHeight="1">
      <c r="E414" s="32"/>
      <c r="F414" s="32"/>
      <c r="G414" s="32"/>
      <c r="H414" s="517" t="s">
        <v>2716</v>
      </c>
      <c r="I414" s="104" t="s">
        <v>5022</v>
      </c>
      <c r="J414" s="104" t="s">
        <v>5023</v>
      </c>
      <c r="K414" s="32"/>
      <c r="L414" s="32"/>
      <c r="M414" s="32"/>
      <c r="N414" s="556" t="s">
        <v>6537</v>
      </c>
      <c r="O414" s="32"/>
      <c r="P414" s="32"/>
      <c r="Q414" s="104" t="s">
        <v>3716</v>
      </c>
      <c r="R414" s="104" t="s">
        <v>7110</v>
      </c>
      <c r="S414" s="32"/>
      <c r="T414" s="32"/>
      <c r="U414" s="32"/>
      <c r="V414" s="32"/>
      <c r="W414" s="32" t="s">
        <v>29</v>
      </c>
      <c r="X414" s="32" t="s">
        <v>141</v>
      </c>
      <c r="Y414" s="32"/>
      <c r="Z414" s="32"/>
      <c r="AA414" s="32"/>
      <c r="AB414" s="32"/>
      <c r="AC414" s="104" t="s">
        <v>142</v>
      </c>
      <c r="AD414" s="32"/>
      <c r="AE414" s="163" t="s">
        <v>214</v>
      </c>
      <c r="AF414" s="163">
        <v>43970</v>
      </c>
      <c r="AG414" s="32"/>
      <c r="AH414" s="32"/>
      <c r="AI414" s="32"/>
      <c r="AJ414" s="32"/>
      <c r="AK414" s="32"/>
      <c r="AL414" s="32"/>
      <c r="AM414" s="69" t="s">
        <v>207</v>
      </c>
      <c r="AN414" s="162">
        <v>43971</v>
      </c>
      <c r="AO414" s="69" t="s">
        <v>56</v>
      </c>
      <c r="AP414" s="87" t="s">
        <v>56</v>
      </c>
      <c r="AQ414" s="69"/>
      <c r="AR414" s="104"/>
      <c r="AS414" s="104"/>
      <c r="AT414" s="104"/>
      <c r="AU414" s="104"/>
      <c r="AV414" s="104"/>
      <c r="AW414" s="32"/>
      <c r="AX414" s="32"/>
      <c r="AY414" s="32"/>
      <c r="AZ414" s="32">
        <f t="shared" si="11"/>
        <v>5</v>
      </c>
    </row>
    <row r="415" spans="5:52" ht="15.6" customHeight="1">
      <c r="E415" s="32"/>
      <c r="F415" s="32"/>
      <c r="G415" s="32"/>
      <c r="H415" s="517" t="s">
        <v>2717</v>
      </c>
      <c r="I415" s="104" t="s">
        <v>5018</v>
      </c>
      <c r="J415" s="104" t="s">
        <v>5024</v>
      </c>
      <c r="K415" s="32"/>
      <c r="L415" s="32"/>
      <c r="M415" s="32"/>
      <c r="N415" s="556" t="s">
        <v>6538</v>
      </c>
      <c r="O415" s="32"/>
      <c r="P415" s="32"/>
      <c r="Q415" s="104" t="s">
        <v>3717</v>
      </c>
      <c r="R415" s="104" t="s">
        <v>7110</v>
      </c>
      <c r="S415" s="32"/>
      <c r="T415" s="32"/>
      <c r="U415" s="32"/>
      <c r="V415" s="32"/>
      <c r="W415" s="32" t="s">
        <v>29</v>
      </c>
      <c r="X415" s="32" t="s">
        <v>141</v>
      </c>
      <c r="Y415" s="32"/>
      <c r="Z415" s="32"/>
      <c r="AA415" s="32"/>
      <c r="AB415" s="32"/>
      <c r="AC415" s="104" t="s">
        <v>142</v>
      </c>
      <c r="AD415" s="32"/>
      <c r="AE415" s="163" t="s">
        <v>214</v>
      </c>
      <c r="AF415" s="163">
        <v>43970</v>
      </c>
      <c r="AG415" s="32"/>
      <c r="AH415" s="32"/>
      <c r="AI415" s="32"/>
      <c r="AJ415" s="32"/>
      <c r="AK415" s="32"/>
      <c r="AL415" s="32"/>
      <c r="AM415" s="69" t="s">
        <v>207</v>
      </c>
      <c r="AN415" s="162">
        <v>43971</v>
      </c>
      <c r="AO415" s="69" t="s">
        <v>56</v>
      </c>
      <c r="AP415" s="87" t="s">
        <v>56</v>
      </c>
      <c r="AQ415" s="69"/>
      <c r="AR415" s="104"/>
      <c r="AS415" s="104"/>
      <c r="AT415" s="104"/>
      <c r="AU415" s="104"/>
      <c r="AV415" s="104"/>
      <c r="AW415" s="32"/>
      <c r="AX415" s="32"/>
      <c r="AY415" s="32"/>
      <c r="AZ415" s="32">
        <f t="shared" si="11"/>
        <v>5</v>
      </c>
    </row>
    <row r="416" spans="5:52" ht="15.6" customHeight="1">
      <c r="E416" s="32"/>
      <c r="F416" s="32"/>
      <c r="G416" s="32"/>
      <c r="H416" s="517" t="s">
        <v>2718</v>
      </c>
      <c r="I416" s="104" t="s">
        <v>5025</v>
      </c>
      <c r="J416" s="104" t="s">
        <v>5026</v>
      </c>
      <c r="K416" s="32"/>
      <c r="L416" s="32"/>
      <c r="M416" s="32"/>
      <c r="N416" s="556" t="s">
        <v>6539</v>
      </c>
      <c r="O416" s="32"/>
      <c r="P416" s="32"/>
      <c r="Q416" s="104" t="s">
        <v>3718</v>
      </c>
      <c r="R416" s="104" t="s">
        <v>7110</v>
      </c>
      <c r="S416" s="32"/>
      <c r="T416" s="32"/>
      <c r="U416" s="32"/>
      <c r="V416" s="32"/>
      <c r="W416" s="32" t="s">
        <v>29</v>
      </c>
      <c r="X416" s="32" t="s">
        <v>141</v>
      </c>
      <c r="Y416" s="32"/>
      <c r="Z416" s="32"/>
      <c r="AA416" s="32"/>
      <c r="AB416" s="32"/>
      <c r="AC416" s="104" t="s">
        <v>142</v>
      </c>
      <c r="AD416" s="32"/>
      <c r="AE416" s="163" t="s">
        <v>214</v>
      </c>
      <c r="AF416" s="163">
        <v>43970</v>
      </c>
      <c r="AG416" s="32"/>
      <c r="AH416" s="32"/>
      <c r="AI416" s="32"/>
      <c r="AJ416" s="32"/>
      <c r="AK416" s="32"/>
      <c r="AL416" s="32"/>
      <c r="AM416" s="69" t="s">
        <v>207</v>
      </c>
      <c r="AN416" s="162">
        <v>43971</v>
      </c>
      <c r="AO416" s="69" t="s">
        <v>56</v>
      </c>
      <c r="AP416" s="87" t="s">
        <v>56</v>
      </c>
      <c r="AQ416" s="69"/>
      <c r="AR416" s="104"/>
      <c r="AS416" s="104"/>
      <c r="AT416" s="104"/>
      <c r="AU416" s="104"/>
      <c r="AV416" s="104"/>
      <c r="AW416" s="32"/>
      <c r="AX416" s="32"/>
      <c r="AY416" s="32"/>
      <c r="AZ416" s="32">
        <f t="shared" si="11"/>
        <v>5</v>
      </c>
    </row>
    <row r="417" spans="5:52" ht="15.6" customHeight="1">
      <c r="E417" s="32"/>
      <c r="F417" s="32"/>
      <c r="G417" s="32"/>
      <c r="H417" s="517" t="s">
        <v>2719</v>
      </c>
      <c r="I417" s="104" t="s">
        <v>5027</v>
      </c>
      <c r="J417" s="104" t="s">
        <v>5028</v>
      </c>
      <c r="K417" s="32"/>
      <c r="L417" s="32"/>
      <c r="M417" s="32"/>
      <c r="N417" s="556" t="s">
        <v>6540</v>
      </c>
      <c r="O417" s="32"/>
      <c r="P417" s="32"/>
      <c r="Q417" s="104" t="s">
        <v>3719</v>
      </c>
      <c r="R417" s="104" t="s">
        <v>7110</v>
      </c>
      <c r="S417" s="32"/>
      <c r="T417" s="32"/>
      <c r="U417" s="32"/>
      <c r="V417" s="32"/>
      <c r="W417" s="32" t="s">
        <v>29</v>
      </c>
      <c r="X417" s="32" t="s">
        <v>141</v>
      </c>
      <c r="Y417" s="32"/>
      <c r="Z417" s="32"/>
      <c r="AA417" s="32"/>
      <c r="AB417" s="32"/>
      <c r="AC417" s="104" t="s">
        <v>142</v>
      </c>
      <c r="AD417" s="32"/>
      <c r="AE417" s="163" t="s">
        <v>214</v>
      </c>
      <c r="AF417" s="163">
        <v>43970</v>
      </c>
      <c r="AG417" s="32"/>
      <c r="AH417" s="32"/>
      <c r="AI417" s="32"/>
      <c r="AJ417" s="32"/>
      <c r="AK417" s="32"/>
      <c r="AL417" s="32"/>
      <c r="AM417" s="69" t="s">
        <v>207</v>
      </c>
      <c r="AN417" s="162">
        <v>43971</v>
      </c>
      <c r="AO417" s="69" t="s">
        <v>56</v>
      </c>
      <c r="AP417" s="87" t="s">
        <v>56</v>
      </c>
      <c r="AQ417" s="69"/>
      <c r="AR417" s="104"/>
      <c r="AS417" s="104"/>
      <c r="AT417" s="104"/>
      <c r="AU417" s="104"/>
      <c r="AV417" s="104"/>
      <c r="AW417" s="32"/>
      <c r="AX417" s="32"/>
      <c r="AY417" s="32"/>
      <c r="AZ417" s="32">
        <f t="shared" si="11"/>
        <v>5</v>
      </c>
    </row>
    <row r="418" spans="5:52" ht="15.6" customHeight="1">
      <c r="E418" s="32"/>
      <c r="F418" s="32"/>
      <c r="G418" s="32"/>
      <c r="H418" s="518" t="s">
        <v>2720</v>
      </c>
      <c r="I418" s="340" t="s">
        <v>5029</v>
      </c>
      <c r="J418" s="340" t="s">
        <v>5030</v>
      </c>
      <c r="K418" s="32"/>
      <c r="L418" s="32"/>
      <c r="M418" s="32"/>
      <c r="N418" s="555" t="s">
        <v>6541</v>
      </c>
      <c r="O418" s="32"/>
      <c r="P418" s="32"/>
      <c r="Q418" s="340" t="s">
        <v>3720</v>
      </c>
      <c r="R418" s="340" t="s">
        <v>7110</v>
      </c>
      <c r="S418" s="32"/>
      <c r="T418" s="32"/>
      <c r="U418" s="32"/>
      <c r="V418" s="32"/>
      <c r="W418" s="32" t="s">
        <v>29</v>
      </c>
      <c r="X418" s="32" t="s">
        <v>141</v>
      </c>
      <c r="Y418" s="32"/>
      <c r="Z418" s="32"/>
      <c r="AA418" s="32"/>
      <c r="AB418" s="32"/>
      <c r="AC418" s="340" t="s">
        <v>142</v>
      </c>
      <c r="AD418" s="32"/>
      <c r="AE418" s="417" t="s">
        <v>214</v>
      </c>
      <c r="AF418" s="417">
        <v>43970</v>
      </c>
      <c r="AG418" s="32"/>
      <c r="AH418" s="32"/>
      <c r="AI418" s="32"/>
      <c r="AJ418" s="32"/>
      <c r="AK418" s="32"/>
      <c r="AL418" s="32"/>
      <c r="AM418" s="340" t="s">
        <v>207</v>
      </c>
      <c r="AN418" s="162">
        <v>43971</v>
      </c>
      <c r="AO418" s="340" t="s">
        <v>57</v>
      </c>
      <c r="AP418" s="340" t="s">
        <v>56</v>
      </c>
      <c r="AQ418" s="340" t="s">
        <v>1601</v>
      </c>
      <c r="AR418" s="340"/>
      <c r="AS418" s="340"/>
      <c r="AT418" s="340"/>
      <c r="AU418" s="340"/>
      <c r="AV418" s="340"/>
      <c r="AW418" s="32"/>
      <c r="AX418" s="32"/>
      <c r="AY418" s="32"/>
      <c r="AZ418" s="32">
        <f t="shared" si="11"/>
        <v>5</v>
      </c>
    </row>
    <row r="419" spans="5:52" ht="15.6" customHeight="1">
      <c r="E419" s="32"/>
      <c r="F419" s="32"/>
      <c r="G419" s="32"/>
      <c r="H419" s="519" t="s">
        <v>2721</v>
      </c>
      <c r="I419" s="465" t="s">
        <v>5031</v>
      </c>
      <c r="J419" s="465" t="s">
        <v>5032</v>
      </c>
      <c r="K419" s="32"/>
      <c r="L419" s="32"/>
      <c r="M419" s="32"/>
      <c r="N419" s="487" t="s">
        <v>6542</v>
      </c>
      <c r="O419" s="32"/>
      <c r="P419" s="32"/>
      <c r="Q419" s="465" t="s">
        <v>3721</v>
      </c>
      <c r="R419" s="465" t="s">
        <v>7126</v>
      </c>
      <c r="S419" s="32"/>
      <c r="T419" s="32"/>
      <c r="U419" s="32"/>
      <c r="V419" s="32"/>
      <c r="W419" s="32" t="s">
        <v>29</v>
      </c>
      <c r="X419" s="32" t="s">
        <v>141</v>
      </c>
      <c r="Y419" s="32"/>
      <c r="Z419" s="32"/>
      <c r="AA419" s="32"/>
      <c r="AB419" s="32"/>
      <c r="AC419" s="450" t="s">
        <v>142</v>
      </c>
      <c r="AD419" s="32"/>
      <c r="AE419" s="434" t="s">
        <v>214</v>
      </c>
      <c r="AF419" s="435">
        <v>43972</v>
      </c>
      <c r="AG419" s="32"/>
      <c r="AH419" s="32"/>
      <c r="AI419" s="32"/>
      <c r="AJ419" s="32"/>
      <c r="AK419" s="32"/>
      <c r="AL419" s="32"/>
      <c r="AM419" s="465" t="s">
        <v>207</v>
      </c>
      <c r="AN419" s="435">
        <v>43977</v>
      </c>
      <c r="AO419" s="465" t="s">
        <v>55</v>
      </c>
      <c r="AP419" s="455" t="s">
        <v>56</v>
      </c>
      <c r="AQ419" s="465" t="s">
        <v>1602</v>
      </c>
      <c r="AR419" s="465"/>
      <c r="AS419" s="465"/>
      <c r="AT419" s="465"/>
      <c r="AU419" s="69"/>
      <c r="AV419" s="69"/>
      <c r="AW419" s="32"/>
      <c r="AX419" s="32"/>
      <c r="AY419" s="32"/>
      <c r="AZ419" s="32">
        <f t="shared" si="11"/>
        <v>5</v>
      </c>
    </row>
    <row r="420" spans="5:52" ht="15.6" customHeight="1">
      <c r="E420" s="32"/>
      <c r="F420" s="32"/>
      <c r="G420" s="32"/>
      <c r="H420" s="519" t="s">
        <v>2722</v>
      </c>
      <c r="I420" s="450" t="s">
        <v>5033</v>
      </c>
      <c r="J420" s="465" t="s">
        <v>5034</v>
      </c>
      <c r="K420" s="32"/>
      <c r="L420" s="32"/>
      <c r="M420" s="32"/>
      <c r="N420" s="487" t="s">
        <v>6543</v>
      </c>
      <c r="O420" s="32"/>
      <c r="P420" s="32"/>
      <c r="Q420" s="465" t="s">
        <v>3722</v>
      </c>
      <c r="R420" s="465" t="s">
        <v>7127</v>
      </c>
      <c r="S420" s="32"/>
      <c r="T420" s="32"/>
      <c r="U420" s="32"/>
      <c r="V420" s="32"/>
      <c r="W420" s="32" t="s">
        <v>29</v>
      </c>
      <c r="X420" s="32" t="s">
        <v>141</v>
      </c>
      <c r="Y420" s="32"/>
      <c r="Z420" s="32"/>
      <c r="AA420" s="32"/>
      <c r="AB420" s="32"/>
      <c r="AC420" s="450" t="s">
        <v>142</v>
      </c>
      <c r="AD420" s="32"/>
      <c r="AE420" s="434" t="s">
        <v>214</v>
      </c>
      <c r="AF420" s="435">
        <v>43972</v>
      </c>
      <c r="AG420" s="32"/>
      <c r="AH420" s="32"/>
      <c r="AI420" s="32"/>
      <c r="AJ420" s="32"/>
      <c r="AK420" s="32"/>
      <c r="AL420" s="32"/>
      <c r="AM420" s="465" t="s">
        <v>207</v>
      </c>
      <c r="AN420" s="435">
        <v>43977</v>
      </c>
      <c r="AO420" s="465" t="s">
        <v>55</v>
      </c>
      <c r="AP420" s="455" t="s">
        <v>56</v>
      </c>
      <c r="AQ420" s="465" t="s">
        <v>1603</v>
      </c>
      <c r="AR420" s="450" t="s">
        <v>206</v>
      </c>
      <c r="AS420" s="434">
        <v>43978</v>
      </c>
      <c r="AT420" s="450" t="s">
        <v>56</v>
      </c>
      <c r="AU420" s="69"/>
      <c r="AV420" s="69"/>
      <c r="AW420" s="32"/>
      <c r="AX420" s="32"/>
      <c r="AY420" s="32"/>
      <c r="AZ420" s="32">
        <f t="shared" si="11"/>
        <v>5</v>
      </c>
    </row>
    <row r="421" spans="5:52" ht="15.6" customHeight="1">
      <c r="E421" s="32"/>
      <c r="F421" s="32"/>
      <c r="G421" s="32"/>
      <c r="H421" s="519" t="s">
        <v>2723</v>
      </c>
      <c r="I421" s="450" t="s">
        <v>5035</v>
      </c>
      <c r="J421" s="465" t="s">
        <v>5036</v>
      </c>
      <c r="K421" s="32"/>
      <c r="L421" s="32"/>
      <c r="M421" s="32"/>
      <c r="N421" s="487" t="s">
        <v>6544</v>
      </c>
      <c r="O421" s="32"/>
      <c r="P421" s="32"/>
      <c r="Q421" s="465" t="s">
        <v>3723</v>
      </c>
      <c r="R421" s="465" t="s">
        <v>7082</v>
      </c>
      <c r="S421" s="32"/>
      <c r="T421" s="32"/>
      <c r="U421" s="32"/>
      <c r="V421" s="32"/>
      <c r="W421" s="32" t="s">
        <v>29</v>
      </c>
      <c r="X421" s="32" t="s">
        <v>141</v>
      </c>
      <c r="Y421" s="32"/>
      <c r="Z421" s="32"/>
      <c r="AA421" s="32"/>
      <c r="AB421" s="32"/>
      <c r="AC421" s="450" t="s">
        <v>142</v>
      </c>
      <c r="AD421" s="32"/>
      <c r="AE421" s="434" t="s">
        <v>214</v>
      </c>
      <c r="AF421" s="435">
        <v>43972</v>
      </c>
      <c r="AG421" s="32"/>
      <c r="AH421" s="32"/>
      <c r="AI421" s="32"/>
      <c r="AJ421" s="32"/>
      <c r="AK421" s="32"/>
      <c r="AL421" s="32"/>
      <c r="AM421" s="465" t="s">
        <v>207</v>
      </c>
      <c r="AN421" s="435">
        <v>43977</v>
      </c>
      <c r="AO421" s="465" t="s">
        <v>56</v>
      </c>
      <c r="AP421" s="87" t="s">
        <v>56</v>
      </c>
      <c r="AQ421" s="465"/>
      <c r="AR421" s="465"/>
      <c r="AS421" s="465"/>
      <c r="AT421" s="465"/>
      <c r="AU421" s="69"/>
      <c r="AV421" s="69"/>
      <c r="AW421" s="32"/>
      <c r="AX421" s="32"/>
      <c r="AY421" s="32"/>
      <c r="AZ421" s="32">
        <f t="shared" si="11"/>
        <v>5</v>
      </c>
    </row>
    <row r="422" spans="5:52" ht="15.6" customHeight="1">
      <c r="E422" s="32"/>
      <c r="F422" s="32"/>
      <c r="G422" s="32"/>
      <c r="H422" s="519" t="s">
        <v>2724</v>
      </c>
      <c r="I422" s="450" t="s">
        <v>5037</v>
      </c>
      <c r="J422" s="465" t="s">
        <v>5038</v>
      </c>
      <c r="K422" s="32"/>
      <c r="L422" s="32"/>
      <c r="M422" s="32"/>
      <c r="N422" s="487" t="s">
        <v>6545</v>
      </c>
      <c r="O422" s="32"/>
      <c r="P422" s="32"/>
      <c r="Q422" s="465" t="s">
        <v>3724</v>
      </c>
      <c r="R422" s="465" t="s">
        <v>7082</v>
      </c>
      <c r="S422" s="32"/>
      <c r="T422" s="32"/>
      <c r="U422" s="32"/>
      <c r="V422" s="32"/>
      <c r="W422" s="32" t="s">
        <v>29</v>
      </c>
      <c r="X422" s="32" t="s">
        <v>141</v>
      </c>
      <c r="Y422" s="32"/>
      <c r="Z422" s="32"/>
      <c r="AA422" s="32"/>
      <c r="AB422" s="32"/>
      <c r="AC422" s="450" t="s">
        <v>142</v>
      </c>
      <c r="AD422" s="32"/>
      <c r="AE422" s="434" t="s">
        <v>214</v>
      </c>
      <c r="AF422" s="435">
        <v>43972</v>
      </c>
      <c r="AG422" s="32"/>
      <c r="AH422" s="32"/>
      <c r="AI422" s="32"/>
      <c r="AJ422" s="32"/>
      <c r="AK422" s="32"/>
      <c r="AL422" s="32"/>
      <c r="AM422" s="465" t="s">
        <v>207</v>
      </c>
      <c r="AN422" s="435">
        <v>43977</v>
      </c>
      <c r="AO422" s="465" t="s">
        <v>56</v>
      </c>
      <c r="AP422" s="87" t="s">
        <v>56</v>
      </c>
      <c r="AQ422" s="465"/>
      <c r="AR422" s="465" t="s">
        <v>206</v>
      </c>
      <c r="AS422" s="435">
        <v>43978</v>
      </c>
      <c r="AT422" s="465" t="s">
        <v>57</v>
      </c>
      <c r="AU422" s="69" t="s">
        <v>56</v>
      </c>
      <c r="AV422" s="69" t="s">
        <v>1604</v>
      </c>
      <c r="AW422" s="32"/>
      <c r="AX422" s="32"/>
      <c r="AY422" s="32"/>
      <c r="AZ422" s="32">
        <f t="shared" si="11"/>
        <v>5</v>
      </c>
    </row>
    <row r="423" spans="5:52" ht="15.6" customHeight="1">
      <c r="E423" s="32"/>
      <c r="F423" s="32"/>
      <c r="G423" s="32"/>
      <c r="H423" s="519" t="s">
        <v>2725</v>
      </c>
      <c r="I423" s="450" t="s">
        <v>5039</v>
      </c>
      <c r="J423" s="450" t="s">
        <v>5040</v>
      </c>
      <c r="K423" s="32"/>
      <c r="L423" s="32"/>
      <c r="M423" s="32"/>
      <c r="N423" s="487" t="s">
        <v>6546</v>
      </c>
      <c r="O423" s="32"/>
      <c r="P423" s="32"/>
      <c r="Q423" s="465" t="s">
        <v>3725</v>
      </c>
      <c r="R423" s="465" t="s">
        <v>7082</v>
      </c>
      <c r="S423" s="32"/>
      <c r="T423" s="32"/>
      <c r="U423" s="32"/>
      <c r="V423" s="32"/>
      <c r="W423" s="32" t="s">
        <v>29</v>
      </c>
      <c r="X423" s="32" t="s">
        <v>141</v>
      </c>
      <c r="Y423" s="32"/>
      <c r="Z423" s="32"/>
      <c r="AA423" s="32"/>
      <c r="AB423" s="32"/>
      <c r="AC423" s="450" t="s">
        <v>142</v>
      </c>
      <c r="AD423" s="32"/>
      <c r="AE423" s="434" t="s">
        <v>214</v>
      </c>
      <c r="AF423" s="435">
        <v>43972</v>
      </c>
      <c r="AG423" s="32"/>
      <c r="AH423" s="32"/>
      <c r="AI423" s="32"/>
      <c r="AJ423" s="32"/>
      <c r="AK423" s="32"/>
      <c r="AL423" s="32"/>
      <c r="AM423" s="465" t="s">
        <v>207</v>
      </c>
      <c r="AN423" s="435">
        <v>43977</v>
      </c>
      <c r="AO423" s="465" t="s">
        <v>56</v>
      </c>
      <c r="AP423" s="87" t="s">
        <v>56</v>
      </c>
      <c r="AQ423" s="465"/>
      <c r="AR423" s="465" t="s">
        <v>206</v>
      </c>
      <c r="AS423" s="435">
        <v>43978</v>
      </c>
      <c r="AT423" s="465" t="s">
        <v>56</v>
      </c>
      <c r="AU423" s="69"/>
      <c r="AV423" s="69"/>
      <c r="AW423" s="32"/>
      <c r="AX423" s="32"/>
      <c r="AY423" s="32"/>
      <c r="AZ423" s="32">
        <f t="shared" si="11"/>
        <v>5</v>
      </c>
    </row>
    <row r="424" spans="5:52" ht="15.6" customHeight="1">
      <c r="E424" s="32"/>
      <c r="F424" s="32"/>
      <c r="G424" s="32"/>
      <c r="H424" s="520" t="s">
        <v>2726</v>
      </c>
      <c r="I424" s="450" t="s">
        <v>5041</v>
      </c>
      <c r="J424" s="450" t="s">
        <v>5042</v>
      </c>
      <c r="K424" s="32"/>
      <c r="L424" s="32"/>
      <c r="M424" s="32"/>
      <c r="N424" s="487" t="s">
        <v>6547</v>
      </c>
      <c r="O424" s="32"/>
      <c r="P424" s="32"/>
      <c r="Q424" s="450" t="s">
        <v>3726</v>
      </c>
      <c r="R424" s="450" t="s">
        <v>7082</v>
      </c>
      <c r="S424" s="32"/>
      <c r="T424" s="32"/>
      <c r="U424" s="32"/>
      <c r="V424" s="32"/>
      <c r="W424" s="32" t="s">
        <v>29</v>
      </c>
      <c r="X424" s="32" t="s">
        <v>141</v>
      </c>
      <c r="Y424" s="32"/>
      <c r="Z424" s="32"/>
      <c r="AA424" s="32"/>
      <c r="AB424" s="32"/>
      <c r="AC424" s="450" t="s">
        <v>142</v>
      </c>
      <c r="AD424" s="32"/>
      <c r="AE424" s="434" t="s">
        <v>214</v>
      </c>
      <c r="AF424" s="434">
        <v>43972</v>
      </c>
      <c r="AG424" s="32"/>
      <c r="AH424" s="32"/>
      <c r="AI424" s="32"/>
      <c r="AJ424" s="32"/>
      <c r="AK424" s="32"/>
      <c r="AL424" s="32"/>
      <c r="AM424" s="450" t="s">
        <v>207</v>
      </c>
      <c r="AN424" s="434">
        <v>43977</v>
      </c>
      <c r="AO424" s="450" t="s">
        <v>57</v>
      </c>
      <c r="AP424" s="466" t="s">
        <v>56</v>
      </c>
      <c r="AQ424" s="450" t="s">
        <v>1605</v>
      </c>
      <c r="AR424" s="450"/>
      <c r="AS424" s="450"/>
      <c r="AT424" s="450"/>
      <c r="AU424" s="104"/>
      <c r="AV424" s="104"/>
      <c r="AW424" s="32"/>
      <c r="AX424" s="32"/>
      <c r="AY424" s="32"/>
      <c r="AZ424" s="32">
        <f t="shared" si="11"/>
        <v>5</v>
      </c>
    </row>
    <row r="425" spans="5:52" ht="15.6" customHeight="1">
      <c r="E425" s="32"/>
      <c r="F425" s="32"/>
      <c r="G425" s="32"/>
      <c r="H425" s="521" t="s">
        <v>2727</v>
      </c>
      <c r="I425" s="455" t="s">
        <v>5043</v>
      </c>
      <c r="J425" s="455" t="s">
        <v>5044</v>
      </c>
      <c r="K425" s="32"/>
      <c r="L425" s="32"/>
      <c r="M425" s="32"/>
      <c r="N425" s="559" t="s">
        <v>6548</v>
      </c>
      <c r="O425" s="32"/>
      <c r="P425" s="32"/>
      <c r="Q425" s="455" t="s">
        <v>3727</v>
      </c>
      <c r="R425" s="455" t="s">
        <v>7082</v>
      </c>
      <c r="S425" s="32"/>
      <c r="T425" s="32"/>
      <c r="U425" s="32"/>
      <c r="V425" s="32"/>
      <c r="W425" s="32" t="s">
        <v>29</v>
      </c>
      <c r="X425" s="32" t="s">
        <v>141</v>
      </c>
      <c r="Y425" s="32"/>
      <c r="Z425" s="32"/>
      <c r="AA425" s="32"/>
      <c r="AB425" s="32"/>
      <c r="AC425" s="455" t="s">
        <v>142</v>
      </c>
      <c r="AD425" s="32"/>
      <c r="AE425" s="436" t="s">
        <v>214</v>
      </c>
      <c r="AF425" s="437">
        <v>43973</v>
      </c>
      <c r="AG425" s="32"/>
      <c r="AH425" s="32"/>
      <c r="AI425" s="32"/>
      <c r="AJ425" s="32"/>
      <c r="AK425" s="32"/>
      <c r="AL425" s="32"/>
      <c r="AM425" s="467" t="s">
        <v>207</v>
      </c>
      <c r="AN425" s="468">
        <v>43977</v>
      </c>
      <c r="AO425" s="467" t="s">
        <v>56</v>
      </c>
      <c r="AP425" s="87" t="s">
        <v>56</v>
      </c>
      <c r="AQ425" s="455" t="s">
        <v>1606</v>
      </c>
      <c r="AR425" s="455"/>
      <c r="AS425" s="455"/>
      <c r="AT425" s="455"/>
      <c r="AU425" s="469"/>
      <c r="AV425" s="469"/>
      <c r="AW425" s="32"/>
      <c r="AX425" s="32"/>
      <c r="AY425" s="32"/>
      <c r="AZ425" s="32">
        <f t="shared" si="11"/>
        <v>5</v>
      </c>
    </row>
    <row r="426" spans="5:52" ht="15.6" customHeight="1">
      <c r="E426" s="32"/>
      <c r="F426" s="32"/>
      <c r="G426" s="32"/>
      <c r="H426" s="521" t="s">
        <v>2728</v>
      </c>
      <c r="I426" s="455" t="s">
        <v>5045</v>
      </c>
      <c r="J426" s="455" t="s">
        <v>5046</v>
      </c>
      <c r="K426" s="32"/>
      <c r="L426" s="32"/>
      <c r="M426" s="32"/>
      <c r="N426" s="559" t="s">
        <v>6549</v>
      </c>
      <c r="O426" s="32"/>
      <c r="P426" s="32"/>
      <c r="Q426" s="455" t="s">
        <v>3728</v>
      </c>
      <c r="R426" s="455" t="s">
        <v>7082</v>
      </c>
      <c r="S426" s="32"/>
      <c r="T426" s="32"/>
      <c r="U426" s="32"/>
      <c r="V426" s="32"/>
      <c r="W426" s="32" t="s">
        <v>29</v>
      </c>
      <c r="X426" s="32" t="s">
        <v>141</v>
      </c>
      <c r="Y426" s="32"/>
      <c r="Z426" s="32"/>
      <c r="AA426" s="32"/>
      <c r="AB426" s="32"/>
      <c r="AC426" s="455" t="s">
        <v>142</v>
      </c>
      <c r="AD426" s="32"/>
      <c r="AE426" s="436" t="s">
        <v>214</v>
      </c>
      <c r="AF426" s="437">
        <v>43973</v>
      </c>
      <c r="AG426" s="32"/>
      <c r="AH426" s="32"/>
      <c r="AI426" s="32"/>
      <c r="AJ426" s="32"/>
      <c r="AK426" s="32"/>
      <c r="AL426" s="32"/>
      <c r="AM426" s="467" t="s">
        <v>207</v>
      </c>
      <c r="AN426" s="468">
        <v>43977</v>
      </c>
      <c r="AO426" s="467" t="s">
        <v>57</v>
      </c>
      <c r="AP426" s="455" t="s">
        <v>56</v>
      </c>
      <c r="AQ426" s="467" t="s">
        <v>1605</v>
      </c>
      <c r="AR426" s="455"/>
      <c r="AS426" s="455"/>
      <c r="AT426" s="455"/>
      <c r="AU426" s="469"/>
      <c r="AV426" s="469"/>
      <c r="AW426" s="32"/>
      <c r="AX426" s="32"/>
      <c r="AY426" s="32"/>
      <c r="AZ426" s="32">
        <f t="shared" si="11"/>
        <v>5</v>
      </c>
    </row>
    <row r="427" spans="5:52" ht="15.6" customHeight="1">
      <c r="E427" s="32"/>
      <c r="F427" s="32"/>
      <c r="G427" s="32"/>
      <c r="H427" s="520" t="s">
        <v>2729</v>
      </c>
      <c r="I427" s="450" t="s">
        <v>5047</v>
      </c>
      <c r="J427" s="450" t="s">
        <v>5048</v>
      </c>
      <c r="K427" s="32"/>
      <c r="L427" s="32"/>
      <c r="M427" s="32"/>
      <c r="N427" s="487" t="s">
        <v>6550</v>
      </c>
      <c r="O427" s="32"/>
      <c r="P427" s="32"/>
      <c r="Q427" s="450" t="s">
        <v>3729</v>
      </c>
      <c r="R427" s="450" t="s">
        <v>7128</v>
      </c>
      <c r="S427" s="32"/>
      <c r="T427" s="32"/>
      <c r="U427" s="32"/>
      <c r="V427" s="32"/>
      <c r="W427" s="32" t="s">
        <v>29</v>
      </c>
      <c r="X427" s="32" t="s">
        <v>141</v>
      </c>
      <c r="Y427" s="32"/>
      <c r="Z427" s="32"/>
      <c r="AA427" s="32"/>
      <c r="AB427" s="32"/>
      <c r="AC427" s="450" t="s">
        <v>142</v>
      </c>
      <c r="AD427" s="32"/>
      <c r="AE427" s="434" t="s">
        <v>207</v>
      </c>
      <c r="AF427" s="434">
        <v>43973</v>
      </c>
      <c r="AG427" s="32"/>
      <c r="AH427" s="32"/>
      <c r="AI427" s="32"/>
      <c r="AJ427" s="32"/>
      <c r="AK427" s="32"/>
      <c r="AL427" s="32"/>
      <c r="AM427" s="450" t="s">
        <v>214</v>
      </c>
      <c r="AN427" s="434">
        <v>43977</v>
      </c>
      <c r="AO427" s="450" t="s">
        <v>57</v>
      </c>
      <c r="AP427" s="450" t="s">
        <v>56</v>
      </c>
      <c r="AQ427" s="450" t="s">
        <v>1607</v>
      </c>
      <c r="AR427" s="450"/>
      <c r="AS427" s="434"/>
      <c r="AT427" s="450"/>
      <c r="AU427" s="450"/>
      <c r="AV427" s="450"/>
      <c r="AW427" s="32"/>
      <c r="AX427" s="32"/>
      <c r="AY427" s="32"/>
      <c r="AZ427" s="32">
        <f t="shared" si="11"/>
        <v>5</v>
      </c>
    </row>
    <row r="428" spans="5:52" ht="15.6" customHeight="1">
      <c r="E428" s="32"/>
      <c r="F428" s="32"/>
      <c r="G428" s="32"/>
      <c r="H428" s="520" t="s">
        <v>2730</v>
      </c>
      <c r="I428" s="450" t="s">
        <v>5049</v>
      </c>
      <c r="J428" s="450" t="s">
        <v>5050</v>
      </c>
      <c r="K428" s="32"/>
      <c r="L428" s="32"/>
      <c r="M428" s="32"/>
      <c r="N428" s="487" t="s">
        <v>6551</v>
      </c>
      <c r="O428" s="32"/>
      <c r="P428" s="32"/>
      <c r="Q428" s="450" t="s">
        <v>3730</v>
      </c>
      <c r="R428" s="450" t="s">
        <v>7128</v>
      </c>
      <c r="S428" s="32"/>
      <c r="T428" s="32"/>
      <c r="U428" s="32"/>
      <c r="V428" s="32"/>
      <c r="W428" s="32" t="s">
        <v>29</v>
      </c>
      <c r="X428" s="32" t="s">
        <v>141</v>
      </c>
      <c r="Y428" s="32"/>
      <c r="Z428" s="32"/>
      <c r="AA428" s="32"/>
      <c r="AB428" s="32"/>
      <c r="AC428" s="450" t="s">
        <v>142</v>
      </c>
      <c r="AD428" s="32"/>
      <c r="AE428" s="434" t="s">
        <v>207</v>
      </c>
      <c r="AF428" s="434">
        <v>43973</v>
      </c>
      <c r="AG428" s="32"/>
      <c r="AH428" s="32"/>
      <c r="AI428" s="32"/>
      <c r="AJ428" s="32"/>
      <c r="AK428" s="32"/>
      <c r="AL428" s="32"/>
      <c r="AM428" s="450" t="s">
        <v>214</v>
      </c>
      <c r="AN428" s="434">
        <v>43977</v>
      </c>
      <c r="AO428" s="450" t="s">
        <v>57</v>
      </c>
      <c r="AP428" s="450" t="s">
        <v>56</v>
      </c>
      <c r="AQ428" s="450" t="s">
        <v>1608</v>
      </c>
      <c r="AR428" s="450" t="s">
        <v>206</v>
      </c>
      <c r="AS428" s="434">
        <v>43978</v>
      </c>
      <c r="AT428" s="450" t="s">
        <v>56</v>
      </c>
      <c r="AU428" s="450"/>
      <c r="AV428" s="450"/>
      <c r="AW428" s="32"/>
      <c r="AX428" s="32"/>
      <c r="AY428" s="32"/>
      <c r="AZ428" s="32">
        <f t="shared" si="11"/>
        <v>5</v>
      </c>
    </row>
    <row r="429" spans="5:52" ht="15.6" customHeight="1">
      <c r="E429" s="32"/>
      <c r="F429" s="32"/>
      <c r="G429" s="32"/>
      <c r="H429" s="520" t="s">
        <v>2731</v>
      </c>
      <c r="I429" s="450" t="s">
        <v>5051</v>
      </c>
      <c r="J429" s="450" t="s">
        <v>5052</v>
      </c>
      <c r="K429" s="32"/>
      <c r="L429" s="32"/>
      <c r="M429" s="32"/>
      <c r="N429" s="487" t="s">
        <v>6552</v>
      </c>
      <c r="O429" s="32"/>
      <c r="P429" s="32"/>
      <c r="Q429" s="450" t="s">
        <v>3731</v>
      </c>
      <c r="R429" s="450" t="s">
        <v>7128</v>
      </c>
      <c r="S429" s="32"/>
      <c r="T429" s="32"/>
      <c r="U429" s="32"/>
      <c r="V429" s="32"/>
      <c r="W429" s="32" t="s">
        <v>29</v>
      </c>
      <c r="X429" s="32" t="s">
        <v>141</v>
      </c>
      <c r="Y429" s="32"/>
      <c r="Z429" s="32"/>
      <c r="AA429" s="32"/>
      <c r="AB429" s="32"/>
      <c r="AC429" s="450" t="s">
        <v>142</v>
      </c>
      <c r="AD429" s="32"/>
      <c r="AE429" s="434" t="s">
        <v>207</v>
      </c>
      <c r="AF429" s="434">
        <v>43973</v>
      </c>
      <c r="AG429" s="32"/>
      <c r="AH429" s="32"/>
      <c r="AI429" s="32"/>
      <c r="AJ429" s="32"/>
      <c r="AK429" s="32"/>
      <c r="AL429" s="32"/>
      <c r="AM429" s="450" t="s">
        <v>214</v>
      </c>
      <c r="AN429" s="434">
        <v>43977</v>
      </c>
      <c r="AO429" s="450" t="s">
        <v>56</v>
      </c>
      <c r="AP429" s="87" t="s">
        <v>56</v>
      </c>
      <c r="AQ429" s="450"/>
      <c r="AR429" s="450"/>
      <c r="AS429" s="450"/>
      <c r="AT429" s="450"/>
      <c r="AU429" s="450"/>
      <c r="AV429" s="450"/>
      <c r="AW429" s="32"/>
      <c r="AX429" s="32"/>
      <c r="AY429" s="32"/>
      <c r="AZ429" s="32">
        <f t="shared" si="11"/>
        <v>5</v>
      </c>
    </row>
    <row r="430" spans="5:52" ht="15.6" customHeight="1">
      <c r="E430" s="32"/>
      <c r="F430" s="32"/>
      <c r="G430" s="32"/>
      <c r="H430" s="520" t="s">
        <v>2732</v>
      </c>
      <c r="I430" s="450" t="s">
        <v>5053</v>
      </c>
      <c r="J430" s="450" t="s">
        <v>5054</v>
      </c>
      <c r="K430" s="32"/>
      <c r="L430" s="32"/>
      <c r="M430" s="32"/>
      <c r="N430" s="487" t="s">
        <v>6553</v>
      </c>
      <c r="O430" s="32"/>
      <c r="P430" s="32"/>
      <c r="Q430" s="450" t="s">
        <v>3732</v>
      </c>
      <c r="R430" s="450" t="s">
        <v>7110</v>
      </c>
      <c r="S430" s="32"/>
      <c r="T430" s="32"/>
      <c r="U430" s="32"/>
      <c r="V430" s="32"/>
      <c r="W430" s="32" t="s">
        <v>29</v>
      </c>
      <c r="X430" s="32" t="s">
        <v>141</v>
      </c>
      <c r="Y430" s="32"/>
      <c r="Z430" s="32"/>
      <c r="AA430" s="32"/>
      <c r="AB430" s="32"/>
      <c r="AC430" s="450" t="s">
        <v>142</v>
      </c>
      <c r="AD430" s="32"/>
      <c r="AE430" s="434" t="s">
        <v>207</v>
      </c>
      <c r="AF430" s="434">
        <v>43973</v>
      </c>
      <c r="AG430" s="32"/>
      <c r="AH430" s="32"/>
      <c r="AI430" s="32"/>
      <c r="AJ430" s="32"/>
      <c r="AK430" s="32"/>
      <c r="AL430" s="32"/>
      <c r="AM430" s="450" t="s">
        <v>214</v>
      </c>
      <c r="AN430" s="434">
        <v>43977</v>
      </c>
      <c r="AO430" s="450" t="s">
        <v>57</v>
      </c>
      <c r="AP430" s="450" t="s">
        <v>56</v>
      </c>
      <c r="AQ430" s="450" t="s">
        <v>1609</v>
      </c>
      <c r="AR430" s="450"/>
      <c r="AS430" s="450"/>
      <c r="AT430" s="450"/>
      <c r="AU430" s="450"/>
      <c r="AV430" s="450"/>
      <c r="AW430" s="32"/>
      <c r="AX430" s="32"/>
      <c r="AY430" s="32"/>
      <c r="AZ430" s="32">
        <f t="shared" si="11"/>
        <v>5</v>
      </c>
    </row>
    <row r="431" spans="5:52" ht="15.6" customHeight="1">
      <c r="E431" s="32"/>
      <c r="F431" s="32"/>
      <c r="G431" s="32"/>
      <c r="H431" s="520" t="s">
        <v>2733</v>
      </c>
      <c r="I431" s="450" t="s">
        <v>5055</v>
      </c>
      <c r="J431" s="450" t="s">
        <v>5056</v>
      </c>
      <c r="K431" s="32"/>
      <c r="L431" s="32"/>
      <c r="M431" s="32"/>
      <c r="N431" s="487" t="s">
        <v>6552</v>
      </c>
      <c r="O431" s="32"/>
      <c r="P431" s="32"/>
      <c r="Q431" s="450" t="s">
        <v>3733</v>
      </c>
      <c r="R431" s="450" t="s">
        <v>7110</v>
      </c>
      <c r="S431" s="32"/>
      <c r="T431" s="32"/>
      <c r="U431" s="32"/>
      <c r="V431" s="32"/>
      <c r="W431" s="32" t="s">
        <v>29</v>
      </c>
      <c r="X431" s="32" t="s">
        <v>141</v>
      </c>
      <c r="Y431" s="32"/>
      <c r="Z431" s="32"/>
      <c r="AA431" s="32"/>
      <c r="AB431" s="32"/>
      <c r="AC431" s="450" t="s">
        <v>142</v>
      </c>
      <c r="AD431" s="32"/>
      <c r="AE431" s="434" t="s">
        <v>207</v>
      </c>
      <c r="AF431" s="434">
        <v>43973</v>
      </c>
      <c r="AG431" s="32"/>
      <c r="AH431" s="32"/>
      <c r="AI431" s="32"/>
      <c r="AJ431" s="32"/>
      <c r="AK431" s="32"/>
      <c r="AL431" s="32"/>
      <c r="AM431" s="450" t="s">
        <v>214</v>
      </c>
      <c r="AN431" s="434">
        <v>43977</v>
      </c>
      <c r="AO431" s="450" t="s">
        <v>57</v>
      </c>
      <c r="AP431" s="450" t="s">
        <v>56</v>
      </c>
      <c r="AQ431" s="470" t="s">
        <v>1610</v>
      </c>
      <c r="AR431" s="450"/>
      <c r="AS431" s="450"/>
      <c r="AT431" s="450"/>
      <c r="AU431" s="450"/>
      <c r="AV431" s="450"/>
      <c r="AW431" s="32"/>
      <c r="AX431" s="32"/>
      <c r="AY431" s="32"/>
      <c r="AZ431" s="32">
        <f t="shared" si="11"/>
        <v>5</v>
      </c>
    </row>
    <row r="432" spans="5:52" ht="15.6" customHeight="1">
      <c r="E432" s="32"/>
      <c r="F432" s="32"/>
      <c r="G432" s="32"/>
      <c r="H432" s="520" t="s">
        <v>2734</v>
      </c>
      <c r="I432" s="450" t="s">
        <v>5057</v>
      </c>
      <c r="J432" s="450" t="s">
        <v>5058</v>
      </c>
      <c r="K432" s="32"/>
      <c r="L432" s="32"/>
      <c r="M432" s="32"/>
      <c r="N432" s="487" t="s">
        <v>6552</v>
      </c>
      <c r="O432" s="32"/>
      <c r="P432" s="32"/>
      <c r="Q432" s="450" t="s">
        <v>3734</v>
      </c>
      <c r="R432" s="450" t="s">
        <v>7110</v>
      </c>
      <c r="S432" s="32"/>
      <c r="T432" s="32"/>
      <c r="U432" s="32"/>
      <c r="V432" s="32"/>
      <c r="W432" s="32" t="s">
        <v>29</v>
      </c>
      <c r="X432" s="32" t="s">
        <v>141</v>
      </c>
      <c r="Y432" s="32"/>
      <c r="Z432" s="32"/>
      <c r="AA432" s="32"/>
      <c r="AB432" s="32"/>
      <c r="AC432" s="450" t="s">
        <v>142</v>
      </c>
      <c r="AD432" s="32"/>
      <c r="AE432" s="434" t="s">
        <v>207</v>
      </c>
      <c r="AF432" s="434">
        <v>43973</v>
      </c>
      <c r="AG432" s="32"/>
      <c r="AH432" s="32"/>
      <c r="AI432" s="32"/>
      <c r="AJ432" s="32"/>
      <c r="AK432" s="32"/>
      <c r="AL432" s="32"/>
      <c r="AM432" s="450" t="s">
        <v>214</v>
      </c>
      <c r="AN432" s="434">
        <v>43977</v>
      </c>
      <c r="AO432" s="450" t="s">
        <v>57</v>
      </c>
      <c r="AP432" s="450" t="s">
        <v>56</v>
      </c>
      <c r="AQ432" s="470" t="s">
        <v>1611</v>
      </c>
      <c r="AR432" s="450"/>
      <c r="AS432" s="450"/>
      <c r="AT432" s="450"/>
      <c r="AU432" s="450"/>
      <c r="AV432" s="450"/>
      <c r="AW432" s="32"/>
      <c r="AX432" s="32"/>
      <c r="AY432" s="32"/>
      <c r="AZ432" s="32">
        <f t="shared" si="11"/>
        <v>5</v>
      </c>
    </row>
    <row r="433" spans="5:52" ht="15.6" customHeight="1">
      <c r="E433" s="32"/>
      <c r="F433" s="32"/>
      <c r="G433" s="32"/>
      <c r="H433" s="520" t="s">
        <v>2735</v>
      </c>
      <c r="I433" s="450" t="s">
        <v>5059</v>
      </c>
      <c r="J433" s="450" t="s">
        <v>5060</v>
      </c>
      <c r="K433" s="32"/>
      <c r="L433" s="32"/>
      <c r="M433" s="32"/>
      <c r="N433" s="487" t="s">
        <v>6554</v>
      </c>
      <c r="O433" s="32"/>
      <c r="P433" s="32"/>
      <c r="Q433" s="450" t="s">
        <v>3735</v>
      </c>
      <c r="R433" s="450" t="s">
        <v>7128</v>
      </c>
      <c r="S433" s="32"/>
      <c r="T433" s="32"/>
      <c r="U433" s="32"/>
      <c r="V433" s="32"/>
      <c r="W433" s="32" t="s">
        <v>29</v>
      </c>
      <c r="X433" s="32" t="s">
        <v>141</v>
      </c>
      <c r="Y433" s="32"/>
      <c r="Z433" s="32"/>
      <c r="AA433" s="32"/>
      <c r="AB433" s="32"/>
      <c r="AC433" s="450" t="s">
        <v>142</v>
      </c>
      <c r="AD433" s="32"/>
      <c r="AE433" s="434" t="s">
        <v>207</v>
      </c>
      <c r="AF433" s="434">
        <v>43973</v>
      </c>
      <c r="AG433" s="32"/>
      <c r="AH433" s="32"/>
      <c r="AI433" s="32"/>
      <c r="AJ433" s="32"/>
      <c r="AK433" s="32"/>
      <c r="AL433" s="32"/>
      <c r="AM433" s="450" t="s">
        <v>214</v>
      </c>
      <c r="AN433" s="434">
        <v>43977</v>
      </c>
      <c r="AO433" s="450" t="s">
        <v>56</v>
      </c>
      <c r="AP433" s="87" t="s">
        <v>56</v>
      </c>
      <c r="AQ433" s="450"/>
      <c r="AR433" s="450" t="s">
        <v>206</v>
      </c>
      <c r="AS433" s="434">
        <v>43978</v>
      </c>
      <c r="AT433" s="450" t="s">
        <v>56</v>
      </c>
      <c r="AU433" s="450"/>
      <c r="AV433" s="450"/>
      <c r="AW433" s="32"/>
      <c r="AX433" s="32"/>
      <c r="AY433" s="32"/>
      <c r="AZ433" s="32">
        <f t="shared" si="11"/>
        <v>5</v>
      </c>
    </row>
    <row r="434" spans="5:52" ht="15.6" customHeight="1">
      <c r="E434" s="32"/>
      <c r="F434" s="32"/>
      <c r="G434" s="32"/>
      <c r="H434" s="520" t="s">
        <v>2736</v>
      </c>
      <c r="I434" s="450" t="s">
        <v>5061</v>
      </c>
      <c r="J434" s="450" t="s">
        <v>5062</v>
      </c>
      <c r="K434" s="32"/>
      <c r="L434" s="32"/>
      <c r="M434" s="32"/>
      <c r="N434" s="487" t="s">
        <v>6555</v>
      </c>
      <c r="O434" s="32"/>
      <c r="P434" s="32"/>
      <c r="Q434" s="450" t="s">
        <v>3736</v>
      </c>
      <c r="R434" s="450" t="s">
        <v>7128</v>
      </c>
      <c r="S434" s="32"/>
      <c r="T434" s="32"/>
      <c r="U434" s="32"/>
      <c r="V434" s="32"/>
      <c r="W434" s="32" t="s">
        <v>29</v>
      </c>
      <c r="X434" s="32" t="s">
        <v>141</v>
      </c>
      <c r="Y434" s="32"/>
      <c r="Z434" s="32"/>
      <c r="AA434" s="32"/>
      <c r="AB434" s="32"/>
      <c r="AC434" s="450" t="s">
        <v>142</v>
      </c>
      <c r="AD434" s="32"/>
      <c r="AE434" s="434" t="s">
        <v>207</v>
      </c>
      <c r="AF434" s="434">
        <v>43973</v>
      </c>
      <c r="AG434" s="32"/>
      <c r="AH434" s="32"/>
      <c r="AI434" s="32"/>
      <c r="AJ434" s="32"/>
      <c r="AK434" s="32"/>
      <c r="AL434" s="32"/>
      <c r="AM434" s="450" t="s">
        <v>214</v>
      </c>
      <c r="AN434" s="434">
        <v>43977</v>
      </c>
      <c r="AO434" s="450" t="s">
        <v>56</v>
      </c>
      <c r="AP434" s="87" t="s">
        <v>56</v>
      </c>
      <c r="AQ434" s="450"/>
      <c r="AR434" s="450"/>
      <c r="AS434" s="450"/>
      <c r="AT434" s="450"/>
      <c r="AU434" s="450"/>
      <c r="AV434" s="450"/>
      <c r="AW434" s="32"/>
      <c r="AX434" s="32"/>
      <c r="AY434" s="32"/>
      <c r="AZ434" s="32">
        <f t="shared" si="11"/>
        <v>5</v>
      </c>
    </row>
    <row r="435" spans="5:52" ht="15.6" customHeight="1">
      <c r="E435" s="32"/>
      <c r="F435" s="32"/>
      <c r="G435" s="32"/>
      <c r="H435" s="520" t="s">
        <v>2737</v>
      </c>
      <c r="I435" s="450" t="s">
        <v>5063</v>
      </c>
      <c r="J435" s="450" t="s">
        <v>5064</v>
      </c>
      <c r="K435" s="32"/>
      <c r="L435" s="32"/>
      <c r="M435" s="32"/>
      <c r="N435" s="487" t="s">
        <v>6556</v>
      </c>
      <c r="O435" s="32"/>
      <c r="P435" s="32"/>
      <c r="Q435" s="450" t="s">
        <v>3737</v>
      </c>
      <c r="R435" s="450" t="s">
        <v>7128</v>
      </c>
      <c r="S435" s="32"/>
      <c r="T435" s="32"/>
      <c r="U435" s="32"/>
      <c r="V435" s="32"/>
      <c r="W435" s="32" t="s">
        <v>29</v>
      </c>
      <c r="X435" s="32" t="s">
        <v>141</v>
      </c>
      <c r="Y435" s="32"/>
      <c r="Z435" s="32"/>
      <c r="AA435" s="32"/>
      <c r="AB435" s="32"/>
      <c r="AC435" s="450" t="s">
        <v>142</v>
      </c>
      <c r="AD435" s="32"/>
      <c r="AE435" s="434" t="s">
        <v>207</v>
      </c>
      <c r="AF435" s="434">
        <v>43973</v>
      </c>
      <c r="AG435" s="32"/>
      <c r="AH435" s="32"/>
      <c r="AI435" s="32"/>
      <c r="AJ435" s="32"/>
      <c r="AK435" s="32"/>
      <c r="AL435" s="32"/>
      <c r="AM435" s="450" t="s">
        <v>214</v>
      </c>
      <c r="AN435" s="434">
        <v>43977</v>
      </c>
      <c r="AO435" s="450" t="s">
        <v>56</v>
      </c>
      <c r="AP435" s="87" t="s">
        <v>56</v>
      </c>
      <c r="AQ435" s="450"/>
      <c r="AR435" s="450"/>
      <c r="AS435" s="450"/>
      <c r="AT435" s="450"/>
      <c r="AU435" s="450"/>
      <c r="AV435" s="450"/>
      <c r="AW435" s="32"/>
      <c r="AX435" s="32"/>
      <c r="AY435" s="32"/>
      <c r="AZ435" s="32">
        <f t="shared" si="11"/>
        <v>5</v>
      </c>
    </row>
    <row r="436" spans="5:52" ht="15.6" customHeight="1">
      <c r="E436" s="32"/>
      <c r="F436" s="32"/>
      <c r="G436" s="32"/>
      <c r="H436" s="520" t="s">
        <v>2738</v>
      </c>
      <c r="I436" s="450" t="s">
        <v>5065</v>
      </c>
      <c r="J436" s="450" t="s">
        <v>5066</v>
      </c>
      <c r="K436" s="32"/>
      <c r="L436" s="32"/>
      <c r="M436" s="32"/>
      <c r="N436" s="487" t="s">
        <v>6557</v>
      </c>
      <c r="O436" s="32"/>
      <c r="P436" s="32"/>
      <c r="Q436" s="450" t="s">
        <v>3738</v>
      </c>
      <c r="R436" s="450" t="s">
        <v>7128</v>
      </c>
      <c r="S436" s="32"/>
      <c r="T436" s="32"/>
      <c r="U436" s="32"/>
      <c r="V436" s="32"/>
      <c r="W436" s="32" t="s">
        <v>29</v>
      </c>
      <c r="X436" s="32" t="s">
        <v>141</v>
      </c>
      <c r="Y436" s="32"/>
      <c r="Z436" s="32"/>
      <c r="AA436" s="32"/>
      <c r="AB436" s="32"/>
      <c r="AC436" s="450" t="s">
        <v>142</v>
      </c>
      <c r="AD436" s="32"/>
      <c r="AE436" s="434" t="s">
        <v>207</v>
      </c>
      <c r="AF436" s="434">
        <v>43973</v>
      </c>
      <c r="AG436" s="32"/>
      <c r="AH436" s="32"/>
      <c r="AI436" s="32"/>
      <c r="AJ436" s="32"/>
      <c r="AK436" s="32"/>
      <c r="AL436" s="32"/>
      <c r="AM436" s="450" t="s">
        <v>214</v>
      </c>
      <c r="AN436" s="434">
        <v>43977</v>
      </c>
      <c r="AO436" s="465" t="s">
        <v>56</v>
      </c>
      <c r="AP436" s="87" t="s">
        <v>56</v>
      </c>
      <c r="AQ436" s="450"/>
      <c r="AR436" s="450" t="s">
        <v>206</v>
      </c>
      <c r="AS436" s="434">
        <v>43978</v>
      </c>
      <c r="AT436" s="450" t="s">
        <v>56</v>
      </c>
      <c r="AU436" s="450"/>
      <c r="AV436" s="450"/>
      <c r="AW436" s="32"/>
      <c r="AX436" s="32"/>
      <c r="AY436" s="32"/>
      <c r="AZ436" s="32">
        <f t="shared" si="11"/>
        <v>5</v>
      </c>
    </row>
    <row r="437" spans="5:52" ht="15.6" customHeight="1">
      <c r="E437" s="32"/>
      <c r="F437" s="32"/>
      <c r="G437" s="32"/>
      <c r="H437" s="520" t="s">
        <v>2739</v>
      </c>
      <c r="I437" s="450" t="s">
        <v>5067</v>
      </c>
      <c r="J437" s="450" t="s">
        <v>5068</v>
      </c>
      <c r="K437" s="32"/>
      <c r="L437" s="32"/>
      <c r="M437" s="32"/>
      <c r="N437" s="487" t="s">
        <v>6558</v>
      </c>
      <c r="O437" s="32"/>
      <c r="P437" s="32"/>
      <c r="Q437" s="450" t="s">
        <v>3739</v>
      </c>
      <c r="R437" s="450" t="s">
        <v>7128</v>
      </c>
      <c r="S437" s="32"/>
      <c r="T437" s="32"/>
      <c r="U437" s="32"/>
      <c r="V437" s="32"/>
      <c r="W437" s="32" t="s">
        <v>29</v>
      </c>
      <c r="X437" s="32" t="s">
        <v>141</v>
      </c>
      <c r="Y437" s="32"/>
      <c r="Z437" s="32"/>
      <c r="AA437" s="32"/>
      <c r="AB437" s="32"/>
      <c r="AC437" s="450" t="s">
        <v>142</v>
      </c>
      <c r="AD437" s="32"/>
      <c r="AE437" s="434" t="s">
        <v>207</v>
      </c>
      <c r="AF437" s="434">
        <v>43976</v>
      </c>
      <c r="AG437" s="32"/>
      <c r="AH437" s="32"/>
      <c r="AI437" s="32"/>
      <c r="AJ437" s="32"/>
      <c r="AK437" s="32"/>
      <c r="AL437" s="32"/>
      <c r="AM437" s="450" t="s">
        <v>214</v>
      </c>
      <c r="AN437" s="434">
        <v>43977</v>
      </c>
      <c r="AO437" s="450" t="s">
        <v>57</v>
      </c>
      <c r="AP437" s="450" t="s">
        <v>56</v>
      </c>
      <c r="AQ437" s="450" t="s">
        <v>1612</v>
      </c>
      <c r="AR437" s="465" t="s">
        <v>206</v>
      </c>
      <c r="AS437" s="435">
        <v>43979</v>
      </c>
      <c r="AT437" s="465" t="s">
        <v>56</v>
      </c>
      <c r="AU437" s="450"/>
      <c r="AV437" s="450"/>
      <c r="AW437" s="32"/>
      <c r="AX437" s="32"/>
      <c r="AY437" s="32"/>
      <c r="AZ437" s="32">
        <f t="shared" si="11"/>
        <v>5</v>
      </c>
    </row>
    <row r="438" spans="5:52" ht="15.6" customHeight="1">
      <c r="E438" s="32"/>
      <c r="F438" s="32"/>
      <c r="G438" s="32"/>
      <c r="H438" s="520" t="s">
        <v>2740</v>
      </c>
      <c r="I438" s="450" t="s">
        <v>5069</v>
      </c>
      <c r="J438" s="450" t="s">
        <v>5070</v>
      </c>
      <c r="K438" s="32"/>
      <c r="L438" s="32"/>
      <c r="M438" s="32"/>
      <c r="N438" s="487" t="s">
        <v>6559</v>
      </c>
      <c r="O438" s="32"/>
      <c r="P438" s="32"/>
      <c r="Q438" s="450" t="s">
        <v>3740</v>
      </c>
      <c r="R438" s="450" t="s">
        <v>7128</v>
      </c>
      <c r="S438" s="32"/>
      <c r="T438" s="32"/>
      <c r="U438" s="32"/>
      <c r="V438" s="32"/>
      <c r="W438" s="32" t="s">
        <v>29</v>
      </c>
      <c r="X438" s="32" t="s">
        <v>141</v>
      </c>
      <c r="Y438" s="32"/>
      <c r="Z438" s="32"/>
      <c r="AA438" s="32"/>
      <c r="AB438" s="32"/>
      <c r="AC438" s="450" t="s">
        <v>142</v>
      </c>
      <c r="AD438" s="32"/>
      <c r="AE438" s="434" t="s">
        <v>207</v>
      </c>
      <c r="AF438" s="434">
        <v>43976</v>
      </c>
      <c r="AG438" s="32"/>
      <c r="AH438" s="32"/>
      <c r="AI438" s="32"/>
      <c r="AJ438" s="32"/>
      <c r="AK438" s="32"/>
      <c r="AL438" s="32"/>
      <c r="AM438" s="450" t="s">
        <v>214</v>
      </c>
      <c r="AN438" s="434">
        <v>43977</v>
      </c>
      <c r="AO438" s="450" t="s">
        <v>57</v>
      </c>
      <c r="AP438" s="450" t="s">
        <v>56</v>
      </c>
      <c r="AQ438" s="450" t="s">
        <v>1612</v>
      </c>
      <c r="AR438" s="450"/>
      <c r="AS438" s="450"/>
      <c r="AT438" s="450"/>
      <c r="AU438" s="450"/>
      <c r="AV438" s="450"/>
      <c r="AW438" s="32"/>
      <c r="AX438" s="32"/>
      <c r="AY438" s="32"/>
      <c r="AZ438" s="32">
        <f t="shared" si="11"/>
        <v>5</v>
      </c>
    </row>
    <row r="439" spans="5:52" ht="15.6" customHeight="1">
      <c r="E439" s="32"/>
      <c r="F439" s="32"/>
      <c r="G439" s="32"/>
      <c r="H439" s="522" t="s">
        <v>2741</v>
      </c>
      <c r="I439" s="467" t="s">
        <v>5071</v>
      </c>
      <c r="J439" s="467" t="s">
        <v>5072</v>
      </c>
      <c r="K439" s="32"/>
      <c r="L439" s="32"/>
      <c r="M439" s="32"/>
      <c r="N439" s="559" t="s">
        <v>6560</v>
      </c>
      <c r="O439" s="32"/>
      <c r="P439" s="32"/>
      <c r="Q439" s="467" t="s">
        <v>3741</v>
      </c>
      <c r="R439" s="467" t="s">
        <v>7126</v>
      </c>
      <c r="S439" s="32"/>
      <c r="T439" s="32"/>
      <c r="U439" s="32"/>
      <c r="V439" s="32"/>
      <c r="W439" s="32" t="s">
        <v>29</v>
      </c>
      <c r="X439" s="32" t="s">
        <v>141</v>
      </c>
      <c r="Y439" s="32"/>
      <c r="Z439" s="32"/>
      <c r="AA439" s="32"/>
      <c r="AB439" s="32"/>
      <c r="AC439" s="455" t="s">
        <v>142</v>
      </c>
      <c r="AD439" s="32"/>
      <c r="AE439" s="436" t="s">
        <v>214</v>
      </c>
      <c r="AF439" s="437">
        <v>43973</v>
      </c>
      <c r="AG439" s="32"/>
      <c r="AH439" s="32"/>
      <c r="AI439" s="32"/>
      <c r="AJ439" s="32"/>
      <c r="AK439" s="32"/>
      <c r="AL439" s="32"/>
      <c r="AM439" s="467" t="s">
        <v>207</v>
      </c>
      <c r="AN439" s="468">
        <v>43977</v>
      </c>
      <c r="AO439" s="467" t="s">
        <v>55</v>
      </c>
      <c r="AP439" s="455" t="s">
        <v>56</v>
      </c>
      <c r="AQ439" s="467" t="s">
        <v>1613</v>
      </c>
      <c r="AR439" s="450" t="s">
        <v>206</v>
      </c>
      <c r="AS439" s="434">
        <v>43978</v>
      </c>
      <c r="AT439" s="450" t="s">
        <v>56</v>
      </c>
      <c r="AU439" s="143"/>
      <c r="AV439" s="143"/>
      <c r="AW439" s="32"/>
      <c r="AX439" s="32"/>
      <c r="AY439" s="32"/>
      <c r="AZ439" s="32">
        <f t="shared" si="11"/>
        <v>5</v>
      </c>
    </row>
    <row r="440" spans="5:52" ht="15.6" customHeight="1">
      <c r="E440" s="32"/>
      <c r="F440" s="32"/>
      <c r="G440" s="32"/>
      <c r="H440" s="522" t="s">
        <v>2742</v>
      </c>
      <c r="I440" s="467" t="s">
        <v>5073</v>
      </c>
      <c r="J440" s="467" t="s">
        <v>5074</v>
      </c>
      <c r="K440" s="32"/>
      <c r="L440" s="32"/>
      <c r="M440" s="32"/>
      <c r="N440" s="559" t="s">
        <v>6561</v>
      </c>
      <c r="O440" s="32"/>
      <c r="P440" s="32"/>
      <c r="Q440" s="467" t="s">
        <v>3742</v>
      </c>
      <c r="R440" s="467" t="s">
        <v>7126</v>
      </c>
      <c r="S440" s="32"/>
      <c r="T440" s="32"/>
      <c r="U440" s="32"/>
      <c r="V440" s="32"/>
      <c r="W440" s="32" t="s">
        <v>29</v>
      </c>
      <c r="X440" s="32" t="s">
        <v>141</v>
      </c>
      <c r="Y440" s="32"/>
      <c r="Z440" s="32"/>
      <c r="AA440" s="32"/>
      <c r="AB440" s="32"/>
      <c r="AC440" s="455" t="s">
        <v>142</v>
      </c>
      <c r="AD440" s="32"/>
      <c r="AE440" s="436" t="s">
        <v>214</v>
      </c>
      <c r="AF440" s="437">
        <v>43973</v>
      </c>
      <c r="AG440" s="32"/>
      <c r="AH440" s="32"/>
      <c r="AI440" s="32"/>
      <c r="AJ440" s="32"/>
      <c r="AK440" s="32"/>
      <c r="AL440" s="32"/>
      <c r="AM440" s="467" t="s">
        <v>207</v>
      </c>
      <c r="AN440" s="468">
        <v>43977</v>
      </c>
      <c r="AO440" s="467" t="s">
        <v>57</v>
      </c>
      <c r="AP440" s="467" t="s">
        <v>56</v>
      </c>
      <c r="AQ440" s="467" t="s">
        <v>1614</v>
      </c>
      <c r="AR440" s="467"/>
      <c r="AS440" s="467"/>
      <c r="AT440" s="467"/>
      <c r="AU440" s="143"/>
      <c r="AV440" s="143"/>
      <c r="AW440" s="32"/>
      <c r="AX440" s="32"/>
      <c r="AY440" s="32"/>
      <c r="AZ440" s="32">
        <f t="shared" si="11"/>
        <v>5</v>
      </c>
    </row>
    <row r="441" spans="5:52" ht="15.6" customHeight="1">
      <c r="E441" s="32"/>
      <c r="F441" s="32"/>
      <c r="G441" s="32"/>
      <c r="H441" s="522" t="s">
        <v>2743</v>
      </c>
      <c r="I441" s="467" t="s">
        <v>5075</v>
      </c>
      <c r="J441" s="467" t="s">
        <v>5076</v>
      </c>
      <c r="K441" s="32"/>
      <c r="L441" s="32"/>
      <c r="M441" s="32"/>
      <c r="N441" s="559" t="s">
        <v>6562</v>
      </c>
      <c r="O441" s="32"/>
      <c r="P441" s="32"/>
      <c r="Q441" s="467" t="s">
        <v>3743</v>
      </c>
      <c r="R441" s="467" t="s">
        <v>7126</v>
      </c>
      <c r="S441" s="32"/>
      <c r="T441" s="32"/>
      <c r="U441" s="32"/>
      <c r="V441" s="32"/>
      <c r="W441" s="32" t="s">
        <v>29</v>
      </c>
      <c r="X441" s="32" t="s">
        <v>141</v>
      </c>
      <c r="Y441" s="32"/>
      <c r="Z441" s="32"/>
      <c r="AA441" s="32"/>
      <c r="AB441" s="32"/>
      <c r="AC441" s="455" t="s">
        <v>142</v>
      </c>
      <c r="AD441" s="32"/>
      <c r="AE441" s="436" t="s">
        <v>214</v>
      </c>
      <c r="AF441" s="437">
        <v>43973</v>
      </c>
      <c r="AG441" s="32"/>
      <c r="AH441" s="32"/>
      <c r="AI441" s="32"/>
      <c r="AJ441" s="32"/>
      <c r="AK441" s="32"/>
      <c r="AL441" s="32"/>
      <c r="AM441" s="467" t="s">
        <v>207</v>
      </c>
      <c r="AN441" s="468">
        <v>43977</v>
      </c>
      <c r="AO441" s="467" t="s">
        <v>56</v>
      </c>
      <c r="AP441" s="87" t="s">
        <v>56</v>
      </c>
      <c r="AQ441" s="467" t="s">
        <v>1615</v>
      </c>
      <c r="AR441" s="467"/>
      <c r="AS441" s="467"/>
      <c r="AT441" s="467"/>
      <c r="AU441" s="143"/>
      <c r="AV441" s="143"/>
      <c r="AW441" s="32"/>
      <c r="AX441" s="32"/>
      <c r="AY441" s="32"/>
      <c r="AZ441" s="32">
        <f t="shared" si="11"/>
        <v>5</v>
      </c>
    </row>
    <row r="442" spans="5:52" ht="15.6" customHeight="1">
      <c r="E442" s="32"/>
      <c r="F442" s="32"/>
      <c r="G442" s="32"/>
      <c r="H442" s="522" t="s">
        <v>2744</v>
      </c>
      <c r="I442" s="467" t="s">
        <v>5077</v>
      </c>
      <c r="J442" s="467" t="s">
        <v>5078</v>
      </c>
      <c r="K442" s="32"/>
      <c r="L442" s="32"/>
      <c r="M442" s="32"/>
      <c r="N442" s="559" t="s">
        <v>6563</v>
      </c>
      <c r="O442" s="32"/>
      <c r="P442" s="32"/>
      <c r="Q442" s="467" t="s">
        <v>3744</v>
      </c>
      <c r="R442" s="467" t="s">
        <v>7126</v>
      </c>
      <c r="S442" s="32"/>
      <c r="T442" s="32"/>
      <c r="U442" s="32"/>
      <c r="V442" s="32"/>
      <c r="W442" s="32" t="s">
        <v>29</v>
      </c>
      <c r="X442" s="32" t="s">
        <v>141</v>
      </c>
      <c r="Y442" s="32"/>
      <c r="Z442" s="32"/>
      <c r="AA442" s="32"/>
      <c r="AB442" s="32"/>
      <c r="AC442" s="455" t="s">
        <v>142</v>
      </c>
      <c r="AD442" s="32"/>
      <c r="AE442" s="436" t="s">
        <v>214</v>
      </c>
      <c r="AF442" s="437">
        <v>43973</v>
      </c>
      <c r="AG442" s="32"/>
      <c r="AH442" s="32"/>
      <c r="AI442" s="32"/>
      <c r="AJ442" s="32"/>
      <c r="AK442" s="32"/>
      <c r="AL442" s="32"/>
      <c r="AM442" s="467" t="s">
        <v>207</v>
      </c>
      <c r="AN442" s="468">
        <v>43977</v>
      </c>
      <c r="AO442" s="467" t="s">
        <v>56</v>
      </c>
      <c r="AP442" s="87" t="s">
        <v>56</v>
      </c>
      <c r="AQ442" s="467"/>
      <c r="AR442" s="450" t="s">
        <v>206</v>
      </c>
      <c r="AS442" s="434">
        <v>43978</v>
      </c>
      <c r="AT442" s="450" t="s">
        <v>56</v>
      </c>
      <c r="AU442" s="143"/>
      <c r="AV442" s="143"/>
      <c r="AW442" s="32"/>
      <c r="AX442" s="32"/>
      <c r="AY442" s="32"/>
      <c r="AZ442" s="32">
        <f t="shared" si="11"/>
        <v>5</v>
      </c>
    </row>
    <row r="443" spans="5:52" ht="15.6" customHeight="1">
      <c r="E443" s="32"/>
      <c r="F443" s="32"/>
      <c r="G443" s="32"/>
      <c r="H443" s="520" t="s">
        <v>2745</v>
      </c>
      <c r="I443" s="450" t="s">
        <v>5079</v>
      </c>
      <c r="J443" s="450" t="s">
        <v>5080</v>
      </c>
      <c r="K443" s="32"/>
      <c r="L443" s="32"/>
      <c r="M443" s="32"/>
      <c r="N443" s="487" t="s">
        <v>6564</v>
      </c>
      <c r="O443" s="32"/>
      <c r="P443" s="32"/>
      <c r="Q443" s="450" t="s">
        <v>3745</v>
      </c>
      <c r="R443" s="450" t="s">
        <v>7082</v>
      </c>
      <c r="S443" s="32"/>
      <c r="T443" s="32"/>
      <c r="U443" s="32"/>
      <c r="V443" s="32"/>
      <c r="W443" s="32" t="s">
        <v>29</v>
      </c>
      <c r="X443" s="32" t="s">
        <v>141</v>
      </c>
      <c r="Y443" s="32"/>
      <c r="Z443" s="32"/>
      <c r="AA443" s="32"/>
      <c r="AB443" s="32"/>
      <c r="AC443" s="450" t="s">
        <v>142</v>
      </c>
      <c r="AD443" s="32"/>
      <c r="AE443" s="434" t="s">
        <v>207</v>
      </c>
      <c r="AF443" s="434">
        <v>43976</v>
      </c>
      <c r="AG443" s="32"/>
      <c r="AH443" s="32"/>
      <c r="AI443" s="32"/>
      <c r="AJ443" s="32"/>
      <c r="AK443" s="32"/>
      <c r="AL443" s="32"/>
      <c r="AM443" s="450" t="s">
        <v>214</v>
      </c>
      <c r="AN443" s="434">
        <v>43977</v>
      </c>
      <c r="AO443" s="450" t="s">
        <v>57</v>
      </c>
      <c r="AP443" s="450" t="s">
        <v>56</v>
      </c>
      <c r="AQ443" s="470" t="s">
        <v>1616</v>
      </c>
      <c r="AR443" s="450"/>
      <c r="AS443" s="450"/>
      <c r="AT443" s="450"/>
      <c r="AU443" s="450"/>
      <c r="AV443" s="450"/>
      <c r="AW443" s="32"/>
      <c r="AX443" s="32"/>
      <c r="AY443" s="32"/>
      <c r="AZ443" s="32">
        <f t="shared" si="11"/>
        <v>5</v>
      </c>
    </row>
    <row r="444" spans="5:52" ht="15.6" customHeight="1">
      <c r="E444" s="32"/>
      <c r="F444" s="32"/>
      <c r="G444" s="32"/>
      <c r="H444" s="520" t="s">
        <v>2746</v>
      </c>
      <c r="I444" s="450" t="s">
        <v>5081</v>
      </c>
      <c r="J444" s="450" t="s">
        <v>5082</v>
      </c>
      <c r="K444" s="32"/>
      <c r="L444" s="32"/>
      <c r="M444" s="32"/>
      <c r="N444" s="487" t="s">
        <v>6565</v>
      </c>
      <c r="O444" s="32"/>
      <c r="P444" s="32"/>
      <c r="Q444" s="450" t="s">
        <v>3746</v>
      </c>
      <c r="R444" s="450" t="s">
        <v>7129</v>
      </c>
      <c r="S444" s="32"/>
      <c r="T444" s="32"/>
      <c r="U444" s="32"/>
      <c r="V444" s="32"/>
      <c r="W444" s="32" t="s">
        <v>29</v>
      </c>
      <c r="X444" s="32" t="s">
        <v>141</v>
      </c>
      <c r="Y444" s="32"/>
      <c r="Z444" s="32"/>
      <c r="AA444" s="32"/>
      <c r="AB444" s="32"/>
      <c r="AC444" s="450" t="s">
        <v>142</v>
      </c>
      <c r="AD444" s="32"/>
      <c r="AE444" s="434" t="s">
        <v>207</v>
      </c>
      <c r="AF444" s="434">
        <v>43976</v>
      </c>
      <c r="AG444" s="32"/>
      <c r="AH444" s="32"/>
      <c r="AI444" s="32"/>
      <c r="AJ444" s="32"/>
      <c r="AK444" s="32"/>
      <c r="AL444" s="32"/>
      <c r="AM444" s="450" t="s">
        <v>214</v>
      </c>
      <c r="AN444" s="434">
        <v>43977</v>
      </c>
      <c r="AO444" s="450" t="s">
        <v>56</v>
      </c>
      <c r="AP444" s="87" t="s">
        <v>56</v>
      </c>
      <c r="AQ444" s="450"/>
      <c r="AR444" s="450"/>
      <c r="AS444" s="450"/>
      <c r="AT444" s="450"/>
      <c r="AU444" s="450"/>
      <c r="AV444" s="450"/>
      <c r="AW444" s="32"/>
      <c r="AX444" s="32"/>
      <c r="AY444" s="32"/>
      <c r="AZ444" s="32">
        <f t="shared" si="11"/>
        <v>5</v>
      </c>
    </row>
    <row r="445" spans="5:52" ht="15.6" customHeight="1">
      <c r="E445" s="32"/>
      <c r="F445" s="32"/>
      <c r="G445" s="32"/>
      <c r="H445" s="520" t="s">
        <v>2747</v>
      </c>
      <c r="I445" s="450" t="s">
        <v>5083</v>
      </c>
      <c r="J445" s="450" t="s">
        <v>5084</v>
      </c>
      <c r="K445" s="32"/>
      <c r="L445" s="32"/>
      <c r="M445" s="32"/>
      <c r="N445" s="487" t="s">
        <v>6566</v>
      </c>
      <c r="O445" s="32"/>
      <c r="P445" s="32"/>
      <c r="Q445" s="450" t="s">
        <v>3747</v>
      </c>
      <c r="R445" s="450" t="s">
        <v>7124</v>
      </c>
      <c r="S445" s="32"/>
      <c r="T445" s="32"/>
      <c r="U445" s="32"/>
      <c r="V445" s="32"/>
      <c r="W445" s="32" t="s">
        <v>29</v>
      </c>
      <c r="X445" s="32" t="s">
        <v>141</v>
      </c>
      <c r="Y445" s="32"/>
      <c r="Z445" s="32"/>
      <c r="AA445" s="32"/>
      <c r="AB445" s="32"/>
      <c r="AC445" s="450" t="s">
        <v>142</v>
      </c>
      <c r="AD445" s="32"/>
      <c r="AE445" s="434" t="s">
        <v>207</v>
      </c>
      <c r="AF445" s="434">
        <v>43976</v>
      </c>
      <c r="AG445" s="32"/>
      <c r="AH445" s="32"/>
      <c r="AI445" s="32"/>
      <c r="AJ445" s="32"/>
      <c r="AK445" s="32"/>
      <c r="AL445" s="32"/>
      <c r="AM445" s="450" t="s">
        <v>214</v>
      </c>
      <c r="AN445" s="434">
        <v>43977</v>
      </c>
      <c r="AO445" s="450" t="s">
        <v>57</v>
      </c>
      <c r="AP445" s="450" t="s">
        <v>56</v>
      </c>
      <c r="AQ445" s="470" t="s">
        <v>1617</v>
      </c>
      <c r="AR445" s="450" t="s">
        <v>206</v>
      </c>
      <c r="AS445" s="434">
        <v>43978</v>
      </c>
      <c r="AT445" s="450" t="s">
        <v>57</v>
      </c>
      <c r="AU445" s="450" t="s">
        <v>56</v>
      </c>
      <c r="AV445" s="450" t="s">
        <v>1618</v>
      </c>
      <c r="AW445" s="32"/>
      <c r="AX445" s="32"/>
      <c r="AY445" s="32"/>
      <c r="AZ445" s="32">
        <f t="shared" si="11"/>
        <v>5</v>
      </c>
    </row>
    <row r="446" spans="5:52" ht="15.6" customHeight="1">
      <c r="E446" s="32"/>
      <c r="F446" s="32"/>
      <c r="G446" s="32"/>
      <c r="H446" s="522" t="s">
        <v>2748</v>
      </c>
      <c r="I446" s="467" t="s">
        <v>5085</v>
      </c>
      <c r="J446" s="467" t="s">
        <v>5086</v>
      </c>
      <c r="K446" s="32"/>
      <c r="L446" s="32"/>
      <c r="M446" s="32"/>
      <c r="N446" s="559" t="s">
        <v>6567</v>
      </c>
      <c r="O446" s="32"/>
      <c r="P446" s="32"/>
      <c r="Q446" s="467" t="s">
        <v>3748</v>
      </c>
      <c r="R446" s="467" t="s">
        <v>7124</v>
      </c>
      <c r="S446" s="32"/>
      <c r="T446" s="32"/>
      <c r="U446" s="32"/>
      <c r="V446" s="32"/>
      <c r="W446" s="32" t="s">
        <v>29</v>
      </c>
      <c r="X446" s="32" t="s">
        <v>141</v>
      </c>
      <c r="Y446" s="32"/>
      <c r="Z446" s="32"/>
      <c r="AA446" s="32"/>
      <c r="AB446" s="32"/>
      <c r="AC446" s="456" t="s">
        <v>142</v>
      </c>
      <c r="AD446" s="32"/>
      <c r="AE446" s="437" t="s">
        <v>214</v>
      </c>
      <c r="AF446" s="437">
        <v>43976</v>
      </c>
      <c r="AG446" s="32"/>
      <c r="AH446" s="32"/>
      <c r="AI446" s="32"/>
      <c r="AJ446" s="32"/>
      <c r="AK446" s="32"/>
      <c r="AL446" s="32"/>
      <c r="AM446" s="467" t="s">
        <v>207</v>
      </c>
      <c r="AN446" s="468">
        <v>43977</v>
      </c>
      <c r="AO446" s="467" t="s">
        <v>56</v>
      </c>
      <c r="AP446" s="87" t="s">
        <v>56</v>
      </c>
      <c r="AQ446" s="467"/>
      <c r="AR446" s="467"/>
      <c r="AS446" s="467"/>
      <c r="AT446" s="467"/>
      <c r="AU446" s="143"/>
      <c r="AV446" s="143"/>
      <c r="AW446" s="32"/>
      <c r="AX446" s="32"/>
      <c r="AY446" s="32"/>
      <c r="AZ446" s="32">
        <f t="shared" si="11"/>
        <v>5</v>
      </c>
    </row>
    <row r="447" spans="5:52" ht="15.6" customHeight="1">
      <c r="E447" s="32"/>
      <c r="F447" s="32"/>
      <c r="G447" s="32"/>
      <c r="H447" s="522" t="s">
        <v>2749</v>
      </c>
      <c r="I447" s="467" t="s">
        <v>5087</v>
      </c>
      <c r="J447" s="467" t="s">
        <v>5088</v>
      </c>
      <c r="K447" s="32"/>
      <c r="L447" s="32"/>
      <c r="M447" s="32"/>
      <c r="N447" s="559" t="s">
        <v>6568</v>
      </c>
      <c r="O447" s="32"/>
      <c r="P447" s="32"/>
      <c r="Q447" s="467" t="s">
        <v>3749</v>
      </c>
      <c r="R447" s="467" t="s">
        <v>7124</v>
      </c>
      <c r="S447" s="32"/>
      <c r="T447" s="32"/>
      <c r="U447" s="32"/>
      <c r="V447" s="32"/>
      <c r="W447" s="32" t="s">
        <v>29</v>
      </c>
      <c r="X447" s="32" t="s">
        <v>141</v>
      </c>
      <c r="Y447" s="32"/>
      <c r="Z447" s="32"/>
      <c r="AA447" s="32"/>
      <c r="AB447" s="32"/>
      <c r="AC447" s="456" t="s">
        <v>142</v>
      </c>
      <c r="AD447" s="32"/>
      <c r="AE447" s="437" t="s">
        <v>214</v>
      </c>
      <c r="AF447" s="437">
        <v>43976</v>
      </c>
      <c r="AG447" s="32"/>
      <c r="AH447" s="32"/>
      <c r="AI447" s="32"/>
      <c r="AJ447" s="32"/>
      <c r="AK447" s="32"/>
      <c r="AL447" s="32"/>
      <c r="AM447" s="467" t="s">
        <v>207</v>
      </c>
      <c r="AN447" s="468">
        <v>43977</v>
      </c>
      <c r="AO447" s="467" t="s">
        <v>57</v>
      </c>
      <c r="AP447" s="467" t="s">
        <v>56</v>
      </c>
      <c r="AQ447" s="467" t="s">
        <v>1619</v>
      </c>
      <c r="AR447" s="467"/>
      <c r="AS447" s="467"/>
      <c r="AT447" s="467"/>
      <c r="AU447" s="143"/>
      <c r="AV447" s="143"/>
      <c r="AW447" s="32"/>
      <c r="AX447" s="32"/>
      <c r="AY447" s="32"/>
      <c r="AZ447" s="32">
        <f t="shared" si="11"/>
        <v>5</v>
      </c>
    </row>
    <row r="448" spans="5:52" ht="15.6" customHeight="1">
      <c r="E448" s="32"/>
      <c r="F448" s="32"/>
      <c r="G448" s="32"/>
      <c r="H448" s="522" t="s">
        <v>2750</v>
      </c>
      <c r="I448" s="467" t="s">
        <v>5089</v>
      </c>
      <c r="J448" s="467" t="s">
        <v>5090</v>
      </c>
      <c r="K448" s="32"/>
      <c r="L448" s="32"/>
      <c r="M448" s="32"/>
      <c r="N448" s="559" t="s">
        <v>6569</v>
      </c>
      <c r="O448" s="32"/>
      <c r="P448" s="32"/>
      <c r="Q448" s="467" t="s">
        <v>3750</v>
      </c>
      <c r="R448" s="467" t="s">
        <v>7126</v>
      </c>
      <c r="S448" s="32"/>
      <c r="T448" s="32"/>
      <c r="U448" s="32"/>
      <c r="V448" s="32"/>
      <c r="W448" s="32" t="s">
        <v>29</v>
      </c>
      <c r="X448" s="32" t="s">
        <v>141</v>
      </c>
      <c r="Y448" s="32"/>
      <c r="Z448" s="32"/>
      <c r="AA448" s="32"/>
      <c r="AB448" s="32"/>
      <c r="AC448" s="455" t="s">
        <v>142</v>
      </c>
      <c r="AD448" s="32"/>
      <c r="AE448" s="436" t="s">
        <v>214</v>
      </c>
      <c r="AF448" s="437">
        <v>43973</v>
      </c>
      <c r="AG448" s="32"/>
      <c r="AH448" s="32"/>
      <c r="AI448" s="32"/>
      <c r="AJ448" s="32"/>
      <c r="AK448" s="32"/>
      <c r="AL448" s="32"/>
      <c r="AM448" s="467" t="s">
        <v>207</v>
      </c>
      <c r="AN448" s="468">
        <v>43977</v>
      </c>
      <c r="AO448" s="467" t="s">
        <v>57</v>
      </c>
      <c r="AP448" s="467" t="s">
        <v>56</v>
      </c>
      <c r="AQ448" s="467" t="s">
        <v>1620</v>
      </c>
      <c r="AR448" s="467"/>
      <c r="AS448" s="467"/>
      <c r="AT448" s="467"/>
      <c r="AU448" s="143"/>
      <c r="AV448" s="143"/>
      <c r="AW448" s="32"/>
      <c r="AX448" s="32"/>
      <c r="AY448" s="32"/>
      <c r="AZ448" s="32">
        <f t="shared" si="11"/>
        <v>5</v>
      </c>
    </row>
    <row r="449" spans="5:52" ht="15.6" customHeight="1">
      <c r="E449" s="32"/>
      <c r="F449" s="32"/>
      <c r="G449" s="32"/>
      <c r="H449" s="522" t="s">
        <v>2751</v>
      </c>
      <c r="I449" s="467" t="s">
        <v>5091</v>
      </c>
      <c r="J449" s="467" t="s">
        <v>5092</v>
      </c>
      <c r="K449" s="32"/>
      <c r="L449" s="32"/>
      <c r="M449" s="32"/>
      <c r="N449" s="559" t="s">
        <v>6570</v>
      </c>
      <c r="O449" s="32"/>
      <c r="P449" s="32"/>
      <c r="Q449" s="467" t="s">
        <v>3751</v>
      </c>
      <c r="R449" s="467" t="s">
        <v>7126</v>
      </c>
      <c r="S449" s="32"/>
      <c r="T449" s="32"/>
      <c r="U449" s="32"/>
      <c r="V449" s="32"/>
      <c r="W449" s="32" t="s">
        <v>29</v>
      </c>
      <c r="X449" s="32" t="s">
        <v>141</v>
      </c>
      <c r="Y449" s="32"/>
      <c r="Z449" s="32"/>
      <c r="AA449" s="32"/>
      <c r="AB449" s="32"/>
      <c r="AC449" s="455" t="s">
        <v>142</v>
      </c>
      <c r="AD449" s="32"/>
      <c r="AE449" s="436" t="s">
        <v>214</v>
      </c>
      <c r="AF449" s="437">
        <v>43973</v>
      </c>
      <c r="AG449" s="32"/>
      <c r="AH449" s="32"/>
      <c r="AI449" s="32"/>
      <c r="AJ449" s="32"/>
      <c r="AK449" s="32"/>
      <c r="AL449" s="32"/>
      <c r="AM449" s="467" t="s">
        <v>207</v>
      </c>
      <c r="AN449" s="468">
        <v>43977</v>
      </c>
      <c r="AO449" s="467" t="s">
        <v>56</v>
      </c>
      <c r="AP449" s="87" t="s">
        <v>56</v>
      </c>
      <c r="AQ449" s="467"/>
      <c r="AR449" s="467"/>
      <c r="AS449" s="467"/>
      <c r="AT449" s="467"/>
      <c r="AU449" s="143"/>
      <c r="AV449" s="143"/>
      <c r="AW449" s="32"/>
      <c r="AX449" s="32"/>
      <c r="AY449" s="32"/>
      <c r="AZ449" s="32">
        <f t="shared" si="11"/>
        <v>5</v>
      </c>
    </row>
    <row r="450" spans="5:52" ht="15.6" customHeight="1">
      <c r="E450" s="32"/>
      <c r="F450" s="32"/>
      <c r="G450" s="32"/>
      <c r="H450" s="522" t="s">
        <v>2752</v>
      </c>
      <c r="I450" s="467" t="s">
        <v>5093</v>
      </c>
      <c r="J450" s="467" t="s">
        <v>5094</v>
      </c>
      <c r="K450" s="32"/>
      <c r="L450" s="32"/>
      <c r="M450" s="32"/>
      <c r="N450" s="559" t="s">
        <v>6571</v>
      </c>
      <c r="O450" s="32"/>
      <c r="P450" s="32"/>
      <c r="Q450" s="467" t="s">
        <v>3752</v>
      </c>
      <c r="R450" s="467" t="s">
        <v>7126</v>
      </c>
      <c r="S450" s="32"/>
      <c r="T450" s="32"/>
      <c r="U450" s="32"/>
      <c r="V450" s="32"/>
      <c r="W450" s="32" t="s">
        <v>29</v>
      </c>
      <c r="X450" s="32" t="s">
        <v>141</v>
      </c>
      <c r="Y450" s="32"/>
      <c r="Z450" s="32"/>
      <c r="AA450" s="32"/>
      <c r="AB450" s="32"/>
      <c r="AC450" s="455" t="s">
        <v>142</v>
      </c>
      <c r="AD450" s="32"/>
      <c r="AE450" s="436" t="s">
        <v>214</v>
      </c>
      <c r="AF450" s="437">
        <v>43973</v>
      </c>
      <c r="AG450" s="32"/>
      <c r="AH450" s="32"/>
      <c r="AI450" s="32"/>
      <c r="AJ450" s="32"/>
      <c r="AK450" s="32"/>
      <c r="AL450" s="32"/>
      <c r="AM450" s="467" t="s">
        <v>207</v>
      </c>
      <c r="AN450" s="468">
        <v>43977</v>
      </c>
      <c r="AO450" s="467" t="s">
        <v>55</v>
      </c>
      <c r="AP450" s="467" t="s">
        <v>56</v>
      </c>
      <c r="AQ450" s="467" t="s">
        <v>1621</v>
      </c>
      <c r="AR450" s="467"/>
      <c r="AS450" s="467"/>
      <c r="AT450" s="467"/>
      <c r="AU450" s="143"/>
      <c r="AV450" s="143"/>
      <c r="AW450" s="32"/>
      <c r="AX450" s="32"/>
      <c r="AY450" s="32"/>
      <c r="AZ450" s="32">
        <f t="shared" si="11"/>
        <v>5</v>
      </c>
    </row>
    <row r="451" spans="5:52" ht="15.6" customHeight="1">
      <c r="E451" s="32"/>
      <c r="F451" s="32"/>
      <c r="G451" s="32"/>
      <c r="H451" s="522" t="s">
        <v>2753</v>
      </c>
      <c r="I451" s="467" t="s">
        <v>5095</v>
      </c>
      <c r="J451" s="467" t="s">
        <v>5096</v>
      </c>
      <c r="K451" s="32"/>
      <c r="L451" s="32"/>
      <c r="M451" s="32"/>
      <c r="N451" s="559" t="s">
        <v>6572</v>
      </c>
      <c r="O451" s="32"/>
      <c r="P451" s="32"/>
      <c r="Q451" s="467" t="s">
        <v>3753</v>
      </c>
      <c r="R451" s="467" t="s">
        <v>7126</v>
      </c>
      <c r="S451" s="32"/>
      <c r="T451" s="32"/>
      <c r="U451" s="32"/>
      <c r="V451" s="32"/>
      <c r="W451" s="32" t="s">
        <v>29</v>
      </c>
      <c r="X451" s="32" t="s">
        <v>141</v>
      </c>
      <c r="Y451" s="32"/>
      <c r="Z451" s="32"/>
      <c r="AA451" s="32"/>
      <c r="AB451" s="32"/>
      <c r="AC451" s="455" t="s">
        <v>142</v>
      </c>
      <c r="AD451" s="32"/>
      <c r="AE451" s="436" t="s">
        <v>214</v>
      </c>
      <c r="AF451" s="437">
        <v>43973</v>
      </c>
      <c r="AG451" s="32"/>
      <c r="AH451" s="32"/>
      <c r="AI451" s="32"/>
      <c r="AJ451" s="32"/>
      <c r="AK451" s="32"/>
      <c r="AL451" s="32"/>
      <c r="AM451" s="467" t="s">
        <v>207</v>
      </c>
      <c r="AN451" s="468">
        <v>43977</v>
      </c>
      <c r="AO451" s="467" t="s">
        <v>56</v>
      </c>
      <c r="AP451" s="87" t="s">
        <v>56</v>
      </c>
      <c r="AQ451" s="467" t="s">
        <v>1622</v>
      </c>
      <c r="AR451" s="450" t="s">
        <v>206</v>
      </c>
      <c r="AS451" s="434">
        <v>43978</v>
      </c>
      <c r="AT451" s="450" t="s">
        <v>56</v>
      </c>
      <c r="AU451" s="143"/>
      <c r="AV451" s="143"/>
      <c r="AW451" s="32"/>
      <c r="AX451" s="32"/>
      <c r="AY451" s="32"/>
      <c r="AZ451" s="32">
        <f t="shared" si="11"/>
        <v>5</v>
      </c>
    </row>
    <row r="452" spans="5:52" ht="15.6" customHeight="1">
      <c r="E452" s="32"/>
      <c r="F452" s="32"/>
      <c r="G452" s="32"/>
      <c r="H452" s="520" t="s">
        <v>2754</v>
      </c>
      <c r="I452" s="450" t="s">
        <v>5097</v>
      </c>
      <c r="J452" s="450" t="s">
        <v>5098</v>
      </c>
      <c r="K452" s="32"/>
      <c r="L452" s="32"/>
      <c r="M452" s="32"/>
      <c r="N452" s="487" t="s">
        <v>6573</v>
      </c>
      <c r="O452" s="32"/>
      <c r="P452" s="32"/>
      <c r="Q452" s="450" t="s">
        <v>3754</v>
      </c>
      <c r="R452" s="450" t="s">
        <v>7124</v>
      </c>
      <c r="S452" s="32"/>
      <c r="T452" s="32"/>
      <c r="U452" s="32"/>
      <c r="V452" s="32"/>
      <c r="W452" s="32" t="s">
        <v>29</v>
      </c>
      <c r="X452" s="32" t="s">
        <v>141</v>
      </c>
      <c r="Y452" s="32"/>
      <c r="Z452" s="32"/>
      <c r="AA452" s="32"/>
      <c r="AB452" s="32"/>
      <c r="AC452" s="450" t="s">
        <v>142</v>
      </c>
      <c r="AD452" s="32"/>
      <c r="AE452" s="434" t="s">
        <v>207</v>
      </c>
      <c r="AF452" s="434">
        <v>43976</v>
      </c>
      <c r="AG452" s="32"/>
      <c r="AH452" s="32"/>
      <c r="AI452" s="32"/>
      <c r="AJ452" s="32"/>
      <c r="AK452" s="32"/>
      <c r="AL452" s="32"/>
      <c r="AM452" s="450" t="s">
        <v>214</v>
      </c>
      <c r="AN452" s="434">
        <v>43977</v>
      </c>
      <c r="AO452" s="450" t="s">
        <v>59</v>
      </c>
      <c r="AP452" s="450" t="s">
        <v>56</v>
      </c>
      <c r="AQ452" s="450"/>
      <c r="AR452" s="450"/>
      <c r="AS452" s="450"/>
      <c r="AT452" s="450"/>
      <c r="AU452" s="450"/>
      <c r="AV452" s="450"/>
      <c r="AW452" s="32"/>
      <c r="AX452" s="32"/>
      <c r="AY452" s="32"/>
      <c r="AZ452" s="32">
        <f t="shared" si="11"/>
        <v>5</v>
      </c>
    </row>
    <row r="453" spans="5:52" ht="15.6" customHeight="1">
      <c r="E453" s="32"/>
      <c r="F453" s="32"/>
      <c r="G453" s="32"/>
      <c r="H453" s="520" t="s">
        <v>2755</v>
      </c>
      <c r="I453" s="450" t="s">
        <v>5099</v>
      </c>
      <c r="J453" s="450" t="s">
        <v>5100</v>
      </c>
      <c r="K453" s="32"/>
      <c r="L453" s="32"/>
      <c r="M453" s="32"/>
      <c r="N453" s="487" t="s">
        <v>6574</v>
      </c>
      <c r="O453" s="32"/>
      <c r="P453" s="32"/>
      <c r="Q453" s="450" t="s">
        <v>3755</v>
      </c>
      <c r="R453" s="450" t="s">
        <v>7128</v>
      </c>
      <c r="S453" s="32"/>
      <c r="T453" s="32"/>
      <c r="U453" s="32"/>
      <c r="V453" s="32"/>
      <c r="W453" s="32" t="s">
        <v>29</v>
      </c>
      <c r="X453" s="32" t="s">
        <v>141</v>
      </c>
      <c r="Y453" s="32"/>
      <c r="Z453" s="32"/>
      <c r="AA453" s="32"/>
      <c r="AB453" s="32"/>
      <c r="AC453" s="450" t="s">
        <v>142</v>
      </c>
      <c r="AD453" s="32"/>
      <c r="AE453" s="434" t="s">
        <v>207</v>
      </c>
      <c r="AF453" s="434">
        <v>43976</v>
      </c>
      <c r="AG453" s="32"/>
      <c r="AH453" s="32"/>
      <c r="AI453" s="32"/>
      <c r="AJ453" s="32"/>
      <c r="AK453" s="32"/>
      <c r="AL453" s="32"/>
      <c r="AM453" s="450" t="s">
        <v>214</v>
      </c>
      <c r="AN453" s="434">
        <v>43977</v>
      </c>
      <c r="AO453" s="450" t="s">
        <v>56</v>
      </c>
      <c r="AP453" s="87" t="s">
        <v>56</v>
      </c>
      <c r="AQ453" s="450"/>
      <c r="AR453" s="450"/>
      <c r="AS453" s="450"/>
      <c r="AT453" s="450"/>
      <c r="AU453" s="450"/>
      <c r="AV453" s="450"/>
      <c r="AW453" s="32"/>
      <c r="AX453" s="32"/>
      <c r="AY453" s="32"/>
      <c r="AZ453" s="32">
        <f t="shared" si="11"/>
        <v>5</v>
      </c>
    </row>
    <row r="454" spans="5:52" ht="15.6" customHeight="1">
      <c r="E454" s="32"/>
      <c r="F454" s="32"/>
      <c r="G454" s="32"/>
      <c r="H454" s="520" t="s">
        <v>2756</v>
      </c>
      <c r="I454" s="450" t="s">
        <v>5101</v>
      </c>
      <c r="J454" s="450" t="s">
        <v>5102</v>
      </c>
      <c r="K454" s="32"/>
      <c r="L454" s="32"/>
      <c r="M454" s="32"/>
      <c r="N454" s="487" t="s">
        <v>6575</v>
      </c>
      <c r="O454" s="32"/>
      <c r="P454" s="32"/>
      <c r="Q454" s="450" t="s">
        <v>3756</v>
      </c>
      <c r="R454" s="450" t="s">
        <v>7128</v>
      </c>
      <c r="S454" s="32"/>
      <c r="T454" s="32"/>
      <c r="U454" s="32"/>
      <c r="V454" s="32"/>
      <c r="W454" s="32" t="s">
        <v>29</v>
      </c>
      <c r="X454" s="32" t="s">
        <v>141</v>
      </c>
      <c r="Y454" s="32"/>
      <c r="Z454" s="32"/>
      <c r="AA454" s="32"/>
      <c r="AB454" s="32"/>
      <c r="AC454" s="450" t="s">
        <v>142</v>
      </c>
      <c r="AD454" s="32"/>
      <c r="AE454" s="434" t="s">
        <v>207</v>
      </c>
      <c r="AF454" s="434">
        <v>43976</v>
      </c>
      <c r="AG454" s="32"/>
      <c r="AH454" s="32"/>
      <c r="AI454" s="32"/>
      <c r="AJ454" s="32"/>
      <c r="AK454" s="32"/>
      <c r="AL454" s="32"/>
      <c r="AM454" s="450" t="s">
        <v>214</v>
      </c>
      <c r="AN454" s="434">
        <v>43977</v>
      </c>
      <c r="AO454" s="450" t="s">
        <v>56</v>
      </c>
      <c r="AP454" s="87" t="s">
        <v>56</v>
      </c>
      <c r="AQ454" s="450"/>
      <c r="AR454" s="450"/>
      <c r="AS454" s="450"/>
      <c r="AT454" s="450"/>
      <c r="AU454" s="450"/>
      <c r="AV454" s="450"/>
      <c r="AW454" s="32"/>
      <c r="AX454" s="32"/>
      <c r="AY454" s="32"/>
      <c r="AZ454" s="32">
        <f t="shared" si="11"/>
        <v>5</v>
      </c>
    </row>
    <row r="455" spans="5:52" ht="15.6" customHeight="1">
      <c r="E455" s="32"/>
      <c r="F455" s="32"/>
      <c r="G455" s="32"/>
      <c r="H455" s="523" t="s">
        <v>2757</v>
      </c>
      <c r="I455" s="452" t="s">
        <v>5103</v>
      </c>
      <c r="J455" s="452" t="s">
        <v>5104</v>
      </c>
      <c r="K455" s="32"/>
      <c r="L455" s="32"/>
      <c r="M455" s="32"/>
      <c r="N455" s="560" t="s">
        <v>6576</v>
      </c>
      <c r="O455" s="32"/>
      <c r="P455" s="32"/>
      <c r="Q455" s="452" t="s">
        <v>3757</v>
      </c>
      <c r="R455" s="452" t="s">
        <v>7128</v>
      </c>
      <c r="S455" s="32"/>
      <c r="T455" s="32"/>
      <c r="U455" s="32"/>
      <c r="V455" s="32"/>
      <c r="W455" s="32" t="s">
        <v>29</v>
      </c>
      <c r="X455" s="32" t="s">
        <v>141</v>
      </c>
      <c r="Y455" s="32"/>
      <c r="Z455" s="32"/>
      <c r="AA455" s="32"/>
      <c r="AB455" s="32"/>
      <c r="AC455" s="452" t="s">
        <v>142</v>
      </c>
      <c r="AD455" s="32"/>
      <c r="AE455" s="438" t="s">
        <v>207</v>
      </c>
      <c r="AF455" s="438">
        <v>43976</v>
      </c>
      <c r="AG455" s="32"/>
      <c r="AH455" s="32"/>
      <c r="AI455" s="32"/>
      <c r="AJ455" s="32"/>
      <c r="AK455" s="32"/>
      <c r="AL455" s="32"/>
      <c r="AM455" s="452" t="s">
        <v>214</v>
      </c>
      <c r="AN455" s="438">
        <v>43977</v>
      </c>
      <c r="AO455" s="452" t="s">
        <v>56</v>
      </c>
      <c r="AP455" s="87" t="s">
        <v>56</v>
      </c>
      <c r="AQ455" s="452"/>
      <c r="AR455" s="452" t="s">
        <v>206</v>
      </c>
      <c r="AS455" s="438">
        <v>43979</v>
      </c>
      <c r="AT455" s="452" t="s">
        <v>56</v>
      </c>
      <c r="AU455" s="452"/>
      <c r="AV455" s="452"/>
      <c r="AW455" s="32"/>
      <c r="AX455" s="32"/>
      <c r="AY455" s="32"/>
      <c r="AZ455" s="32">
        <f t="shared" si="11"/>
        <v>5</v>
      </c>
    </row>
    <row r="456" spans="5:52" ht="15.6" customHeight="1">
      <c r="E456" s="32"/>
      <c r="F456" s="32"/>
      <c r="G456" s="32"/>
      <c r="H456" s="520" t="s">
        <v>2758</v>
      </c>
      <c r="I456" s="450" t="s">
        <v>5105</v>
      </c>
      <c r="J456" s="450" t="s">
        <v>5106</v>
      </c>
      <c r="K456" s="32"/>
      <c r="L456" s="32"/>
      <c r="M456" s="32"/>
      <c r="N456" s="487" t="s">
        <v>6577</v>
      </c>
      <c r="O456" s="32"/>
      <c r="P456" s="32"/>
      <c r="Q456" s="450" t="s">
        <v>3758</v>
      </c>
      <c r="R456" s="450" t="s">
        <v>7082</v>
      </c>
      <c r="S456" s="32"/>
      <c r="T456" s="32"/>
      <c r="U456" s="32"/>
      <c r="V456" s="32"/>
      <c r="W456" s="32" t="s">
        <v>29</v>
      </c>
      <c r="X456" s="32" t="s">
        <v>141</v>
      </c>
      <c r="Y456" s="32"/>
      <c r="Z456" s="32"/>
      <c r="AA456" s="32"/>
      <c r="AB456" s="32"/>
      <c r="AC456" s="450" t="s">
        <v>142</v>
      </c>
      <c r="AD456" s="32"/>
      <c r="AE456" s="434" t="s">
        <v>207</v>
      </c>
      <c r="AF456" s="434">
        <v>43976</v>
      </c>
      <c r="AG456" s="32"/>
      <c r="AH456" s="32"/>
      <c r="AI456" s="32"/>
      <c r="AJ456" s="32"/>
      <c r="AK456" s="32"/>
      <c r="AL456" s="32"/>
      <c r="AM456" s="450" t="s">
        <v>214</v>
      </c>
      <c r="AN456" s="434">
        <v>43977</v>
      </c>
      <c r="AO456" s="450" t="s">
        <v>56</v>
      </c>
      <c r="AP456" s="87" t="s">
        <v>56</v>
      </c>
      <c r="AQ456" s="450"/>
      <c r="AR456" s="450"/>
      <c r="AS456" s="450"/>
      <c r="AT456" s="450"/>
      <c r="AU456" s="450"/>
      <c r="AV456" s="450"/>
      <c r="AW456" s="32"/>
      <c r="AX456" s="32"/>
      <c r="AY456" s="32"/>
      <c r="AZ456" s="32">
        <f t="shared" si="11"/>
        <v>5</v>
      </c>
    </row>
    <row r="457" spans="5:52" ht="15.6" customHeight="1">
      <c r="E457" s="32"/>
      <c r="F457" s="32"/>
      <c r="G457" s="32"/>
      <c r="H457" s="520" t="s">
        <v>2759</v>
      </c>
      <c r="I457" s="450" t="s">
        <v>5107</v>
      </c>
      <c r="J457" s="450" t="s">
        <v>5108</v>
      </c>
      <c r="K457" s="32"/>
      <c r="L457" s="32"/>
      <c r="M457" s="32"/>
      <c r="N457" s="487" t="s">
        <v>6578</v>
      </c>
      <c r="O457" s="32"/>
      <c r="P457" s="32"/>
      <c r="Q457" s="450" t="s">
        <v>3759</v>
      </c>
      <c r="R457" s="450" t="s">
        <v>7128</v>
      </c>
      <c r="S457" s="32"/>
      <c r="T457" s="32"/>
      <c r="U457" s="32"/>
      <c r="V457" s="32"/>
      <c r="W457" s="32" t="s">
        <v>29</v>
      </c>
      <c r="X457" s="32" t="s">
        <v>141</v>
      </c>
      <c r="Y457" s="32"/>
      <c r="Z457" s="32"/>
      <c r="AA457" s="32"/>
      <c r="AB457" s="32"/>
      <c r="AC457" s="450" t="s">
        <v>142</v>
      </c>
      <c r="AD457" s="32"/>
      <c r="AE457" s="434" t="s">
        <v>207</v>
      </c>
      <c r="AF457" s="434">
        <v>43976</v>
      </c>
      <c r="AG457" s="32"/>
      <c r="AH457" s="32"/>
      <c r="AI457" s="32"/>
      <c r="AJ457" s="32"/>
      <c r="AK457" s="32"/>
      <c r="AL457" s="32"/>
      <c r="AM457" s="450" t="s">
        <v>214</v>
      </c>
      <c r="AN457" s="434">
        <v>43977</v>
      </c>
      <c r="AO457" s="450" t="s">
        <v>55</v>
      </c>
      <c r="AP457" s="450" t="s">
        <v>56</v>
      </c>
      <c r="AQ457" s="450" t="s">
        <v>1623</v>
      </c>
      <c r="AR457" s="450" t="s">
        <v>206</v>
      </c>
      <c r="AS457" s="434">
        <v>43978</v>
      </c>
      <c r="AT457" s="450" t="s">
        <v>56</v>
      </c>
      <c r="AU457" s="450"/>
      <c r="AV457" s="450"/>
      <c r="AW457" s="32"/>
      <c r="AX457" s="32"/>
      <c r="AY457" s="32"/>
      <c r="AZ457" s="32">
        <f t="shared" si="11"/>
        <v>5</v>
      </c>
    </row>
    <row r="458" spans="5:52" ht="15.6" customHeight="1">
      <c r="E458" s="32"/>
      <c r="F458" s="32"/>
      <c r="G458" s="32"/>
      <c r="H458" s="520" t="s">
        <v>2760</v>
      </c>
      <c r="I458" s="450" t="s">
        <v>5109</v>
      </c>
      <c r="J458" s="450" t="s">
        <v>5110</v>
      </c>
      <c r="K458" s="32"/>
      <c r="L458" s="32"/>
      <c r="M458" s="32"/>
      <c r="N458" s="487" t="s">
        <v>6579</v>
      </c>
      <c r="O458" s="32"/>
      <c r="P458" s="32"/>
      <c r="Q458" s="450" t="s">
        <v>3760</v>
      </c>
      <c r="R458" s="450" t="s">
        <v>7128</v>
      </c>
      <c r="S458" s="32"/>
      <c r="T458" s="32"/>
      <c r="U458" s="32"/>
      <c r="V458" s="32"/>
      <c r="W458" s="32" t="s">
        <v>29</v>
      </c>
      <c r="X458" s="32" t="s">
        <v>141</v>
      </c>
      <c r="Y458" s="32"/>
      <c r="Z458" s="32"/>
      <c r="AA458" s="32"/>
      <c r="AB458" s="32"/>
      <c r="AC458" s="450" t="s">
        <v>142</v>
      </c>
      <c r="AD458" s="32"/>
      <c r="AE458" s="434" t="s">
        <v>207</v>
      </c>
      <c r="AF458" s="434">
        <v>43976</v>
      </c>
      <c r="AG458" s="32"/>
      <c r="AH458" s="32"/>
      <c r="AI458" s="32"/>
      <c r="AJ458" s="32"/>
      <c r="AK458" s="32"/>
      <c r="AL458" s="32"/>
      <c r="AM458" s="450" t="s">
        <v>214</v>
      </c>
      <c r="AN458" s="434">
        <v>43977</v>
      </c>
      <c r="AO458" s="450" t="s">
        <v>55</v>
      </c>
      <c r="AP458" s="450" t="s">
        <v>56</v>
      </c>
      <c r="AQ458" s="450" t="s">
        <v>1624</v>
      </c>
      <c r="AR458" s="450"/>
      <c r="AS458" s="450"/>
      <c r="AT458" s="450"/>
      <c r="AU458" s="450"/>
      <c r="AV458" s="450"/>
      <c r="AW458" s="32"/>
      <c r="AX458" s="32"/>
      <c r="AY458" s="32"/>
      <c r="AZ458" s="32">
        <f t="shared" si="11"/>
        <v>5</v>
      </c>
    </row>
    <row r="459" spans="5:52" ht="15.6" customHeight="1">
      <c r="E459" s="32"/>
      <c r="F459" s="32"/>
      <c r="G459" s="32"/>
      <c r="H459" s="521" t="s">
        <v>2761</v>
      </c>
      <c r="I459" s="455" t="s">
        <v>5111</v>
      </c>
      <c r="J459" s="455" t="s">
        <v>5112</v>
      </c>
      <c r="K459" s="32"/>
      <c r="L459" s="32"/>
      <c r="M459" s="32"/>
      <c r="N459" s="559" t="s">
        <v>6580</v>
      </c>
      <c r="O459" s="32"/>
      <c r="P459" s="32"/>
      <c r="Q459" s="455" t="s">
        <v>3761</v>
      </c>
      <c r="R459" s="455" t="s">
        <v>7126</v>
      </c>
      <c r="S459" s="32"/>
      <c r="T459" s="32"/>
      <c r="U459" s="32"/>
      <c r="V459" s="32"/>
      <c r="W459" s="32" t="s">
        <v>29</v>
      </c>
      <c r="X459" s="32" t="s">
        <v>141</v>
      </c>
      <c r="Y459" s="32"/>
      <c r="Z459" s="32"/>
      <c r="AA459" s="32"/>
      <c r="AB459" s="32"/>
      <c r="AC459" s="456" t="s">
        <v>142</v>
      </c>
      <c r="AD459" s="32"/>
      <c r="AE459" s="437" t="s">
        <v>214</v>
      </c>
      <c r="AF459" s="437">
        <v>43976</v>
      </c>
      <c r="AG459" s="32"/>
      <c r="AH459" s="32"/>
      <c r="AI459" s="32"/>
      <c r="AJ459" s="32"/>
      <c r="AK459" s="32"/>
      <c r="AL459" s="32"/>
      <c r="AM459" s="467" t="s">
        <v>207</v>
      </c>
      <c r="AN459" s="468">
        <v>43977</v>
      </c>
      <c r="AO459" s="467" t="s">
        <v>56</v>
      </c>
      <c r="AP459" s="87" t="s">
        <v>56</v>
      </c>
      <c r="AQ459" s="455"/>
      <c r="AR459" s="455"/>
      <c r="AS459" s="455"/>
      <c r="AT459" s="455"/>
      <c r="AU459" s="469"/>
      <c r="AV459" s="469"/>
      <c r="AW459" s="32"/>
      <c r="AX459" s="32"/>
      <c r="AY459" s="32"/>
      <c r="AZ459" s="32">
        <f t="shared" si="11"/>
        <v>5</v>
      </c>
    </row>
    <row r="460" spans="5:52" ht="15.6" customHeight="1">
      <c r="E460" s="32"/>
      <c r="F460" s="32"/>
      <c r="G460" s="32"/>
      <c r="H460" s="522" t="s">
        <v>2762</v>
      </c>
      <c r="I460" s="467" t="s">
        <v>5113</v>
      </c>
      <c r="J460" s="467" t="s">
        <v>5114</v>
      </c>
      <c r="K460" s="32"/>
      <c r="L460" s="32"/>
      <c r="M460" s="32"/>
      <c r="N460" s="559" t="s">
        <v>6581</v>
      </c>
      <c r="O460" s="32"/>
      <c r="P460" s="32"/>
      <c r="Q460" s="467" t="s">
        <v>3762</v>
      </c>
      <c r="R460" s="467" t="s">
        <v>7126</v>
      </c>
      <c r="S460" s="32"/>
      <c r="T460" s="32"/>
      <c r="U460" s="32"/>
      <c r="V460" s="32"/>
      <c r="W460" s="32" t="s">
        <v>29</v>
      </c>
      <c r="X460" s="32" t="s">
        <v>141</v>
      </c>
      <c r="Y460" s="32"/>
      <c r="Z460" s="32"/>
      <c r="AA460" s="32"/>
      <c r="AB460" s="32"/>
      <c r="AC460" s="456" t="s">
        <v>142</v>
      </c>
      <c r="AD460" s="32"/>
      <c r="AE460" s="437" t="s">
        <v>214</v>
      </c>
      <c r="AF460" s="437">
        <v>43976</v>
      </c>
      <c r="AG460" s="32"/>
      <c r="AH460" s="32"/>
      <c r="AI460" s="32"/>
      <c r="AJ460" s="32"/>
      <c r="AK460" s="32"/>
      <c r="AL460" s="32"/>
      <c r="AM460" s="467" t="s">
        <v>207</v>
      </c>
      <c r="AN460" s="468">
        <v>43977</v>
      </c>
      <c r="AO460" s="467" t="s">
        <v>55</v>
      </c>
      <c r="AP460" s="467" t="s">
        <v>56</v>
      </c>
      <c r="AQ460" s="467" t="s">
        <v>1625</v>
      </c>
      <c r="AR460" s="467"/>
      <c r="AS460" s="467"/>
      <c r="AT460" s="467"/>
      <c r="AU460" s="143"/>
      <c r="AV460" s="143"/>
      <c r="AW460" s="32"/>
      <c r="AX460" s="32"/>
      <c r="AY460" s="32"/>
      <c r="AZ460" s="32">
        <f t="shared" si="11"/>
        <v>5</v>
      </c>
    </row>
    <row r="461" spans="5:52" ht="15.6" customHeight="1">
      <c r="E461" s="32"/>
      <c r="F461" s="32"/>
      <c r="G461" s="32"/>
      <c r="H461" s="522" t="s">
        <v>2763</v>
      </c>
      <c r="I461" s="467" t="s">
        <v>5115</v>
      </c>
      <c r="J461" s="467" t="s">
        <v>5116</v>
      </c>
      <c r="K461" s="32"/>
      <c r="L461" s="32"/>
      <c r="M461" s="32"/>
      <c r="N461" s="559" t="s">
        <v>6582</v>
      </c>
      <c r="O461" s="32"/>
      <c r="P461" s="32"/>
      <c r="Q461" s="467" t="s">
        <v>3763</v>
      </c>
      <c r="R461" s="467" t="s">
        <v>7126</v>
      </c>
      <c r="S461" s="32"/>
      <c r="T461" s="32"/>
      <c r="U461" s="32"/>
      <c r="V461" s="32"/>
      <c r="W461" s="32" t="s">
        <v>29</v>
      </c>
      <c r="X461" s="32" t="s">
        <v>141</v>
      </c>
      <c r="Y461" s="32"/>
      <c r="Z461" s="32"/>
      <c r="AA461" s="32"/>
      <c r="AB461" s="32"/>
      <c r="AC461" s="456" t="s">
        <v>142</v>
      </c>
      <c r="AD461" s="32"/>
      <c r="AE461" s="437" t="s">
        <v>214</v>
      </c>
      <c r="AF461" s="437">
        <v>43976</v>
      </c>
      <c r="AG461" s="32"/>
      <c r="AH461" s="32"/>
      <c r="AI461" s="32"/>
      <c r="AJ461" s="32"/>
      <c r="AK461" s="32"/>
      <c r="AL461" s="32"/>
      <c r="AM461" s="467" t="s">
        <v>207</v>
      </c>
      <c r="AN461" s="468">
        <v>43977</v>
      </c>
      <c r="AO461" s="467" t="s">
        <v>56</v>
      </c>
      <c r="AP461" s="87" t="s">
        <v>56</v>
      </c>
      <c r="AQ461" s="467"/>
      <c r="AR461" s="465" t="s">
        <v>206</v>
      </c>
      <c r="AS461" s="435">
        <v>43979</v>
      </c>
      <c r="AT461" s="465" t="s">
        <v>56</v>
      </c>
      <c r="AU461" s="143"/>
      <c r="AV461" s="143"/>
      <c r="AW461" s="32"/>
      <c r="AX461" s="32"/>
      <c r="AY461" s="32"/>
      <c r="AZ461" s="32">
        <f t="shared" si="11"/>
        <v>5</v>
      </c>
    </row>
    <row r="462" spans="5:52" ht="15.6" customHeight="1">
      <c r="E462" s="32"/>
      <c r="F462" s="32"/>
      <c r="G462" s="32"/>
      <c r="H462" s="522" t="s">
        <v>2764</v>
      </c>
      <c r="I462" s="467" t="s">
        <v>5117</v>
      </c>
      <c r="J462" s="467" t="s">
        <v>5118</v>
      </c>
      <c r="K462" s="32"/>
      <c r="L462" s="32"/>
      <c r="M462" s="32"/>
      <c r="N462" s="559" t="s">
        <v>6583</v>
      </c>
      <c r="O462" s="32"/>
      <c r="P462" s="32"/>
      <c r="Q462" s="467" t="s">
        <v>3764</v>
      </c>
      <c r="R462" s="467" t="s">
        <v>7126</v>
      </c>
      <c r="S462" s="32"/>
      <c r="T462" s="32"/>
      <c r="U462" s="32"/>
      <c r="V462" s="32"/>
      <c r="W462" s="32" t="s">
        <v>29</v>
      </c>
      <c r="X462" s="32" t="s">
        <v>141</v>
      </c>
      <c r="Y462" s="32"/>
      <c r="Z462" s="32"/>
      <c r="AA462" s="32"/>
      <c r="AB462" s="32"/>
      <c r="AC462" s="456" t="s">
        <v>142</v>
      </c>
      <c r="AD462" s="32"/>
      <c r="AE462" s="437" t="s">
        <v>214</v>
      </c>
      <c r="AF462" s="437">
        <v>43976</v>
      </c>
      <c r="AG462" s="32"/>
      <c r="AH462" s="32"/>
      <c r="AI462" s="32"/>
      <c r="AJ462" s="32"/>
      <c r="AK462" s="32"/>
      <c r="AL462" s="32"/>
      <c r="AM462" s="467" t="s">
        <v>207</v>
      </c>
      <c r="AN462" s="468">
        <v>43977</v>
      </c>
      <c r="AO462" s="467" t="s">
        <v>56</v>
      </c>
      <c r="AP462" s="87" t="s">
        <v>56</v>
      </c>
      <c r="AQ462" s="467"/>
      <c r="AR462" s="467"/>
      <c r="AS462" s="467"/>
      <c r="AT462" s="467"/>
      <c r="AU462" s="143"/>
      <c r="AV462" s="143"/>
      <c r="AW462" s="32"/>
      <c r="AX462" s="32"/>
      <c r="AY462" s="32"/>
      <c r="AZ462" s="32">
        <f t="shared" si="11"/>
        <v>5</v>
      </c>
    </row>
    <row r="463" spans="5:52" ht="15.6" customHeight="1">
      <c r="E463" s="32"/>
      <c r="F463" s="32"/>
      <c r="G463" s="32"/>
      <c r="H463" s="522" t="s">
        <v>2765</v>
      </c>
      <c r="I463" s="467" t="s">
        <v>5119</v>
      </c>
      <c r="J463" s="467" t="s">
        <v>5120</v>
      </c>
      <c r="K463" s="32"/>
      <c r="L463" s="32"/>
      <c r="M463" s="32"/>
      <c r="N463" s="559" t="s">
        <v>6584</v>
      </c>
      <c r="O463" s="32"/>
      <c r="P463" s="32"/>
      <c r="Q463" s="467" t="s">
        <v>3765</v>
      </c>
      <c r="R463" s="467" t="s">
        <v>7126</v>
      </c>
      <c r="S463" s="32"/>
      <c r="T463" s="32"/>
      <c r="U463" s="32"/>
      <c r="V463" s="32"/>
      <c r="W463" s="32" t="s">
        <v>29</v>
      </c>
      <c r="X463" s="32" t="s">
        <v>141</v>
      </c>
      <c r="Y463" s="32"/>
      <c r="Z463" s="32"/>
      <c r="AA463" s="32"/>
      <c r="AB463" s="32"/>
      <c r="AC463" s="456" t="s">
        <v>142</v>
      </c>
      <c r="AD463" s="32"/>
      <c r="AE463" s="437" t="s">
        <v>214</v>
      </c>
      <c r="AF463" s="437">
        <v>43976</v>
      </c>
      <c r="AG463" s="32"/>
      <c r="AH463" s="32"/>
      <c r="AI463" s="32"/>
      <c r="AJ463" s="32"/>
      <c r="AK463" s="32"/>
      <c r="AL463" s="32"/>
      <c r="AM463" s="467" t="s">
        <v>207</v>
      </c>
      <c r="AN463" s="468">
        <v>43977</v>
      </c>
      <c r="AO463" s="467" t="s">
        <v>55</v>
      </c>
      <c r="AP463" s="467" t="s">
        <v>56</v>
      </c>
      <c r="AQ463" s="467" t="s">
        <v>1626</v>
      </c>
      <c r="AR463" s="467"/>
      <c r="AS463" s="467"/>
      <c r="AT463" s="467"/>
      <c r="AU463" s="143"/>
      <c r="AV463" s="143"/>
      <c r="AW463" s="32"/>
      <c r="AX463" s="32"/>
      <c r="AY463" s="32"/>
      <c r="AZ463" s="32">
        <f t="shared" si="11"/>
        <v>5</v>
      </c>
    </row>
    <row r="464" spans="5:52" ht="15.6" customHeight="1">
      <c r="E464" s="32"/>
      <c r="F464" s="32"/>
      <c r="G464" s="32"/>
      <c r="H464" s="522" t="s">
        <v>2766</v>
      </c>
      <c r="I464" s="467" t="s">
        <v>5121</v>
      </c>
      <c r="J464" s="467" t="s">
        <v>5122</v>
      </c>
      <c r="K464" s="32"/>
      <c r="L464" s="32"/>
      <c r="M464" s="32"/>
      <c r="N464" s="559" t="s">
        <v>6585</v>
      </c>
      <c r="O464" s="32"/>
      <c r="P464" s="32"/>
      <c r="Q464" s="467" t="s">
        <v>3766</v>
      </c>
      <c r="R464" s="467" t="s">
        <v>7124</v>
      </c>
      <c r="S464" s="32"/>
      <c r="T464" s="32"/>
      <c r="U464" s="32"/>
      <c r="V464" s="32"/>
      <c r="W464" s="32" t="s">
        <v>29</v>
      </c>
      <c r="X464" s="32" t="s">
        <v>141</v>
      </c>
      <c r="Y464" s="32"/>
      <c r="Z464" s="32"/>
      <c r="AA464" s="32"/>
      <c r="AB464" s="32"/>
      <c r="AC464" s="456" t="s">
        <v>142</v>
      </c>
      <c r="AD464" s="32"/>
      <c r="AE464" s="437" t="s">
        <v>214</v>
      </c>
      <c r="AF464" s="437">
        <v>43976</v>
      </c>
      <c r="AG464" s="32"/>
      <c r="AH464" s="32"/>
      <c r="AI464" s="32"/>
      <c r="AJ464" s="32"/>
      <c r="AK464" s="32"/>
      <c r="AL464" s="32"/>
      <c r="AM464" s="467" t="s">
        <v>207</v>
      </c>
      <c r="AN464" s="468">
        <v>43977</v>
      </c>
      <c r="AO464" s="467" t="s">
        <v>57</v>
      </c>
      <c r="AP464" s="467" t="s">
        <v>56</v>
      </c>
      <c r="AQ464" s="467" t="s">
        <v>1627</v>
      </c>
      <c r="AR464" s="465" t="s">
        <v>206</v>
      </c>
      <c r="AS464" s="435">
        <v>43979</v>
      </c>
      <c r="AT464" s="467" t="s">
        <v>57</v>
      </c>
      <c r="AU464" s="143" t="s">
        <v>56</v>
      </c>
      <c r="AV464" s="143" t="s">
        <v>1628</v>
      </c>
      <c r="AW464" s="32"/>
      <c r="AX464" s="32"/>
      <c r="AY464" s="32"/>
      <c r="AZ464" s="32">
        <f t="shared" si="11"/>
        <v>5</v>
      </c>
    </row>
    <row r="465" spans="5:52" ht="15.6" customHeight="1">
      <c r="E465" s="32"/>
      <c r="F465" s="32"/>
      <c r="G465" s="32"/>
      <c r="H465" s="522" t="s">
        <v>2767</v>
      </c>
      <c r="I465" s="467" t="s">
        <v>5123</v>
      </c>
      <c r="J465" s="467" t="s">
        <v>5124</v>
      </c>
      <c r="K465" s="32"/>
      <c r="L465" s="32"/>
      <c r="M465" s="32"/>
      <c r="N465" s="559" t="s">
        <v>6586</v>
      </c>
      <c r="O465" s="32"/>
      <c r="P465" s="32"/>
      <c r="Q465" s="467" t="s">
        <v>3767</v>
      </c>
      <c r="R465" s="467" t="s">
        <v>7124</v>
      </c>
      <c r="S465" s="32"/>
      <c r="T465" s="32"/>
      <c r="U465" s="32"/>
      <c r="V465" s="32"/>
      <c r="W465" s="32" t="s">
        <v>29</v>
      </c>
      <c r="X465" s="32" t="s">
        <v>141</v>
      </c>
      <c r="Y465" s="32"/>
      <c r="Z465" s="32"/>
      <c r="AA465" s="32"/>
      <c r="AB465" s="32"/>
      <c r="AC465" s="456" t="s">
        <v>142</v>
      </c>
      <c r="AD465" s="32"/>
      <c r="AE465" s="437" t="s">
        <v>214</v>
      </c>
      <c r="AF465" s="437">
        <v>43976</v>
      </c>
      <c r="AG465" s="32"/>
      <c r="AH465" s="32"/>
      <c r="AI465" s="32"/>
      <c r="AJ465" s="32"/>
      <c r="AK465" s="32"/>
      <c r="AL465" s="32"/>
      <c r="AM465" s="467" t="s">
        <v>207</v>
      </c>
      <c r="AN465" s="468">
        <v>43977</v>
      </c>
      <c r="AO465" s="467" t="s">
        <v>57</v>
      </c>
      <c r="AP465" s="467" t="s">
        <v>56</v>
      </c>
      <c r="AQ465" s="467" t="s">
        <v>1627</v>
      </c>
      <c r="AR465" s="467"/>
      <c r="AS465" s="467"/>
      <c r="AT465" s="467"/>
      <c r="AU465" s="143"/>
      <c r="AV465" s="143"/>
      <c r="AW465" s="32"/>
      <c r="AX465" s="32"/>
      <c r="AY465" s="32"/>
      <c r="AZ465" s="32">
        <f t="shared" ref="AZ465:AZ528" si="12">MONTH(AF465)</f>
        <v>5</v>
      </c>
    </row>
    <row r="466" spans="5:52" ht="15.6" customHeight="1">
      <c r="E466" s="32"/>
      <c r="F466" s="32"/>
      <c r="G466" s="32"/>
      <c r="H466" s="522" t="s">
        <v>2768</v>
      </c>
      <c r="I466" s="467" t="s">
        <v>5125</v>
      </c>
      <c r="J466" s="467" t="s">
        <v>5126</v>
      </c>
      <c r="K466" s="32"/>
      <c r="L466" s="32"/>
      <c r="M466" s="32"/>
      <c r="N466" s="559" t="s">
        <v>6587</v>
      </c>
      <c r="O466" s="32"/>
      <c r="P466" s="32"/>
      <c r="Q466" s="467" t="s">
        <v>3768</v>
      </c>
      <c r="R466" s="467" t="s">
        <v>7124</v>
      </c>
      <c r="S466" s="32"/>
      <c r="T466" s="32"/>
      <c r="U466" s="32"/>
      <c r="V466" s="32"/>
      <c r="W466" s="32" t="s">
        <v>29</v>
      </c>
      <c r="X466" s="32" t="s">
        <v>141</v>
      </c>
      <c r="Y466" s="32"/>
      <c r="Z466" s="32"/>
      <c r="AA466" s="32"/>
      <c r="AB466" s="32"/>
      <c r="AC466" s="456" t="s">
        <v>142</v>
      </c>
      <c r="AD466" s="32"/>
      <c r="AE466" s="437" t="s">
        <v>214</v>
      </c>
      <c r="AF466" s="437">
        <v>43976</v>
      </c>
      <c r="AG466" s="32"/>
      <c r="AH466" s="32"/>
      <c r="AI466" s="32"/>
      <c r="AJ466" s="32"/>
      <c r="AK466" s="32"/>
      <c r="AL466" s="32"/>
      <c r="AM466" s="467" t="s">
        <v>207</v>
      </c>
      <c r="AN466" s="468">
        <v>43977</v>
      </c>
      <c r="AO466" s="467" t="s">
        <v>57</v>
      </c>
      <c r="AP466" s="467" t="s">
        <v>56</v>
      </c>
      <c r="AQ466" s="467" t="s">
        <v>1627</v>
      </c>
      <c r="AR466" s="450" t="s">
        <v>206</v>
      </c>
      <c r="AS466" s="434">
        <v>43978</v>
      </c>
      <c r="AT466" s="467" t="s">
        <v>57</v>
      </c>
      <c r="AU466" s="143" t="s">
        <v>56</v>
      </c>
      <c r="AV466" s="143" t="s">
        <v>1628</v>
      </c>
      <c r="AW466" s="32"/>
      <c r="AX466" s="32"/>
      <c r="AY466" s="32"/>
      <c r="AZ466" s="32">
        <f t="shared" si="12"/>
        <v>5</v>
      </c>
    </row>
    <row r="467" spans="5:52" ht="15.6" customHeight="1">
      <c r="E467" s="32"/>
      <c r="F467" s="32"/>
      <c r="G467" s="32"/>
      <c r="H467" s="522" t="s">
        <v>2769</v>
      </c>
      <c r="I467" s="467" t="s">
        <v>5127</v>
      </c>
      <c r="J467" s="467" t="s">
        <v>5128</v>
      </c>
      <c r="K467" s="32"/>
      <c r="L467" s="32"/>
      <c r="M467" s="32"/>
      <c r="N467" s="559" t="s">
        <v>6588</v>
      </c>
      <c r="O467" s="32"/>
      <c r="P467" s="32"/>
      <c r="Q467" s="467" t="s">
        <v>3769</v>
      </c>
      <c r="R467" s="467" t="s">
        <v>7124</v>
      </c>
      <c r="S467" s="32"/>
      <c r="T467" s="32"/>
      <c r="U467" s="32"/>
      <c r="V467" s="32"/>
      <c r="W467" s="32" t="s">
        <v>29</v>
      </c>
      <c r="X467" s="32" t="s">
        <v>141</v>
      </c>
      <c r="Y467" s="32"/>
      <c r="Z467" s="32"/>
      <c r="AA467" s="32"/>
      <c r="AB467" s="32"/>
      <c r="AC467" s="456" t="s">
        <v>142</v>
      </c>
      <c r="AD467" s="32"/>
      <c r="AE467" s="437" t="s">
        <v>214</v>
      </c>
      <c r="AF467" s="437">
        <v>43976</v>
      </c>
      <c r="AG467" s="32"/>
      <c r="AH467" s="32"/>
      <c r="AI467" s="32"/>
      <c r="AJ467" s="32"/>
      <c r="AK467" s="32"/>
      <c r="AL467" s="32"/>
      <c r="AM467" s="467" t="s">
        <v>207</v>
      </c>
      <c r="AN467" s="468">
        <v>43977</v>
      </c>
      <c r="AO467" s="467" t="s">
        <v>57</v>
      </c>
      <c r="AP467" s="467" t="s">
        <v>56</v>
      </c>
      <c r="AQ467" s="467" t="s">
        <v>1629</v>
      </c>
      <c r="AR467" s="450" t="s">
        <v>206</v>
      </c>
      <c r="AS467" s="434">
        <v>43978</v>
      </c>
      <c r="AT467" s="467" t="s">
        <v>57</v>
      </c>
      <c r="AU467" s="143" t="s">
        <v>56</v>
      </c>
      <c r="AV467" s="143" t="s">
        <v>1630</v>
      </c>
      <c r="AW467" s="32"/>
      <c r="AX467" s="32"/>
      <c r="AY467" s="32"/>
      <c r="AZ467" s="32">
        <f t="shared" si="12"/>
        <v>5</v>
      </c>
    </row>
    <row r="468" spans="5:52" ht="15.6" customHeight="1">
      <c r="E468" s="32"/>
      <c r="F468" s="32"/>
      <c r="G468" s="32"/>
      <c r="H468" s="522" t="s">
        <v>2770</v>
      </c>
      <c r="I468" s="467" t="s">
        <v>5129</v>
      </c>
      <c r="J468" s="467" t="s">
        <v>5128</v>
      </c>
      <c r="K468" s="32"/>
      <c r="L468" s="32"/>
      <c r="M468" s="32"/>
      <c r="N468" s="559" t="s">
        <v>6589</v>
      </c>
      <c r="O468" s="32"/>
      <c r="P468" s="32"/>
      <c r="Q468" s="467" t="s">
        <v>3770</v>
      </c>
      <c r="R468" s="467" t="s">
        <v>7124</v>
      </c>
      <c r="S468" s="32"/>
      <c r="T468" s="32"/>
      <c r="U468" s="32"/>
      <c r="V468" s="32"/>
      <c r="W468" s="32" t="s">
        <v>29</v>
      </c>
      <c r="X468" s="32" t="s">
        <v>141</v>
      </c>
      <c r="Y468" s="32"/>
      <c r="Z468" s="32"/>
      <c r="AA468" s="32"/>
      <c r="AB468" s="32"/>
      <c r="AC468" s="456" t="s">
        <v>142</v>
      </c>
      <c r="AD468" s="32"/>
      <c r="AE468" s="437" t="s">
        <v>214</v>
      </c>
      <c r="AF468" s="437">
        <v>43976</v>
      </c>
      <c r="AG468" s="32"/>
      <c r="AH468" s="32"/>
      <c r="AI468" s="32"/>
      <c r="AJ468" s="32"/>
      <c r="AK468" s="32"/>
      <c r="AL468" s="32"/>
      <c r="AM468" s="467" t="s">
        <v>207</v>
      </c>
      <c r="AN468" s="468">
        <v>43977</v>
      </c>
      <c r="AO468" s="467" t="s">
        <v>57</v>
      </c>
      <c r="AP468" s="467" t="s">
        <v>56</v>
      </c>
      <c r="AQ468" s="467" t="s">
        <v>1631</v>
      </c>
      <c r="AR468" s="450" t="s">
        <v>206</v>
      </c>
      <c r="AS468" s="434">
        <v>43978</v>
      </c>
      <c r="AT468" s="467" t="s">
        <v>57</v>
      </c>
      <c r="AU468" s="143" t="s">
        <v>56</v>
      </c>
      <c r="AV468" s="143" t="s">
        <v>1630</v>
      </c>
      <c r="AW468" s="32"/>
      <c r="AX468" s="32"/>
      <c r="AY468" s="32"/>
      <c r="AZ468" s="32">
        <f t="shared" si="12"/>
        <v>5</v>
      </c>
    </row>
    <row r="469" spans="5:52" ht="15.6" customHeight="1">
      <c r="E469" s="32"/>
      <c r="F469" s="32"/>
      <c r="G469" s="32"/>
      <c r="H469" s="522" t="s">
        <v>2771</v>
      </c>
      <c r="I469" s="467" t="s">
        <v>5130</v>
      </c>
      <c r="J469" s="467" t="s">
        <v>5131</v>
      </c>
      <c r="K469" s="32"/>
      <c r="L469" s="32"/>
      <c r="M469" s="32"/>
      <c r="N469" s="559" t="s">
        <v>6590</v>
      </c>
      <c r="O469" s="32"/>
      <c r="P469" s="32"/>
      <c r="Q469" s="467" t="s">
        <v>3771</v>
      </c>
      <c r="R469" s="467" t="s">
        <v>7124</v>
      </c>
      <c r="S469" s="32"/>
      <c r="T469" s="32"/>
      <c r="U469" s="32"/>
      <c r="V469" s="32"/>
      <c r="W469" s="32" t="s">
        <v>29</v>
      </c>
      <c r="X469" s="32" t="s">
        <v>141</v>
      </c>
      <c r="Y469" s="32"/>
      <c r="Z469" s="32"/>
      <c r="AA469" s="32"/>
      <c r="AB469" s="32"/>
      <c r="AC469" s="456" t="s">
        <v>142</v>
      </c>
      <c r="AD469" s="32"/>
      <c r="AE469" s="437" t="s">
        <v>214</v>
      </c>
      <c r="AF469" s="437">
        <v>43976</v>
      </c>
      <c r="AG469" s="32"/>
      <c r="AH469" s="32"/>
      <c r="AI469" s="32"/>
      <c r="AJ469" s="32"/>
      <c r="AK469" s="32"/>
      <c r="AL469" s="32"/>
      <c r="AM469" s="467" t="s">
        <v>207</v>
      </c>
      <c r="AN469" s="468">
        <v>43977</v>
      </c>
      <c r="AO469" s="467" t="s">
        <v>57</v>
      </c>
      <c r="AP469" s="467" t="s">
        <v>56</v>
      </c>
      <c r="AQ469" s="467" t="s">
        <v>1631</v>
      </c>
      <c r="AR469" s="450" t="s">
        <v>206</v>
      </c>
      <c r="AS469" s="434">
        <v>43978</v>
      </c>
      <c r="AT469" s="467" t="s">
        <v>57</v>
      </c>
      <c r="AU469" s="143" t="s">
        <v>56</v>
      </c>
      <c r="AV469" s="143" t="s">
        <v>1630</v>
      </c>
      <c r="AW469" s="32"/>
      <c r="AX469" s="32"/>
      <c r="AY469" s="32"/>
      <c r="AZ469" s="32">
        <f t="shared" si="12"/>
        <v>5</v>
      </c>
    </row>
    <row r="470" spans="5:52" ht="15.6" customHeight="1">
      <c r="E470" s="32"/>
      <c r="F470" s="32"/>
      <c r="G470" s="32"/>
      <c r="H470" s="522" t="s">
        <v>2772</v>
      </c>
      <c r="I470" s="467" t="s">
        <v>5132</v>
      </c>
      <c r="J470" s="467" t="s">
        <v>5128</v>
      </c>
      <c r="K470" s="32"/>
      <c r="L470" s="32"/>
      <c r="M470" s="32"/>
      <c r="N470" s="559" t="s">
        <v>6591</v>
      </c>
      <c r="O470" s="32"/>
      <c r="P470" s="32"/>
      <c r="Q470" s="467" t="s">
        <v>3772</v>
      </c>
      <c r="R470" s="467" t="s">
        <v>7124</v>
      </c>
      <c r="S470" s="32"/>
      <c r="T470" s="32"/>
      <c r="U470" s="32"/>
      <c r="V470" s="32"/>
      <c r="W470" s="32" t="s">
        <v>29</v>
      </c>
      <c r="X470" s="32" t="s">
        <v>141</v>
      </c>
      <c r="Y470" s="32"/>
      <c r="Z470" s="32"/>
      <c r="AA470" s="32"/>
      <c r="AB470" s="32"/>
      <c r="AC470" s="456" t="s">
        <v>142</v>
      </c>
      <c r="AD470" s="32"/>
      <c r="AE470" s="437" t="s">
        <v>214</v>
      </c>
      <c r="AF470" s="437">
        <v>43976</v>
      </c>
      <c r="AG470" s="32"/>
      <c r="AH470" s="32"/>
      <c r="AI470" s="32"/>
      <c r="AJ470" s="32"/>
      <c r="AK470" s="32"/>
      <c r="AL470" s="32"/>
      <c r="AM470" s="467" t="s">
        <v>207</v>
      </c>
      <c r="AN470" s="468">
        <v>43977</v>
      </c>
      <c r="AO470" s="467" t="s">
        <v>57</v>
      </c>
      <c r="AP470" s="467" t="s">
        <v>56</v>
      </c>
      <c r="AQ470" s="467" t="s">
        <v>1631</v>
      </c>
      <c r="AR470" s="450" t="s">
        <v>206</v>
      </c>
      <c r="AS470" s="434">
        <v>43978</v>
      </c>
      <c r="AT470" s="467" t="s">
        <v>57</v>
      </c>
      <c r="AU470" s="143" t="s">
        <v>56</v>
      </c>
      <c r="AV470" s="143" t="s">
        <v>1630</v>
      </c>
      <c r="AW470" s="32"/>
      <c r="AX470" s="32"/>
      <c r="AY470" s="32"/>
      <c r="AZ470" s="32">
        <f t="shared" si="12"/>
        <v>5</v>
      </c>
    </row>
    <row r="471" spans="5:52" ht="15.6" customHeight="1">
      <c r="E471" s="32"/>
      <c r="F471" s="32"/>
      <c r="G471" s="32"/>
      <c r="H471" s="524" t="s">
        <v>2773</v>
      </c>
      <c r="I471" s="450" t="s">
        <v>5133</v>
      </c>
      <c r="J471" s="450" t="s">
        <v>5134</v>
      </c>
      <c r="K471" s="32"/>
      <c r="L471" s="32"/>
      <c r="M471" s="32"/>
      <c r="N471" s="561" t="s">
        <v>6592</v>
      </c>
      <c r="O471" s="32"/>
      <c r="P471" s="32"/>
      <c r="Q471" s="457" t="s">
        <v>3773</v>
      </c>
      <c r="R471" s="457" t="s">
        <v>7110</v>
      </c>
      <c r="S471" s="32"/>
      <c r="T471" s="32"/>
      <c r="U471" s="32"/>
      <c r="V471" s="32"/>
      <c r="W471" s="32" t="s">
        <v>29</v>
      </c>
      <c r="X471" s="32" t="s">
        <v>141</v>
      </c>
      <c r="Y471" s="32"/>
      <c r="Z471" s="32"/>
      <c r="AA471" s="32"/>
      <c r="AB471" s="32"/>
      <c r="AC471" s="457" t="s">
        <v>142</v>
      </c>
      <c r="AD471" s="32"/>
      <c r="AE471" s="439" t="s">
        <v>207</v>
      </c>
      <c r="AF471" s="439">
        <v>43977</v>
      </c>
      <c r="AG471" s="32"/>
      <c r="AH471" s="32"/>
      <c r="AI471" s="32"/>
      <c r="AJ471" s="32"/>
      <c r="AK471" s="32"/>
      <c r="AL471" s="32"/>
      <c r="AM471" s="450" t="s">
        <v>214</v>
      </c>
      <c r="AN471" s="434">
        <v>43977</v>
      </c>
      <c r="AO471" s="450" t="s">
        <v>57</v>
      </c>
      <c r="AP471" s="450" t="s">
        <v>56</v>
      </c>
      <c r="AQ471" s="457" t="s">
        <v>1632</v>
      </c>
      <c r="AR471" s="457"/>
      <c r="AS471" s="457"/>
      <c r="AT471" s="457"/>
      <c r="AU471" s="457"/>
      <c r="AV471" s="457"/>
      <c r="AW471" s="32"/>
      <c r="AX471" s="32"/>
      <c r="AY471" s="32"/>
      <c r="AZ471" s="32">
        <f t="shared" si="12"/>
        <v>5</v>
      </c>
    </row>
    <row r="472" spans="5:52" ht="15.6" customHeight="1">
      <c r="E472" s="32"/>
      <c r="F472" s="32"/>
      <c r="G472" s="32"/>
      <c r="H472" s="520" t="s">
        <v>2774</v>
      </c>
      <c r="I472" s="450" t="s">
        <v>5135</v>
      </c>
      <c r="J472" s="450" t="s">
        <v>5136</v>
      </c>
      <c r="K472" s="32"/>
      <c r="L472" s="32"/>
      <c r="M472" s="32"/>
      <c r="N472" s="487" t="s">
        <v>6593</v>
      </c>
      <c r="O472" s="32"/>
      <c r="P472" s="32"/>
      <c r="Q472" s="450" t="s">
        <v>3774</v>
      </c>
      <c r="R472" s="450" t="s">
        <v>7128</v>
      </c>
      <c r="S472" s="32"/>
      <c r="T472" s="32"/>
      <c r="U472" s="32"/>
      <c r="V472" s="32"/>
      <c r="W472" s="32" t="s">
        <v>29</v>
      </c>
      <c r="X472" s="32" t="s">
        <v>141</v>
      </c>
      <c r="Y472" s="32"/>
      <c r="Z472" s="32"/>
      <c r="AA472" s="32"/>
      <c r="AB472" s="32"/>
      <c r="AC472" s="450" t="s">
        <v>142</v>
      </c>
      <c r="AD472" s="32"/>
      <c r="AE472" s="434" t="s">
        <v>207</v>
      </c>
      <c r="AF472" s="434">
        <v>43976</v>
      </c>
      <c r="AG472" s="32"/>
      <c r="AH472" s="32"/>
      <c r="AI472" s="32"/>
      <c r="AJ472" s="32"/>
      <c r="AK472" s="32"/>
      <c r="AL472" s="32"/>
      <c r="AM472" s="450" t="s">
        <v>214</v>
      </c>
      <c r="AN472" s="434">
        <v>43977</v>
      </c>
      <c r="AO472" s="450" t="s">
        <v>56</v>
      </c>
      <c r="AP472" s="87" t="s">
        <v>56</v>
      </c>
      <c r="AQ472" s="450"/>
      <c r="AR472" s="450"/>
      <c r="AS472" s="450"/>
      <c r="AT472" s="450"/>
      <c r="AU472" s="450"/>
      <c r="AV472" s="450"/>
      <c r="AW472" s="32"/>
      <c r="AX472" s="32"/>
      <c r="AY472" s="32"/>
      <c r="AZ472" s="32">
        <f t="shared" si="12"/>
        <v>5</v>
      </c>
    </row>
    <row r="473" spans="5:52" ht="15.6" customHeight="1">
      <c r="E473" s="32"/>
      <c r="F473" s="32"/>
      <c r="G473" s="32"/>
      <c r="H473" s="520" t="s">
        <v>2775</v>
      </c>
      <c r="I473" s="450" t="s">
        <v>5137</v>
      </c>
      <c r="J473" s="450" t="s">
        <v>5138</v>
      </c>
      <c r="K473" s="32"/>
      <c r="L473" s="32"/>
      <c r="M473" s="32"/>
      <c r="N473" s="487" t="s">
        <v>6594</v>
      </c>
      <c r="O473" s="32"/>
      <c r="P473" s="32"/>
      <c r="Q473" s="450" t="s">
        <v>3775</v>
      </c>
      <c r="R473" s="450" t="s">
        <v>7128</v>
      </c>
      <c r="S473" s="32"/>
      <c r="T473" s="32"/>
      <c r="U473" s="32"/>
      <c r="V473" s="32"/>
      <c r="W473" s="32" t="s">
        <v>29</v>
      </c>
      <c r="X473" s="32" t="s">
        <v>141</v>
      </c>
      <c r="Y473" s="32"/>
      <c r="Z473" s="32"/>
      <c r="AA473" s="32"/>
      <c r="AB473" s="32"/>
      <c r="AC473" s="450" t="s">
        <v>142</v>
      </c>
      <c r="AD473" s="32"/>
      <c r="AE473" s="434" t="s">
        <v>207</v>
      </c>
      <c r="AF473" s="434">
        <v>43976</v>
      </c>
      <c r="AG473" s="32"/>
      <c r="AH473" s="32"/>
      <c r="AI473" s="32"/>
      <c r="AJ473" s="32"/>
      <c r="AK473" s="32"/>
      <c r="AL473" s="32"/>
      <c r="AM473" s="450" t="s">
        <v>214</v>
      </c>
      <c r="AN473" s="434">
        <v>43977</v>
      </c>
      <c r="AO473" s="450" t="s">
        <v>56</v>
      </c>
      <c r="AP473" s="87" t="s">
        <v>56</v>
      </c>
      <c r="AQ473" s="450" t="s">
        <v>1633</v>
      </c>
      <c r="AR473" s="450"/>
      <c r="AS473" s="450"/>
      <c r="AT473" s="450"/>
      <c r="AU473" s="450"/>
      <c r="AV473" s="450"/>
      <c r="AW473" s="32"/>
      <c r="AX473" s="32"/>
      <c r="AY473" s="32"/>
      <c r="AZ473" s="32">
        <f t="shared" si="12"/>
        <v>5</v>
      </c>
    </row>
    <row r="474" spans="5:52" ht="15.6" customHeight="1">
      <c r="E474" s="32"/>
      <c r="F474" s="32"/>
      <c r="G474" s="32"/>
      <c r="H474" s="520" t="s">
        <v>2776</v>
      </c>
      <c r="I474" s="450" t="s">
        <v>5139</v>
      </c>
      <c r="J474" s="450" t="s">
        <v>5140</v>
      </c>
      <c r="K474" s="32"/>
      <c r="L474" s="32"/>
      <c r="M474" s="32"/>
      <c r="N474" s="487" t="s">
        <v>6595</v>
      </c>
      <c r="O474" s="32"/>
      <c r="P474" s="32"/>
      <c r="Q474" s="450" t="s">
        <v>3776</v>
      </c>
      <c r="R474" s="450" t="s">
        <v>7128</v>
      </c>
      <c r="S474" s="32"/>
      <c r="T474" s="32"/>
      <c r="U474" s="32"/>
      <c r="V474" s="32"/>
      <c r="W474" s="32" t="s">
        <v>29</v>
      </c>
      <c r="X474" s="32" t="s">
        <v>141</v>
      </c>
      <c r="Y474" s="32"/>
      <c r="Z474" s="32"/>
      <c r="AA474" s="32"/>
      <c r="AB474" s="32"/>
      <c r="AC474" s="450" t="s">
        <v>142</v>
      </c>
      <c r="AD474" s="32"/>
      <c r="AE474" s="434" t="s">
        <v>207</v>
      </c>
      <c r="AF474" s="434">
        <v>43976</v>
      </c>
      <c r="AG474" s="32"/>
      <c r="AH474" s="32"/>
      <c r="AI474" s="32"/>
      <c r="AJ474" s="32"/>
      <c r="AK474" s="32"/>
      <c r="AL474" s="32"/>
      <c r="AM474" s="450" t="s">
        <v>214</v>
      </c>
      <c r="AN474" s="434">
        <v>43977</v>
      </c>
      <c r="AO474" s="450" t="s">
        <v>56</v>
      </c>
      <c r="AP474" s="87" t="s">
        <v>56</v>
      </c>
      <c r="AQ474" s="450" t="s">
        <v>1634</v>
      </c>
      <c r="AR474" s="450" t="s">
        <v>206</v>
      </c>
      <c r="AS474" s="434">
        <v>43978</v>
      </c>
      <c r="AT474" s="450" t="s">
        <v>57</v>
      </c>
      <c r="AU474" s="450" t="s">
        <v>56</v>
      </c>
      <c r="AV474" s="450" t="s">
        <v>1635</v>
      </c>
      <c r="AW474" s="32"/>
      <c r="AX474" s="32"/>
      <c r="AY474" s="32"/>
      <c r="AZ474" s="32">
        <f t="shared" si="12"/>
        <v>5</v>
      </c>
    </row>
    <row r="475" spans="5:52" ht="15.6" customHeight="1">
      <c r="E475" s="32"/>
      <c r="F475" s="32"/>
      <c r="G475" s="32"/>
      <c r="H475" s="520" t="s">
        <v>2777</v>
      </c>
      <c r="I475" s="450" t="s">
        <v>5141</v>
      </c>
      <c r="J475" s="450" t="s">
        <v>5142</v>
      </c>
      <c r="K475" s="32"/>
      <c r="L475" s="32"/>
      <c r="M475" s="32"/>
      <c r="N475" s="487" t="s">
        <v>6596</v>
      </c>
      <c r="O475" s="32"/>
      <c r="P475" s="32"/>
      <c r="Q475" s="450" t="s">
        <v>3777</v>
      </c>
      <c r="R475" s="450" t="s">
        <v>7128</v>
      </c>
      <c r="S475" s="32"/>
      <c r="T475" s="32"/>
      <c r="U475" s="32"/>
      <c r="V475" s="32"/>
      <c r="W475" s="32" t="s">
        <v>29</v>
      </c>
      <c r="X475" s="32" t="s">
        <v>141</v>
      </c>
      <c r="Y475" s="32"/>
      <c r="Z475" s="32"/>
      <c r="AA475" s="32"/>
      <c r="AB475" s="32"/>
      <c r="AC475" s="450" t="s">
        <v>142</v>
      </c>
      <c r="AD475" s="32"/>
      <c r="AE475" s="434" t="s">
        <v>207</v>
      </c>
      <c r="AF475" s="434">
        <v>43976</v>
      </c>
      <c r="AG475" s="32"/>
      <c r="AH475" s="32"/>
      <c r="AI475" s="32"/>
      <c r="AJ475" s="32"/>
      <c r="AK475" s="32"/>
      <c r="AL475" s="32"/>
      <c r="AM475" s="450" t="s">
        <v>214</v>
      </c>
      <c r="AN475" s="434">
        <v>43977</v>
      </c>
      <c r="AO475" s="450" t="s">
        <v>57</v>
      </c>
      <c r="AP475" s="450" t="s">
        <v>56</v>
      </c>
      <c r="AQ475" s="450" t="s">
        <v>1636</v>
      </c>
      <c r="AR475" s="450"/>
      <c r="AS475" s="450"/>
      <c r="AT475" s="450"/>
      <c r="AU475" s="450"/>
      <c r="AV475" s="450"/>
      <c r="AW475" s="32"/>
      <c r="AX475" s="32"/>
      <c r="AY475" s="32"/>
      <c r="AZ475" s="32">
        <f t="shared" si="12"/>
        <v>5</v>
      </c>
    </row>
    <row r="476" spans="5:52" ht="15.6" customHeight="1">
      <c r="E476" s="32"/>
      <c r="F476" s="32"/>
      <c r="G476" s="32"/>
      <c r="H476" s="520" t="s">
        <v>2778</v>
      </c>
      <c r="I476" s="450" t="s">
        <v>5143</v>
      </c>
      <c r="J476" s="450" t="s">
        <v>5144</v>
      </c>
      <c r="K476" s="32"/>
      <c r="L476" s="32"/>
      <c r="M476" s="32"/>
      <c r="N476" s="487" t="s">
        <v>6597</v>
      </c>
      <c r="O476" s="32"/>
      <c r="P476" s="32"/>
      <c r="Q476" s="450" t="s">
        <v>3778</v>
      </c>
      <c r="R476" s="450" t="s">
        <v>7128</v>
      </c>
      <c r="S476" s="32"/>
      <c r="T476" s="32"/>
      <c r="U476" s="32"/>
      <c r="V476" s="32"/>
      <c r="W476" s="32" t="s">
        <v>29</v>
      </c>
      <c r="X476" s="32" t="s">
        <v>141</v>
      </c>
      <c r="Y476" s="32"/>
      <c r="Z476" s="32"/>
      <c r="AA476" s="32"/>
      <c r="AB476" s="32"/>
      <c r="AC476" s="450" t="s">
        <v>142</v>
      </c>
      <c r="AD476" s="32"/>
      <c r="AE476" s="434" t="s">
        <v>207</v>
      </c>
      <c r="AF476" s="434">
        <v>43977</v>
      </c>
      <c r="AG476" s="32"/>
      <c r="AH476" s="32"/>
      <c r="AI476" s="32"/>
      <c r="AJ476" s="32"/>
      <c r="AK476" s="32"/>
      <c r="AL476" s="32"/>
      <c r="AM476" s="450" t="s">
        <v>214</v>
      </c>
      <c r="AN476" s="434">
        <v>43977</v>
      </c>
      <c r="AO476" s="450" t="s">
        <v>56</v>
      </c>
      <c r="AP476" s="87" t="s">
        <v>56</v>
      </c>
      <c r="AQ476" s="450"/>
      <c r="AR476" s="450"/>
      <c r="AS476" s="450"/>
      <c r="AT476" s="450"/>
      <c r="AU476" s="450"/>
      <c r="AV476" s="450"/>
      <c r="AW476" s="32"/>
      <c r="AX476" s="32"/>
      <c r="AY476" s="32"/>
      <c r="AZ476" s="32">
        <f t="shared" si="12"/>
        <v>5</v>
      </c>
    </row>
    <row r="477" spans="5:52" ht="15.6" customHeight="1">
      <c r="E477" s="32"/>
      <c r="F477" s="32"/>
      <c r="G477" s="32"/>
      <c r="H477" s="520" t="s">
        <v>2779</v>
      </c>
      <c r="I477" s="450" t="s">
        <v>5145</v>
      </c>
      <c r="J477" s="450" t="s">
        <v>5146</v>
      </c>
      <c r="K477" s="32"/>
      <c r="L477" s="32"/>
      <c r="M477" s="32"/>
      <c r="N477" s="487" t="s">
        <v>6598</v>
      </c>
      <c r="O477" s="32"/>
      <c r="P477" s="32"/>
      <c r="Q477" s="450" t="s">
        <v>3779</v>
      </c>
      <c r="R477" s="450" t="s">
        <v>7128</v>
      </c>
      <c r="S477" s="32"/>
      <c r="T477" s="32"/>
      <c r="U477" s="32"/>
      <c r="V477" s="32"/>
      <c r="W477" s="32" t="s">
        <v>29</v>
      </c>
      <c r="X477" s="32" t="s">
        <v>141</v>
      </c>
      <c r="Y477" s="32"/>
      <c r="Z477" s="32"/>
      <c r="AA477" s="32"/>
      <c r="AB477" s="32"/>
      <c r="AC477" s="450" t="s">
        <v>142</v>
      </c>
      <c r="AD477" s="32"/>
      <c r="AE477" s="434" t="s">
        <v>207</v>
      </c>
      <c r="AF477" s="434">
        <v>43977</v>
      </c>
      <c r="AG477" s="32"/>
      <c r="AH477" s="32"/>
      <c r="AI477" s="32"/>
      <c r="AJ477" s="32"/>
      <c r="AK477" s="32"/>
      <c r="AL477" s="32"/>
      <c r="AM477" s="450" t="s">
        <v>214</v>
      </c>
      <c r="AN477" s="434">
        <v>43977</v>
      </c>
      <c r="AO477" s="450" t="s">
        <v>57</v>
      </c>
      <c r="AP477" s="450" t="s">
        <v>56</v>
      </c>
      <c r="AQ477" s="450" t="s">
        <v>1637</v>
      </c>
      <c r="AR477" s="450" t="s">
        <v>206</v>
      </c>
      <c r="AS477" s="434">
        <v>43978</v>
      </c>
      <c r="AT477" s="450" t="s">
        <v>55</v>
      </c>
      <c r="AU477" s="450" t="s">
        <v>56</v>
      </c>
      <c r="AV477" s="450" t="s">
        <v>1638</v>
      </c>
      <c r="AW477" s="32"/>
      <c r="AX477" s="32"/>
      <c r="AY477" s="32"/>
      <c r="AZ477" s="32">
        <f t="shared" si="12"/>
        <v>5</v>
      </c>
    </row>
    <row r="478" spans="5:52" ht="15.6" customHeight="1">
      <c r="E478" s="32"/>
      <c r="F478" s="32"/>
      <c r="G478" s="32"/>
      <c r="H478" s="520" t="s">
        <v>2780</v>
      </c>
      <c r="I478" s="450" t="s">
        <v>5147</v>
      </c>
      <c r="J478" s="450" t="s">
        <v>5148</v>
      </c>
      <c r="K478" s="32"/>
      <c r="L478" s="32"/>
      <c r="M478" s="32"/>
      <c r="N478" s="487" t="s">
        <v>6599</v>
      </c>
      <c r="O478" s="32"/>
      <c r="P478" s="32"/>
      <c r="Q478" s="450" t="s">
        <v>3780</v>
      </c>
      <c r="R478" s="450" t="s">
        <v>7082</v>
      </c>
      <c r="S478" s="32"/>
      <c r="T478" s="32"/>
      <c r="U478" s="32"/>
      <c r="V478" s="32"/>
      <c r="W478" s="32" t="s">
        <v>29</v>
      </c>
      <c r="X478" s="32" t="s">
        <v>141</v>
      </c>
      <c r="Y478" s="32"/>
      <c r="Z478" s="32"/>
      <c r="AA478" s="32"/>
      <c r="AB478" s="32"/>
      <c r="AC478" s="450" t="s">
        <v>142</v>
      </c>
      <c r="AD478" s="32"/>
      <c r="AE478" s="434" t="s">
        <v>207</v>
      </c>
      <c r="AF478" s="434">
        <v>43977</v>
      </c>
      <c r="AG478" s="32"/>
      <c r="AH478" s="32"/>
      <c r="AI478" s="32"/>
      <c r="AJ478" s="32"/>
      <c r="AK478" s="32"/>
      <c r="AL478" s="32"/>
      <c r="AM478" s="450" t="s">
        <v>214</v>
      </c>
      <c r="AN478" s="434">
        <v>43977</v>
      </c>
      <c r="AO478" s="450" t="s">
        <v>56</v>
      </c>
      <c r="AP478" s="87" t="s">
        <v>56</v>
      </c>
      <c r="AQ478" s="450"/>
      <c r="AR478" s="450" t="s">
        <v>206</v>
      </c>
      <c r="AS478" s="434">
        <v>43978</v>
      </c>
      <c r="AT478" s="450" t="s">
        <v>56</v>
      </c>
      <c r="AU478" s="450"/>
      <c r="AV478" s="450"/>
      <c r="AW478" s="32"/>
      <c r="AX478" s="32"/>
      <c r="AY478" s="32"/>
      <c r="AZ478" s="32">
        <f t="shared" si="12"/>
        <v>5</v>
      </c>
    </row>
    <row r="479" spans="5:52" ht="15.6" customHeight="1">
      <c r="E479" s="32"/>
      <c r="F479" s="32"/>
      <c r="G479" s="32"/>
      <c r="H479" s="525" t="s">
        <v>2781</v>
      </c>
      <c r="I479" s="458" t="s">
        <v>5149</v>
      </c>
      <c r="J479" s="458" t="s">
        <v>5150</v>
      </c>
      <c r="K479" s="32"/>
      <c r="L479" s="32"/>
      <c r="M479" s="32"/>
      <c r="N479" s="562" t="s">
        <v>6600</v>
      </c>
      <c r="O479" s="32"/>
      <c r="P479" s="32"/>
      <c r="Q479" s="458" t="s">
        <v>3781</v>
      </c>
      <c r="R479" s="458" t="s">
        <v>7082</v>
      </c>
      <c r="S479" s="32"/>
      <c r="T479" s="32"/>
      <c r="U479" s="32"/>
      <c r="V479" s="32"/>
      <c r="W479" s="32" t="s">
        <v>29</v>
      </c>
      <c r="X479" s="32" t="s">
        <v>141</v>
      </c>
      <c r="Y479" s="32"/>
      <c r="Z479" s="32"/>
      <c r="AA479" s="32"/>
      <c r="AB479" s="32"/>
      <c r="AC479" s="458" t="s">
        <v>142</v>
      </c>
      <c r="AD479" s="32"/>
      <c r="AE479" s="440" t="s">
        <v>207</v>
      </c>
      <c r="AF479" s="440">
        <v>43977</v>
      </c>
      <c r="AG479" s="32"/>
      <c r="AH479" s="32"/>
      <c r="AI479" s="32"/>
      <c r="AJ479" s="32"/>
      <c r="AK479" s="32"/>
      <c r="AL479" s="32"/>
      <c r="AM479" s="458" t="s">
        <v>214</v>
      </c>
      <c r="AN479" s="440">
        <v>43977</v>
      </c>
      <c r="AO479" s="458" t="s">
        <v>56</v>
      </c>
      <c r="AP479" s="87" t="s">
        <v>56</v>
      </c>
      <c r="AQ479" s="458"/>
      <c r="AR479" s="458" t="s">
        <v>206</v>
      </c>
      <c r="AS479" s="440">
        <v>43978</v>
      </c>
      <c r="AT479" s="458" t="s">
        <v>56</v>
      </c>
      <c r="AU479" s="458"/>
      <c r="AV479" s="458"/>
      <c r="AW479" s="32"/>
      <c r="AX479" s="32"/>
      <c r="AY479" s="32"/>
      <c r="AZ479" s="32">
        <f t="shared" si="12"/>
        <v>5</v>
      </c>
    </row>
    <row r="480" spans="5:52" ht="15.6" customHeight="1">
      <c r="E480" s="32"/>
      <c r="F480" s="32"/>
      <c r="G480" s="32"/>
      <c r="H480" s="526" t="s">
        <v>2764</v>
      </c>
      <c r="I480" s="487" t="s">
        <v>5151</v>
      </c>
      <c r="J480" s="547" t="s">
        <v>5152</v>
      </c>
      <c r="K480" s="32"/>
      <c r="L480" s="32"/>
      <c r="M480" s="32"/>
      <c r="N480" s="459" t="s">
        <v>6601</v>
      </c>
      <c r="O480" s="32"/>
      <c r="P480" s="32"/>
      <c r="Q480" s="547" t="s">
        <v>3782</v>
      </c>
      <c r="R480" s="459" t="s">
        <v>7130</v>
      </c>
      <c r="S480" s="32"/>
      <c r="T480" s="32"/>
      <c r="U480" s="32"/>
      <c r="V480" s="32"/>
      <c r="W480" s="32" t="s">
        <v>29</v>
      </c>
      <c r="X480" s="32" t="s">
        <v>141</v>
      </c>
      <c r="Y480" s="32"/>
      <c r="Z480" s="32"/>
      <c r="AA480" s="32"/>
      <c r="AB480" s="32"/>
      <c r="AC480" s="459" t="s">
        <v>142</v>
      </c>
      <c r="AD480" s="32"/>
      <c r="AE480" s="441" t="s">
        <v>1329</v>
      </c>
      <c r="AF480" s="441">
        <v>43980</v>
      </c>
      <c r="AG480" s="32"/>
      <c r="AH480" s="32"/>
      <c r="AI480" s="32"/>
      <c r="AJ480" s="32"/>
      <c r="AK480" s="32"/>
      <c r="AL480" s="32"/>
      <c r="AM480" s="459" t="s">
        <v>207</v>
      </c>
      <c r="AN480" s="441">
        <v>43983</v>
      </c>
      <c r="AO480" s="459" t="s">
        <v>57</v>
      </c>
      <c r="AP480" s="459" t="s">
        <v>56</v>
      </c>
      <c r="AQ480" s="459" t="s">
        <v>1639</v>
      </c>
      <c r="AR480" s="459"/>
      <c r="AS480" s="441"/>
      <c r="AT480" s="459"/>
      <c r="AU480" s="459"/>
      <c r="AV480" s="459"/>
      <c r="AW480" s="32"/>
      <c r="AX480" s="32"/>
      <c r="AY480" s="32"/>
      <c r="AZ480" s="32">
        <f t="shared" si="12"/>
        <v>5</v>
      </c>
    </row>
    <row r="481" spans="5:52" ht="15.6" customHeight="1">
      <c r="E481" s="32"/>
      <c r="F481" s="32"/>
      <c r="G481" s="32"/>
      <c r="H481" s="526" t="s">
        <v>2782</v>
      </c>
      <c r="I481" s="487" t="s">
        <v>5153</v>
      </c>
      <c r="J481" s="547" t="s">
        <v>5154</v>
      </c>
      <c r="K481" s="32"/>
      <c r="L481" s="32"/>
      <c r="M481" s="32"/>
      <c r="N481" s="459" t="s">
        <v>6602</v>
      </c>
      <c r="O481" s="32"/>
      <c r="P481" s="32"/>
      <c r="Q481" s="459" t="s">
        <v>3783</v>
      </c>
      <c r="R481" s="459" t="s">
        <v>7131</v>
      </c>
      <c r="S481" s="32"/>
      <c r="T481" s="32"/>
      <c r="U481" s="32"/>
      <c r="V481" s="32"/>
      <c r="W481" s="32" t="s">
        <v>29</v>
      </c>
      <c r="X481" s="32" t="s">
        <v>141</v>
      </c>
      <c r="Y481" s="32"/>
      <c r="Z481" s="32"/>
      <c r="AA481" s="32"/>
      <c r="AB481" s="32"/>
      <c r="AC481" s="459" t="s">
        <v>142</v>
      </c>
      <c r="AD481" s="32"/>
      <c r="AE481" s="441" t="s">
        <v>1329</v>
      </c>
      <c r="AF481" s="441">
        <v>43980</v>
      </c>
      <c r="AG481" s="32"/>
      <c r="AH481" s="32"/>
      <c r="AI481" s="32"/>
      <c r="AJ481" s="32"/>
      <c r="AK481" s="32"/>
      <c r="AL481" s="32"/>
      <c r="AM481" s="459" t="s">
        <v>207</v>
      </c>
      <c r="AN481" s="441">
        <v>43983</v>
      </c>
      <c r="AO481" s="459" t="s">
        <v>57</v>
      </c>
      <c r="AP481" s="459" t="s">
        <v>56</v>
      </c>
      <c r="AQ481" s="471" t="s">
        <v>1640</v>
      </c>
      <c r="AR481" s="459"/>
      <c r="AS481" s="441"/>
      <c r="AT481" s="459"/>
      <c r="AU481" s="459"/>
      <c r="AV481" s="459"/>
      <c r="AW481" s="32"/>
      <c r="AX481" s="32"/>
      <c r="AY481" s="32"/>
      <c r="AZ481" s="32">
        <f t="shared" si="12"/>
        <v>5</v>
      </c>
    </row>
    <row r="482" spans="5:52" ht="15.6" customHeight="1">
      <c r="E482" s="32"/>
      <c r="F482" s="32"/>
      <c r="G482" s="32"/>
      <c r="H482" s="527" t="s">
        <v>2783</v>
      </c>
      <c r="I482" s="459" t="s">
        <v>5155</v>
      </c>
      <c r="J482" s="459" t="s">
        <v>5156</v>
      </c>
      <c r="K482" s="32"/>
      <c r="L482" s="32"/>
      <c r="M482" s="32"/>
      <c r="N482" s="459" t="s">
        <v>6603</v>
      </c>
      <c r="O482" s="32"/>
      <c r="P482" s="32"/>
      <c r="Q482" s="459" t="s">
        <v>3784</v>
      </c>
      <c r="R482" s="459" t="s">
        <v>7132</v>
      </c>
      <c r="S482" s="32"/>
      <c r="T482" s="32"/>
      <c r="U482" s="32"/>
      <c r="V482" s="32"/>
      <c r="W482" s="32" t="s">
        <v>29</v>
      </c>
      <c r="X482" s="32" t="s">
        <v>141</v>
      </c>
      <c r="Y482" s="32"/>
      <c r="Z482" s="32"/>
      <c r="AA482" s="32"/>
      <c r="AB482" s="32"/>
      <c r="AC482" s="459" t="s">
        <v>142</v>
      </c>
      <c r="AD482" s="32"/>
      <c r="AE482" s="441" t="s">
        <v>1329</v>
      </c>
      <c r="AF482" s="441">
        <v>43979</v>
      </c>
      <c r="AG482" s="32"/>
      <c r="AH482" s="32"/>
      <c r="AI482" s="32"/>
      <c r="AJ482" s="32"/>
      <c r="AK482" s="32"/>
      <c r="AL482" s="32"/>
      <c r="AM482" s="459" t="s">
        <v>207</v>
      </c>
      <c r="AN482" s="441">
        <v>43983</v>
      </c>
      <c r="AO482" s="459" t="s">
        <v>57</v>
      </c>
      <c r="AP482" s="459" t="s">
        <v>56</v>
      </c>
      <c r="AQ482" s="459" t="s">
        <v>1641</v>
      </c>
      <c r="AR482" s="459"/>
      <c r="AS482" s="459"/>
      <c r="AT482" s="459"/>
      <c r="AU482" s="459"/>
      <c r="AV482" s="459"/>
      <c r="AW482" s="32"/>
      <c r="AX482" s="32"/>
      <c r="AY482" s="32"/>
      <c r="AZ482" s="32">
        <f t="shared" si="12"/>
        <v>5</v>
      </c>
    </row>
    <row r="483" spans="5:52" ht="15.6" customHeight="1">
      <c r="E483" s="32"/>
      <c r="F483" s="32"/>
      <c r="G483" s="32"/>
      <c r="H483" s="527" t="s">
        <v>2784</v>
      </c>
      <c r="I483" s="547" t="s">
        <v>5157</v>
      </c>
      <c r="J483" s="467" t="s">
        <v>5158</v>
      </c>
      <c r="K483" s="32"/>
      <c r="L483" s="32"/>
      <c r="M483" s="32"/>
      <c r="N483" s="459" t="s">
        <v>6604</v>
      </c>
      <c r="O483" s="32"/>
      <c r="P483" s="32"/>
      <c r="Q483" s="459" t="s">
        <v>3785</v>
      </c>
      <c r="R483" s="459" t="s">
        <v>7132</v>
      </c>
      <c r="S483" s="32"/>
      <c r="T483" s="32"/>
      <c r="U483" s="32"/>
      <c r="V483" s="32"/>
      <c r="W483" s="32" t="s">
        <v>29</v>
      </c>
      <c r="X483" s="32" t="s">
        <v>141</v>
      </c>
      <c r="Y483" s="32"/>
      <c r="Z483" s="32"/>
      <c r="AA483" s="32"/>
      <c r="AB483" s="32"/>
      <c r="AC483" s="459" t="s">
        <v>142</v>
      </c>
      <c r="AD483" s="32"/>
      <c r="AE483" s="441" t="s">
        <v>1329</v>
      </c>
      <c r="AF483" s="441">
        <v>43979</v>
      </c>
      <c r="AG483" s="32"/>
      <c r="AH483" s="32"/>
      <c r="AI483" s="32"/>
      <c r="AJ483" s="32"/>
      <c r="AK483" s="32"/>
      <c r="AL483" s="32"/>
      <c r="AM483" s="459" t="s">
        <v>207</v>
      </c>
      <c r="AN483" s="441">
        <v>43983</v>
      </c>
      <c r="AO483" s="459" t="s">
        <v>57</v>
      </c>
      <c r="AP483" s="459" t="s">
        <v>56</v>
      </c>
      <c r="AQ483" s="459" t="s">
        <v>1642</v>
      </c>
      <c r="AR483" s="459"/>
      <c r="AS483" s="441"/>
      <c r="AT483" s="459"/>
      <c r="AU483" s="459"/>
      <c r="AV483" s="459"/>
      <c r="AW483" s="32"/>
      <c r="AX483" s="32"/>
      <c r="AY483" s="32"/>
      <c r="AZ483" s="32">
        <f t="shared" si="12"/>
        <v>5</v>
      </c>
    </row>
    <row r="484" spans="5:52" ht="15.6" customHeight="1">
      <c r="E484" s="32"/>
      <c r="F484" s="32"/>
      <c r="G484" s="32"/>
      <c r="H484" s="527" t="s">
        <v>2785</v>
      </c>
      <c r="I484" s="459" t="s">
        <v>5159</v>
      </c>
      <c r="J484" s="459" t="s">
        <v>5160</v>
      </c>
      <c r="K484" s="32"/>
      <c r="L484" s="32"/>
      <c r="M484" s="32"/>
      <c r="N484" s="459" t="s">
        <v>6605</v>
      </c>
      <c r="O484" s="32"/>
      <c r="P484" s="32"/>
      <c r="Q484" s="459" t="s">
        <v>3786</v>
      </c>
      <c r="R484" s="459" t="s">
        <v>7133</v>
      </c>
      <c r="S484" s="32"/>
      <c r="T484" s="32"/>
      <c r="U484" s="32"/>
      <c r="V484" s="32"/>
      <c r="W484" s="32" t="s">
        <v>29</v>
      </c>
      <c r="X484" s="32" t="s">
        <v>141</v>
      </c>
      <c r="Y484" s="32"/>
      <c r="Z484" s="32"/>
      <c r="AA484" s="32"/>
      <c r="AB484" s="32"/>
      <c r="AC484" s="459" t="s">
        <v>142</v>
      </c>
      <c r="AD484" s="32"/>
      <c r="AE484" s="441" t="s">
        <v>1329</v>
      </c>
      <c r="AF484" s="441">
        <v>43980</v>
      </c>
      <c r="AG484" s="32"/>
      <c r="AH484" s="32"/>
      <c r="AI484" s="32"/>
      <c r="AJ484" s="32"/>
      <c r="AK484" s="32"/>
      <c r="AL484" s="32"/>
      <c r="AM484" s="459" t="s">
        <v>207</v>
      </c>
      <c r="AN484" s="441">
        <v>43983</v>
      </c>
      <c r="AO484" s="459" t="s">
        <v>57</v>
      </c>
      <c r="AP484" s="459" t="s">
        <v>59</v>
      </c>
      <c r="AQ484" s="459" t="s">
        <v>1643</v>
      </c>
      <c r="AR484" s="459" t="s">
        <v>206</v>
      </c>
      <c r="AS484" s="441">
        <v>43985</v>
      </c>
      <c r="AT484" s="459" t="s">
        <v>56</v>
      </c>
      <c r="AU484" s="459" t="s">
        <v>59</v>
      </c>
      <c r="AV484" s="459"/>
      <c r="AW484" s="32"/>
      <c r="AX484" s="32"/>
      <c r="AY484" s="32"/>
      <c r="AZ484" s="32">
        <f t="shared" si="12"/>
        <v>5</v>
      </c>
    </row>
    <row r="485" spans="5:52" ht="15.6" customHeight="1">
      <c r="E485" s="32"/>
      <c r="F485" s="32"/>
      <c r="G485" s="32"/>
      <c r="H485" s="527" t="s">
        <v>2786</v>
      </c>
      <c r="I485" s="459" t="s">
        <v>5161</v>
      </c>
      <c r="J485" s="459" t="s">
        <v>5162</v>
      </c>
      <c r="K485" s="32"/>
      <c r="L485" s="32"/>
      <c r="M485" s="32"/>
      <c r="N485" s="459" t="s">
        <v>6606</v>
      </c>
      <c r="O485" s="32"/>
      <c r="P485" s="32"/>
      <c r="Q485" s="459" t="s">
        <v>3787</v>
      </c>
      <c r="R485" s="459" t="s">
        <v>7134</v>
      </c>
      <c r="S485" s="32"/>
      <c r="T485" s="32"/>
      <c r="U485" s="32"/>
      <c r="V485" s="32"/>
      <c r="W485" s="32" t="s">
        <v>29</v>
      </c>
      <c r="X485" s="32" t="s">
        <v>141</v>
      </c>
      <c r="Y485" s="32"/>
      <c r="Z485" s="32"/>
      <c r="AA485" s="32"/>
      <c r="AB485" s="32"/>
      <c r="AC485" s="459" t="s">
        <v>142</v>
      </c>
      <c r="AD485" s="32"/>
      <c r="AE485" s="441" t="s">
        <v>1329</v>
      </c>
      <c r="AF485" s="441">
        <v>43980</v>
      </c>
      <c r="AG485" s="32"/>
      <c r="AH485" s="32"/>
      <c r="AI485" s="32"/>
      <c r="AJ485" s="32"/>
      <c r="AK485" s="32"/>
      <c r="AL485" s="32"/>
      <c r="AM485" s="459" t="s">
        <v>207</v>
      </c>
      <c r="AN485" s="441">
        <v>43983</v>
      </c>
      <c r="AO485" s="459" t="s">
        <v>57</v>
      </c>
      <c r="AP485" s="459" t="s">
        <v>59</v>
      </c>
      <c r="AQ485" s="459" t="s">
        <v>1644</v>
      </c>
      <c r="AR485" s="459" t="s">
        <v>206</v>
      </c>
      <c r="AS485" s="441">
        <v>43985</v>
      </c>
      <c r="AT485" s="459" t="s">
        <v>56</v>
      </c>
      <c r="AU485" s="459" t="s">
        <v>59</v>
      </c>
      <c r="AV485" s="459"/>
      <c r="AW485" s="32"/>
      <c r="AX485" s="32"/>
      <c r="AY485" s="32"/>
      <c r="AZ485" s="32">
        <f t="shared" si="12"/>
        <v>5</v>
      </c>
    </row>
    <row r="486" spans="5:52" ht="15.6" customHeight="1">
      <c r="E486" s="32"/>
      <c r="F486" s="32"/>
      <c r="G486" s="32"/>
      <c r="H486" s="527" t="s">
        <v>2787</v>
      </c>
      <c r="I486" s="487" t="s">
        <v>5163</v>
      </c>
      <c r="J486" s="459" t="s">
        <v>5164</v>
      </c>
      <c r="K486" s="32"/>
      <c r="L486" s="32"/>
      <c r="M486" s="32"/>
      <c r="N486" s="459" t="s">
        <v>6606</v>
      </c>
      <c r="O486" s="32"/>
      <c r="P486" s="32"/>
      <c r="Q486" s="459" t="s">
        <v>3788</v>
      </c>
      <c r="R486" s="459" t="s">
        <v>7135</v>
      </c>
      <c r="S486" s="32"/>
      <c r="T486" s="32"/>
      <c r="U486" s="32"/>
      <c r="V486" s="32"/>
      <c r="W486" s="32" t="s">
        <v>29</v>
      </c>
      <c r="X486" s="32" t="s">
        <v>141</v>
      </c>
      <c r="Y486" s="32"/>
      <c r="Z486" s="32"/>
      <c r="AA486" s="32"/>
      <c r="AB486" s="32"/>
      <c r="AC486" s="459" t="s">
        <v>142</v>
      </c>
      <c r="AD486" s="32"/>
      <c r="AE486" s="441" t="s">
        <v>1329</v>
      </c>
      <c r="AF486" s="441">
        <v>43980</v>
      </c>
      <c r="AG486" s="32"/>
      <c r="AH486" s="32"/>
      <c r="AI486" s="32"/>
      <c r="AJ486" s="32"/>
      <c r="AK486" s="32"/>
      <c r="AL486" s="32"/>
      <c r="AM486" s="459" t="s">
        <v>207</v>
      </c>
      <c r="AN486" s="441">
        <v>43983</v>
      </c>
      <c r="AO486" s="459" t="s">
        <v>55</v>
      </c>
      <c r="AP486" s="459" t="s">
        <v>59</v>
      </c>
      <c r="AQ486" s="459" t="s">
        <v>1645</v>
      </c>
      <c r="AR486" s="459" t="s">
        <v>206</v>
      </c>
      <c r="AS486" s="441">
        <v>43985</v>
      </c>
      <c r="AT486" s="459" t="s">
        <v>56</v>
      </c>
      <c r="AU486" s="459" t="s">
        <v>59</v>
      </c>
      <c r="AV486" s="459"/>
      <c r="AW486" s="32"/>
      <c r="AX486" s="32"/>
      <c r="AY486" s="32"/>
      <c r="AZ486" s="32">
        <f t="shared" si="12"/>
        <v>5</v>
      </c>
    </row>
    <row r="487" spans="5:52" ht="15.6" customHeight="1">
      <c r="E487" s="32"/>
      <c r="F487" s="32"/>
      <c r="G487" s="32"/>
      <c r="H487" s="527" t="s">
        <v>2788</v>
      </c>
      <c r="I487" s="472" t="s">
        <v>5165</v>
      </c>
      <c r="J487" s="459" t="s">
        <v>5166</v>
      </c>
      <c r="K487" s="32"/>
      <c r="L487" s="32"/>
      <c r="M487" s="32"/>
      <c r="N487" s="459" t="s">
        <v>6607</v>
      </c>
      <c r="O487" s="32"/>
      <c r="P487" s="32"/>
      <c r="Q487" s="459" t="s">
        <v>3789</v>
      </c>
      <c r="R487" s="459" t="s">
        <v>7135</v>
      </c>
      <c r="S487" s="32"/>
      <c r="T487" s="32"/>
      <c r="U487" s="32"/>
      <c r="V487" s="32"/>
      <c r="W487" s="32" t="s">
        <v>29</v>
      </c>
      <c r="X487" s="32" t="s">
        <v>141</v>
      </c>
      <c r="Y487" s="32"/>
      <c r="Z487" s="32"/>
      <c r="AA487" s="32"/>
      <c r="AB487" s="32"/>
      <c r="AC487" s="459" t="s">
        <v>142</v>
      </c>
      <c r="AD487" s="32"/>
      <c r="AE487" s="441" t="s">
        <v>1329</v>
      </c>
      <c r="AF487" s="441">
        <v>43980</v>
      </c>
      <c r="AG487" s="32"/>
      <c r="AH487" s="32"/>
      <c r="AI487" s="32"/>
      <c r="AJ487" s="32"/>
      <c r="AK487" s="32"/>
      <c r="AL487" s="32"/>
      <c r="AM487" s="459" t="s">
        <v>207</v>
      </c>
      <c r="AN487" s="441">
        <v>43983</v>
      </c>
      <c r="AO487" s="459" t="s">
        <v>57</v>
      </c>
      <c r="AP487" s="459" t="s">
        <v>59</v>
      </c>
      <c r="AQ487" s="472" t="s">
        <v>1646</v>
      </c>
      <c r="AR487" s="459"/>
      <c r="AS487" s="459"/>
      <c r="AT487" s="459"/>
      <c r="AU487" s="459"/>
      <c r="AV487" s="459"/>
      <c r="AW487" s="32"/>
      <c r="AX487" s="32"/>
      <c r="AY487" s="32"/>
      <c r="AZ487" s="32">
        <f t="shared" si="12"/>
        <v>5</v>
      </c>
    </row>
    <row r="488" spans="5:52" ht="15.6" customHeight="1">
      <c r="E488" s="32"/>
      <c r="F488" s="32"/>
      <c r="G488" s="32"/>
      <c r="H488" s="527" t="s">
        <v>2789</v>
      </c>
      <c r="I488" s="547" t="s">
        <v>5167</v>
      </c>
      <c r="J488" s="459" t="s">
        <v>5168</v>
      </c>
      <c r="K488" s="32"/>
      <c r="L488" s="32"/>
      <c r="M488" s="32"/>
      <c r="N488" s="459" t="s">
        <v>6608</v>
      </c>
      <c r="O488" s="32"/>
      <c r="P488" s="32"/>
      <c r="Q488" s="459" t="s">
        <v>3790</v>
      </c>
      <c r="R488" s="547" t="s">
        <v>7136</v>
      </c>
      <c r="S488" s="32"/>
      <c r="T488" s="32"/>
      <c r="U488" s="32"/>
      <c r="V488" s="32"/>
      <c r="W488" s="32" t="s">
        <v>29</v>
      </c>
      <c r="X488" s="32" t="s">
        <v>141</v>
      </c>
      <c r="Y488" s="32"/>
      <c r="Z488" s="32"/>
      <c r="AA488" s="32"/>
      <c r="AB488" s="32"/>
      <c r="AC488" s="459" t="s">
        <v>142</v>
      </c>
      <c r="AD488" s="32"/>
      <c r="AE488" s="441" t="s">
        <v>1329</v>
      </c>
      <c r="AF488" s="441">
        <v>43980</v>
      </c>
      <c r="AG488" s="32"/>
      <c r="AH488" s="32"/>
      <c r="AI488" s="32"/>
      <c r="AJ488" s="32"/>
      <c r="AK488" s="32"/>
      <c r="AL488" s="32"/>
      <c r="AM488" s="459" t="s">
        <v>207</v>
      </c>
      <c r="AN488" s="441">
        <v>43983</v>
      </c>
      <c r="AO488" s="459" t="s">
        <v>57</v>
      </c>
      <c r="AP488" s="459" t="s">
        <v>56</v>
      </c>
      <c r="AQ488" s="459" t="s">
        <v>1647</v>
      </c>
      <c r="AR488" s="459"/>
      <c r="AS488" s="441"/>
      <c r="AT488" s="459"/>
      <c r="AU488" s="459"/>
      <c r="AV488" s="459"/>
      <c r="AW488" s="32"/>
      <c r="AX488" s="32"/>
      <c r="AY488" s="32"/>
      <c r="AZ488" s="32">
        <f t="shared" si="12"/>
        <v>5</v>
      </c>
    </row>
    <row r="489" spans="5:52" ht="15.6" customHeight="1">
      <c r="E489" s="32"/>
      <c r="F489" s="32"/>
      <c r="G489" s="32"/>
      <c r="H489" s="526" t="s">
        <v>2790</v>
      </c>
      <c r="I489" s="459" t="s">
        <v>5169</v>
      </c>
      <c r="J489" s="459" t="s">
        <v>5170</v>
      </c>
      <c r="K489" s="32"/>
      <c r="L489" s="32"/>
      <c r="M489" s="32"/>
      <c r="N489" s="459" t="s">
        <v>6609</v>
      </c>
      <c r="O489" s="32"/>
      <c r="P489" s="32"/>
      <c r="Q489" s="459" t="s">
        <v>3791</v>
      </c>
      <c r="R489" s="459" t="s">
        <v>7137</v>
      </c>
      <c r="S489" s="32"/>
      <c r="T489" s="32"/>
      <c r="U489" s="32"/>
      <c r="V489" s="32"/>
      <c r="W489" s="32" t="s">
        <v>29</v>
      </c>
      <c r="X489" s="32" t="s">
        <v>141</v>
      </c>
      <c r="Y489" s="32"/>
      <c r="Z489" s="32"/>
      <c r="AA489" s="32"/>
      <c r="AB489" s="32"/>
      <c r="AC489" s="459" t="s">
        <v>142</v>
      </c>
      <c r="AD489" s="32"/>
      <c r="AE489" s="441" t="s">
        <v>1329</v>
      </c>
      <c r="AF489" s="441">
        <v>43980</v>
      </c>
      <c r="AG489" s="32"/>
      <c r="AH489" s="32"/>
      <c r="AI489" s="32"/>
      <c r="AJ489" s="32"/>
      <c r="AK489" s="32"/>
      <c r="AL489" s="32"/>
      <c r="AM489" s="459" t="s">
        <v>207</v>
      </c>
      <c r="AN489" s="441">
        <v>43983</v>
      </c>
      <c r="AO489" s="459" t="s">
        <v>57</v>
      </c>
      <c r="AP489" s="459" t="s">
        <v>56</v>
      </c>
      <c r="AQ489" s="459" t="s">
        <v>1648</v>
      </c>
      <c r="AR489" s="459"/>
      <c r="AS489" s="441"/>
      <c r="AT489" s="459"/>
      <c r="AU489" s="459"/>
      <c r="AV489" s="459"/>
      <c r="AW489" s="32"/>
      <c r="AX489" s="32"/>
      <c r="AY489" s="32"/>
      <c r="AZ489" s="32">
        <f t="shared" si="12"/>
        <v>5</v>
      </c>
    </row>
    <row r="490" spans="5:52" ht="15.6" customHeight="1">
      <c r="E490" s="32"/>
      <c r="F490" s="32"/>
      <c r="G490" s="32"/>
      <c r="H490" s="526" t="s">
        <v>2791</v>
      </c>
      <c r="I490" s="547" t="s">
        <v>5171</v>
      </c>
      <c r="J490" s="459" t="s">
        <v>5172</v>
      </c>
      <c r="K490" s="32"/>
      <c r="L490" s="32"/>
      <c r="M490" s="32"/>
      <c r="N490" s="459" t="s">
        <v>6610</v>
      </c>
      <c r="O490" s="32"/>
      <c r="P490" s="32"/>
      <c r="Q490" s="459" t="s">
        <v>3792</v>
      </c>
      <c r="R490" s="547" t="s">
        <v>7138</v>
      </c>
      <c r="S490" s="32"/>
      <c r="T490" s="32"/>
      <c r="U490" s="32"/>
      <c r="V490" s="32"/>
      <c r="W490" s="32" t="s">
        <v>29</v>
      </c>
      <c r="X490" s="32" t="s">
        <v>141</v>
      </c>
      <c r="Y490" s="32"/>
      <c r="Z490" s="32"/>
      <c r="AA490" s="32"/>
      <c r="AB490" s="32"/>
      <c r="AC490" s="459" t="s">
        <v>142</v>
      </c>
      <c r="AD490" s="32"/>
      <c r="AE490" s="441" t="s">
        <v>1329</v>
      </c>
      <c r="AF490" s="441">
        <v>43980</v>
      </c>
      <c r="AG490" s="32"/>
      <c r="AH490" s="32"/>
      <c r="AI490" s="32"/>
      <c r="AJ490" s="32"/>
      <c r="AK490" s="32"/>
      <c r="AL490" s="32"/>
      <c r="AM490" s="459" t="s">
        <v>207</v>
      </c>
      <c r="AN490" s="441">
        <v>43983</v>
      </c>
      <c r="AO490" s="459" t="s">
        <v>57</v>
      </c>
      <c r="AP490" s="459" t="s">
        <v>56</v>
      </c>
      <c r="AQ490" s="459" t="s">
        <v>1649</v>
      </c>
      <c r="AR490" s="459" t="s">
        <v>206</v>
      </c>
      <c r="AS490" s="441">
        <v>43985</v>
      </c>
      <c r="AT490" s="459" t="s">
        <v>57</v>
      </c>
      <c r="AU490" s="459" t="s">
        <v>56</v>
      </c>
      <c r="AV490" s="459" t="s">
        <v>1650</v>
      </c>
      <c r="AW490" s="32"/>
      <c r="AX490" s="32"/>
      <c r="AY490" s="32"/>
      <c r="AZ490" s="32">
        <f t="shared" si="12"/>
        <v>5</v>
      </c>
    </row>
    <row r="491" spans="5:52" ht="15.6" customHeight="1">
      <c r="E491" s="32"/>
      <c r="F491" s="32"/>
      <c r="G491" s="32"/>
      <c r="H491" s="526" t="s">
        <v>2792</v>
      </c>
      <c r="I491" s="459" t="s">
        <v>5173</v>
      </c>
      <c r="J491" s="459" t="s">
        <v>5174</v>
      </c>
      <c r="K491" s="32"/>
      <c r="L491" s="32"/>
      <c r="M491" s="32"/>
      <c r="N491" s="459" t="s">
        <v>6611</v>
      </c>
      <c r="O491" s="32"/>
      <c r="P491" s="32"/>
      <c r="Q491" s="459" t="s">
        <v>3793</v>
      </c>
      <c r="R491" s="459" t="s">
        <v>7139</v>
      </c>
      <c r="S491" s="32"/>
      <c r="T491" s="32"/>
      <c r="U491" s="32"/>
      <c r="V491" s="32"/>
      <c r="W491" s="32" t="s">
        <v>29</v>
      </c>
      <c r="X491" s="32" t="s">
        <v>141</v>
      </c>
      <c r="Y491" s="32"/>
      <c r="Z491" s="32"/>
      <c r="AA491" s="32"/>
      <c r="AB491" s="32"/>
      <c r="AC491" s="459" t="s">
        <v>142</v>
      </c>
      <c r="AD491" s="32"/>
      <c r="AE491" s="441" t="s">
        <v>1329</v>
      </c>
      <c r="AF491" s="441">
        <v>43980</v>
      </c>
      <c r="AG491" s="32"/>
      <c r="AH491" s="32"/>
      <c r="AI491" s="32"/>
      <c r="AJ491" s="32"/>
      <c r="AK491" s="32"/>
      <c r="AL491" s="32"/>
      <c r="AM491" s="459" t="s">
        <v>207</v>
      </c>
      <c r="AN491" s="441">
        <v>43983</v>
      </c>
      <c r="AO491" s="459" t="s">
        <v>56</v>
      </c>
      <c r="AP491" s="87" t="s">
        <v>56</v>
      </c>
      <c r="AQ491" s="459"/>
      <c r="AR491" s="459" t="s">
        <v>206</v>
      </c>
      <c r="AS491" s="441">
        <v>43985</v>
      </c>
      <c r="AT491" s="459" t="s">
        <v>57</v>
      </c>
      <c r="AU491" s="459" t="s">
        <v>56</v>
      </c>
      <c r="AV491" s="459" t="s">
        <v>1650</v>
      </c>
      <c r="AW491" s="32"/>
      <c r="AX491" s="32"/>
      <c r="AY491" s="32"/>
      <c r="AZ491" s="32">
        <f t="shared" si="12"/>
        <v>5</v>
      </c>
    </row>
    <row r="492" spans="5:52" ht="15.6" customHeight="1">
      <c r="E492" s="32"/>
      <c r="F492" s="32"/>
      <c r="G492" s="32"/>
      <c r="H492" s="526" t="s">
        <v>2789</v>
      </c>
      <c r="I492" s="487" t="s">
        <v>5175</v>
      </c>
      <c r="J492" s="472" t="s">
        <v>5176</v>
      </c>
      <c r="K492" s="32"/>
      <c r="L492" s="32"/>
      <c r="M492" s="32"/>
      <c r="N492" s="459" t="s">
        <v>6612</v>
      </c>
      <c r="O492" s="32"/>
      <c r="P492" s="32"/>
      <c r="Q492" s="459" t="s">
        <v>3794</v>
      </c>
      <c r="R492" s="547" t="s">
        <v>7140</v>
      </c>
      <c r="S492" s="32"/>
      <c r="T492" s="32"/>
      <c r="U492" s="32"/>
      <c r="V492" s="32"/>
      <c r="W492" s="32" t="s">
        <v>29</v>
      </c>
      <c r="X492" s="32" t="s">
        <v>141</v>
      </c>
      <c r="Y492" s="32"/>
      <c r="Z492" s="32"/>
      <c r="AA492" s="32"/>
      <c r="AB492" s="32"/>
      <c r="AC492" s="459" t="s">
        <v>142</v>
      </c>
      <c r="AD492" s="32"/>
      <c r="AE492" s="441" t="s">
        <v>1329</v>
      </c>
      <c r="AF492" s="441">
        <v>43980</v>
      </c>
      <c r="AG492" s="32"/>
      <c r="AH492" s="32"/>
      <c r="AI492" s="32"/>
      <c r="AJ492" s="32"/>
      <c r="AK492" s="32"/>
      <c r="AL492" s="32"/>
      <c r="AM492" s="459" t="s">
        <v>207</v>
      </c>
      <c r="AN492" s="441">
        <v>43983</v>
      </c>
      <c r="AO492" s="459" t="s">
        <v>57</v>
      </c>
      <c r="AP492" s="459" t="s">
        <v>56</v>
      </c>
      <c r="AQ492" s="471" t="s">
        <v>1651</v>
      </c>
      <c r="AR492" s="459" t="s">
        <v>206</v>
      </c>
      <c r="AS492" s="441">
        <v>43985</v>
      </c>
      <c r="AT492" s="459" t="s">
        <v>57</v>
      </c>
      <c r="AU492" s="459" t="s">
        <v>56</v>
      </c>
      <c r="AV492" s="472" t="s">
        <v>1652</v>
      </c>
      <c r="AW492" s="32"/>
      <c r="AX492" s="32"/>
      <c r="AY492" s="32"/>
      <c r="AZ492" s="32">
        <f t="shared" si="12"/>
        <v>5</v>
      </c>
    </row>
    <row r="493" spans="5:52" ht="15.6" customHeight="1">
      <c r="E493" s="32"/>
      <c r="F493" s="32"/>
      <c r="G493" s="32"/>
      <c r="H493" s="526" t="s">
        <v>2790</v>
      </c>
      <c r="I493" s="459" t="s">
        <v>5177</v>
      </c>
      <c r="J493" s="459" t="s">
        <v>5178</v>
      </c>
      <c r="K493" s="32"/>
      <c r="L493" s="32"/>
      <c r="M493" s="32"/>
      <c r="N493" s="459" t="s">
        <v>6612</v>
      </c>
      <c r="O493" s="32"/>
      <c r="P493" s="32"/>
      <c r="Q493" s="459" t="s">
        <v>3795</v>
      </c>
      <c r="R493" s="459" t="s">
        <v>7141</v>
      </c>
      <c r="S493" s="32"/>
      <c r="T493" s="32"/>
      <c r="U493" s="32"/>
      <c r="V493" s="32"/>
      <c r="W493" s="32" t="s">
        <v>29</v>
      </c>
      <c r="X493" s="32" t="s">
        <v>141</v>
      </c>
      <c r="Y493" s="32"/>
      <c r="Z493" s="32"/>
      <c r="AA493" s="32"/>
      <c r="AB493" s="32"/>
      <c r="AC493" s="459" t="s">
        <v>142</v>
      </c>
      <c r="AD493" s="32"/>
      <c r="AE493" s="441" t="s">
        <v>1329</v>
      </c>
      <c r="AF493" s="441">
        <v>43980</v>
      </c>
      <c r="AG493" s="32"/>
      <c r="AH493" s="32"/>
      <c r="AI493" s="32"/>
      <c r="AJ493" s="32"/>
      <c r="AK493" s="32"/>
      <c r="AL493" s="32"/>
      <c r="AM493" s="459" t="s">
        <v>207</v>
      </c>
      <c r="AN493" s="441">
        <v>43983</v>
      </c>
      <c r="AO493" s="459" t="s">
        <v>57</v>
      </c>
      <c r="AP493" s="459" t="s">
        <v>56</v>
      </c>
      <c r="AQ493" s="471" t="s">
        <v>1653</v>
      </c>
      <c r="AR493" s="459"/>
      <c r="AS493" s="441"/>
      <c r="AT493" s="459"/>
      <c r="AU493" s="459"/>
      <c r="AV493" s="459"/>
      <c r="AW493" s="32"/>
      <c r="AX493" s="32"/>
      <c r="AY493" s="32"/>
      <c r="AZ493" s="32">
        <f t="shared" si="12"/>
        <v>5</v>
      </c>
    </row>
    <row r="494" spans="5:52" ht="15.6" customHeight="1">
      <c r="E494" s="32"/>
      <c r="F494" s="32"/>
      <c r="G494" s="32"/>
      <c r="H494" s="526" t="s">
        <v>2791</v>
      </c>
      <c r="I494" s="487" t="s">
        <v>5179</v>
      </c>
      <c r="J494" s="459" t="s">
        <v>5180</v>
      </c>
      <c r="K494" s="32"/>
      <c r="L494" s="32"/>
      <c r="M494" s="32"/>
      <c r="N494" s="459" t="s">
        <v>6612</v>
      </c>
      <c r="O494" s="32"/>
      <c r="P494" s="32"/>
      <c r="Q494" s="459" t="s">
        <v>3796</v>
      </c>
      <c r="R494" s="459" t="s">
        <v>7142</v>
      </c>
      <c r="S494" s="32"/>
      <c r="T494" s="32"/>
      <c r="U494" s="32"/>
      <c r="V494" s="32"/>
      <c r="W494" s="32" t="s">
        <v>29</v>
      </c>
      <c r="X494" s="32" t="s">
        <v>141</v>
      </c>
      <c r="Y494" s="32"/>
      <c r="Z494" s="32"/>
      <c r="AA494" s="32"/>
      <c r="AB494" s="32"/>
      <c r="AC494" s="459" t="s">
        <v>142</v>
      </c>
      <c r="AD494" s="32"/>
      <c r="AE494" s="441" t="s">
        <v>1329</v>
      </c>
      <c r="AF494" s="441">
        <v>43980</v>
      </c>
      <c r="AG494" s="32"/>
      <c r="AH494" s="32"/>
      <c r="AI494" s="32"/>
      <c r="AJ494" s="32"/>
      <c r="AK494" s="32"/>
      <c r="AL494" s="32"/>
      <c r="AM494" s="459" t="s">
        <v>207</v>
      </c>
      <c r="AN494" s="441">
        <v>43983</v>
      </c>
      <c r="AO494" s="459" t="s">
        <v>57</v>
      </c>
      <c r="AP494" s="459" t="s">
        <v>56</v>
      </c>
      <c r="AQ494" s="459" t="s">
        <v>1654</v>
      </c>
      <c r="AR494" s="459"/>
      <c r="AS494" s="441"/>
      <c r="AT494" s="459"/>
      <c r="AU494" s="459"/>
      <c r="AV494" s="459"/>
      <c r="AW494" s="32"/>
      <c r="AX494" s="32"/>
      <c r="AY494" s="32"/>
      <c r="AZ494" s="32">
        <f t="shared" si="12"/>
        <v>5</v>
      </c>
    </row>
    <row r="495" spans="5:52" ht="15.6" customHeight="1">
      <c r="E495" s="32"/>
      <c r="F495" s="32"/>
      <c r="G495" s="32"/>
      <c r="H495" s="526" t="s">
        <v>2792</v>
      </c>
      <c r="I495" s="459" t="s">
        <v>5181</v>
      </c>
      <c r="J495" s="459" t="s">
        <v>5182</v>
      </c>
      <c r="K495" s="32"/>
      <c r="L495" s="32"/>
      <c r="M495" s="32"/>
      <c r="N495" s="459" t="s">
        <v>6612</v>
      </c>
      <c r="O495" s="32"/>
      <c r="P495" s="32"/>
      <c r="Q495" s="459" t="s">
        <v>3797</v>
      </c>
      <c r="R495" s="459" t="s">
        <v>7143</v>
      </c>
      <c r="S495" s="32"/>
      <c r="T495" s="32"/>
      <c r="U495" s="32"/>
      <c r="V495" s="32"/>
      <c r="W495" s="32" t="s">
        <v>29</v>
      </c>
      <c r="X495" s="32" t="s">
        <v>141</v>
      </c>
      <c r="Y495" s="32"/>
      <c r="Z495" s="32"/>
      <c r="AA495" s="32"/>
      <c r="AB495" s="32"/>
      <c r="AC495" s="459" t="s">
        <v>142</v>
      </c>
      <c r="AD495" s="32"/>
      <c r="AE495" s="441" t="s">
        <v>1329</v>
      </c>
      <c r="AF495" s="441">
        <v>43980</v>
      </c>
      <c r="AG495" s="32"/>
      <c r="AH495" s="32"/>
      <c r="AI495" s="32"/>
      <c r="AJ495" s="32"/>
      <c r="AK495" s="32"/>
      <c r="AL495" s="32"/>
      <c r="AM495" s="459" t="s">
        <v>207</v>
      </c>
      <c r="AN495" s="441">
        <v>43983</v>
      </c>
      <c r="AO495" s="459" t="s">
        <v>57</v>
      </c>
      <c r="AP495" s="459" t="s">
        <v>56</v>
      </c>
      <c r="AQ495" s="459" t="s">
        <v>1655</v>
      </c>
      <c r="AR495" s="459"/>
      <c r="AS495" s="441"/>
      <c r="AT495" s="459"/>
      <c r="AU495" s="459"/>
      <c r="AV495" s="459"/>
      <c r="AW495" s="32"/>
      <c r="AX495" s="32"/>
      <c r="AY495" s="32"/>
      <c r="AZ495" s="32">
        <f t="shared" si="12"/>
        <v>5</v>
      </c>
    </row>
    <row r="496" spans="5:52" ht="15.6" customHeight="1">
      <c r="E496" s="32"/>
      <c r="F496" s="32"/>
      <c r="G496" s="32"/>
      <c r="H496" s="526" t="s">
        <v>2793</v>
      </c>
      <c r="I496" s="459" t="s">
        <v>5183</v>
      </c>
      <c r="J496" s="459" t="s">
        <v>5184</v>
      </c>
      <c r="K496" s="32"/>
      <c r="L496" s="32"/>
      <c r="M496" s="32"/>
      <c r="N496" s="459" t="s">
        <v>6613</v>
      </c>
      <c r="O496" s="32"/>
      <c r="P496" s="32"/>
      <c r="Q496" s="459" t="s">
        <v>3798</v>
      </c>
      <c r="R496" s="459" t="s">
        <v>7132</v>
      </c>
      <c r="S496" s="32"/>
      <c r="T496" s="32"/>
      <c r="U496" s="32"/>
      <c r="V496" s="32"/>
      <c r="W496" s="32" t="s">
        <v>29</v>
      </c>
      <c r="X496" s="32" t="s">
        <v>141</v>
      </c>
      <c r="Y496" s="32"/>
      <c r="Z496" s="32"/>
      <c r="AA496" s="32"/>
      <c r="AB496" s="32"/>
      <c r="AC496" s="459" t="s">
        <v>142</v>
      </c>
      <c r="AD496" s="32"/>
      <c r="AE496" s="441" t="s">
        <v>1329</v>
      </c>
      <c r="AF496" s="441">
        <v>43980</v>
      </c>
      <c r="AG496" s="32"/>
      <c r="AH496" s="32"/>
      <c r="AI496" s="32"/>
      <c r="AJ496" s="32"/>
      <c r="AK496" s="32"/>
      <c r="AL496" s="32"/>
      <c r="AM496" s="459" t="s">
        <v>207</v>
      </c>
      <c r="AN496" s="441">
        <v>43983</v>
      </c>
      <c r="AO496" s="459" t="s">
        <v>56</v>
      </c>
      <c r="AP496" s="87" t="s">
        <v>56</v>
      </c>
      <c r="AQ496" s="459"/>
      <c r="AR496" s="459" t="s">
        <v>206</v>
      </c>
      <c r="AS496" s="441">
        <v>43985</v>
      </c>
      <c r="AT496" s="459" t="s">
        <v>56</v>
      </c>
      <c r="AU496" s="459"/>
      <c r="AV496" s="459"/>
      <c r="AW496" s="32"/>
      <c r="AX496" s="32"/>
      <c r="AY496" s="32"/>
      <c r="AZ496" s="32">
        <f t="shared" si="12"/>
        <v>5</v>
      </c>
    </row>
    <row r="497" spans="5:52" ht="15.6" customHeight="1">
      <c r="E497" s="32"/>
      <c r="F497" s="32"/>
      <c r="G497" s="32"/>
      <c r="H497" s="526" t="s">
        <v>2794</v>
      </c>
      <c r="I497" s="459" t="s">
        <v>5185</v>
      </c>
      <c r="J497" s="459" t="s">
        <v>5186</v>
      </c>
      <c r="K497" s="32"/>
      <c r="L497" s="32"/>
      <c r="M497" s="32"/>
      <c r="N497" s="459" t="s">
        <v>6614</v>
      </c>
      <c r="O497" s="32"/>
      <c r="P497" s="32"/>
      <c r="Q497" s="459" t="s">
        <v>3799</v>
      </c>
      <c r="R497" s="459" t="s">
        <v>7132</v>
      </c>
      <c r="S497" s="32"/>
      <c r="T497" s="32"/>
      <c r="U497" s="32"/>
      <c r="V497" s="32"/>
      <c r="W497" s="32" t="s">
        <v>29</v>
      </c>
      <c r="X497" s="32" t="s">
        <v>141</v>
      </c>
      <c r="Y497" s="32"/>
      <c r="Z497" s="32"/>
      <c r="AA497" s="32"/>
      <c r="AB497" s="32"/>
      <c r="AC497" s="459" t="s">
        <v>142</v>
      </c>
      <c r="AD497" s="32"/>
      <c r="AE497" s="441" t="s">
        <v>1329</v>
      </c>
      <c r="AF497" s="441">
        <v>43980</v>
      </c>
      <c r="AG497" s="32"/>
      <c r="AH497" s="32"/>
      <c r="AI497" s="32"/>
      <c r="AJ497" s="32"/>
      <c r="AK497" s="32"/>
      <c r="AL497" s="32"/>
      <c r="AM497" s="459" t="s">
        <v>207</v>
      </c>
      <c r="AN497" s="441">
        <v>43983</v>
      </c>
      <c r="AO497" s="459" t="s">
        <v>55</v>
      </c>
      <c r="AP497" s="459" t="s">
        <v>56</v>
      </c>
      <c r="AQ497" s="471" t="s">
        <v>1656</v>
      </c>
      <c r="AR497" s="459" t="s">
        <v>206</v>
      </c>
      <c r="AS497" s="441">
        <v>43985</v>
      </c>
      <c r="AT497" s="459" t="s">
        <v>56</v>
      </c>
      <c r="AU497" s="459"/>
      <c r="AV497" s="459"/>
      <c r="AW497" s="32"/>
      <c r="AX497" s="32"/>
      <c r="AY497" s="32"/>
      <c r="AZ497" s="32">
        <f t="shared" si="12"/>
        <v>5</v>
      </c>
    </row>
    <row r="498" spans="5:52" ht="15.6" customHeight="1">
      <c r="E498" s="32"/>
      <c r="F498" s="32"/>
      <c r="G498" s="32"/>
      <c r="H498" s="526" t="s">
        <v>2795</v>
      </c>
      <c r="I498" s="472" t="s">
        <v>5187</v>
      </c>
      <c r="J498" s="547" t="s">
        <v>5188</v>
      </c>
      <c r="K498" s="32"/>
      <c r="L498" s="32"/>
      <c r="M498" s="32"/>
      <c r="N498" s="459" t="s">
        <v>6614</v>
      </c>
      <c r="O498" s="32"/>
      <c r="P498" s="32"/>
      <c r="Q498" s="459" t="s">
        <v>3800</v>
      </c>
      <c r="R498" s="459" t="s">
        <v>7132</v>
      </c>
      <c r="S498" s="32"/>
      <c r="T498" s="32"/>
      <c r="U498" s="32"/>
      <c r="V498" s="32"/>
      <c r="W498" s="32" t="s">
        <v>29</v>
      </c>
      <c r="X498" s="32" t="s">
        <v>141</v>
      </c>
      <c r="Y498" s="32"/>
      <c r="Z498" s="32"/>
      <c r="AA498" s="32"/>
      <c r="AB498" s="32"/>
      <c r="AC498" s="459" t="s">
        <v>142</v>
      </c>
      <c r="AD498" s="32"/>
      <c r="AE498" s="441" t="s">
        <v>1329</v>
      </c>
      <c r="AF498" s="441">
        <v>43980</v>
      </c>
      <c r="AG498" s="32"/>
      <c r="AH498" s="32"/>
      <c r="AI498" s="32"/>
      <c r="AJ498" s="32"/>
      <c r="AK498" s="32"/>
      <c r="AL498" s="32"/>
      <c r="AM498" s="459" t="s">
        <v>207</v>
      </c>
      <c r="AN498" s="441">
        <v>43983</v>
      </c>
      <c r="AO498" s="459" t="s">
        <v>57</v>
      </c>
      <c r="AP498" s="459" t="s">
        <v>56</v>
      </c>
      <c r="AQ498" s="471" t="s">
        <v>1657</v>
      </c>
      <c r="AR498" s="459" t="s">
        <v>206</v>
      </c>
      <c r="AS498" s="441">
        <v>43985</v>
      </c>
      <c r="AT498" s="459" t="s">
        <v>56</v>
      </c>
      <c r="AU498" s="459"/>
      <c r="AV498" s="459"/>
      <c r="AW498" s="32"/>
      <c r="AX498" s="32"/>
      <c r="AY498" s="32"/>
      <c r="AZ498" s="32">
        <f t="shared" si="12"/>
        <v>5</v>
      </c>
    </row>
    <row r="499" spans="5:52" ht="15.6" customHeight="1">
      <c r="E499" s="32"/>
      <c r="F499" s="32"/>
      <c r="G499" s="32"/>
      <c r="H499" s="526" t="s">
        <v>2796</v>
      </c>
      <c r="I499" s="467" t="s">
        <v>5189</v>
      </c>
      <c r="J499" s="459" t="s">
        <v>5190</v>
      </c>
      <c r="K499" s="32"/>
      <c r="L499" s="32"/>
      <c r="M499" s="32"/>
      <c r="N499" s="459" t="s">
        <v>6615</v>
      </c>
      <c r="O499" s="32"/>
      <c r="P499" s="32"/>
      <c r="Q499" s="467" t="s">
        <v>3801</v>
      </c>
      <c r="R499" s="459" t="s">
        <v>7130</v>
      </c>
      <c r="S499" s="32"/>
      <c r="T499" s="32"/>
      <c r="U499" s="32"/>
      <c r="V499" s="32"/>
      <c r="W499" s="32" t="s">
        <v>29</v>
      </c>
      <c r="X499" s="32" t="s">
        <v>141</v>
      </c>
      <c r="Y499" s="32"/>
      <c r="Z499" s="32"/>
      <c r="AA499" s="32"/>
      <c r="AB499" s="32"/>
      <c r="AC499" s="459" t="s">
        <v>142</v>
      </c>
      <c r="AD499" s="32"/>
      <c r="AE499" s="441" t="s">
        <v>1329</v>
      </c>
      <c r="AF499" s="441">
        <v>43983</v>
      </c>
      <c r="AG499" s="32"/>
      <c r="AH499" s="32"/>
      <c r="AI499" s="32"/>
      <c r="AJ499" s="32"/>
      <c r="AK499" s="32"/>
      <c r="AL499" s="32"/>
      <c r="AM499" s="459" t="s">
        <v>207</v>
      </c>
      <c r="AN499" s="441">
        <v>43983</v>
      </c>
      <c r="AO499" s="459" t="s">
        <v>57</v>
      </c>
      <c r="AP499" s="459" t="s">
        <v>56</v>
      </c>
      <c r="AQ499" s="473" t="s">
        <v>1658</v>
      </c>
      <c r="AR499" s="459"/>
      <c r="AS499" s="459"/>
      <c r="AT499" s="459"/>
      <c r="AU499" s="459"/>
      <c r="AV499" s="459"/>
      <c r="AW499" s="32"/>
      <c r="AX499" s="32"/>
      <c r="AY499" s="32"/>
      <c r="AZ499" s="32">
        <f t="shared" si="12"/>
        <v>6</v>
      </c>
    </row>
    <row r="500" spans="5:52" ht="15.6" customHeight="1">
      <c r="E500" s="32"/>
      <c r="F500" s="32"/>
      <c r="G500" s="32"/>
      <c r="H500" s="526" t="s">
        <v>2797</v>
      </c>
      <c r="I500" s="467" t="s">
        <v>5191</v>
      </c>
      <c r="J500" s="459" t="s">
        <v>5192</v>
      </c>
      <c r="K500" s="32"/>
      <c r="L500" s="32"/>
      <c r="M500" s="32"/>
      <c r="N500" s="459" t="s">
        <v>6616</v>
      </c>
      <c r="O500" s="32"/>
      <c r="P500" s="32"/>
      <c r="Q500" s="467" t="s">
        <v>3802</v>
      </c>
      <c r="R500" s="459" t="s">
        <v>7130</v>
      </c>
      <c r="S500" s="32"/>
      <c r="T500" s="32"/>
      <c r="U500" s="32"/>
      <c r="V500" s="32"/>
      <c r="W500" s="32" t="s">
        <v>29</v>
      </c>
      <c r="X500" s="32" t="s">
        <v>141</v>
      </c>
      <c r="Y500" s="32"/>
      <c r="Z500" s="32"/>
      <c r="AA500" s="32"/>
      <c r="AB500" s="32"/>
      <c r="AC500" s="459" t="s">
        <v>142</v>
      </c>
      <c r="AD500" s="32"/>
      <c r="AE500" s="441" t="s">
        <v>1329</v>
      </c>
      <c r="AF500" s="441">
        <v>43983</v>
      </c>
      <c r="AG500" s="32"/>
      <c r="AH500" s="32"/>
      <c r="AI500" s="32"/>
      <c r="AJ500" s="32"/>
      <c r="AK500" s="32"/>
      <c r="AL500" s="32"/>
      <c r="AM500" s="459" t="s">
        <v>207</v>
      </c>
      <c r="AN500" s="441">
        <v>43983</v>
      </c>
      <c r="AO500" s="459" t="s">
        <v>57</v>
      </c>
      <c r="AP500" s="459" t="s">
        <v>56</v>
      </c>
      <c r="AQ500" s="473" t="s">
        <v>1659</v>
      </c>
      <c r="AR500" s="459"/>
      <c r="AS500" s="459"/>
      <c r="AT500" s="459"/>
      <c r="AU500" s="459"/>
      <c r="AV500" s="459"/>
      <c r="AW500" s="32"/>
      <c r="AX500" s="32"/>
      <c r="AY500" s="32"/>
      <c r="AZ500" s="32">
        <f t="shared" si="12"/>
        <v>6</v>
      </c>
    </row>
    <row r="501" spans="5:52" ht="15.6" customHeight="1">
      <c r="E501" s="32"/>
      <c r="F501" s="32"/>
      <c r="G501" s="32"/>
      <c r="H501" s="526" t="s">
        <v>2798</v>
      </c>
      <c r="I501" s="553" t="s">
        <v>5193</v>
      </c>
      <c r="J501" s="547" t="s">
        <v>5194</v>
      </c>
      <c r="K501" s="32"/>
      <c r="L501" s="32"/>
      <c r="M501" s="32"/>
      <c r="N501" s="459" t="s">
        <v>6616</v>
      </c>
      <c r="O501" s="32"/>
      <c r="P501" s="32"/>
      <c r="Q501" s="467" t="s">
        <v>3803</v>
      </c>
      <c r="R501" s="459" t="s">
        <v>7130</v>
      </c>
      <c r="S501" s="32"/>
      <c r="T501" s="32"/>
      <c r="U501" s="32"/>
      <c r="V501" s="32"/>
      <c r="W501" s="32" t="s">
        <v>29</v>
      </c>
      <c r="X501" s="32" t="s">
        <v>141</v>
      </c>
      <c r="Y501" s="32"/>
      <c r="Z501" s="32"/>
      <c r="AA501" s="32"/>
      <c r="AB501" s="32"/>
      <c r="AC501" s="459" t="s">
        <v>142</v>
      </c>
      <c r="AD501" s="32"/>
      <c r="AE501" s="441" t="s">
        <v>1329</v>
      </c>
      <c r="AF501" s="441">
        <v>43983</v>
      </c>
      <c r="AG501" s="32"/>
      <c r="AH501" s="32"/>
      <c r="AI501" s="32"/>
      <c r="AJ501" s="32"/>
      <c r="AK501" s="32"/>
      <c r="AL501" s="32"/>
      <c r="AM501" s="459" t="s">
        <v>207</v>
      </c>
      <c r="AN501" s="441">
        <v>43983</v>
      </c>
      <c r="AO501" s="459" t="s">
        <v>57</v>
      </c>
      <c r="AP501" s="459" t="s">
        <v>56</v>
      </c>
      <c r="AQ501" s="473" t="s">
        <v>1660</v>
      </c>
      <c r="AR501" s="459"/>
      <c r="AS501" s="459"/>
      <c r="AT501" s="459"/>
      <c r="AU501" s="459"/>
      <c r="AV501" s="459"/>
      <c r="AW501" s="32"/>
      <c r="AX501" s="32"/>
      <c r="AY501" s="32"/>
      <c r="AZ501" s="32">
        <f t="shared" si="12"/>
        <v>6</v>
      </c>
    </row>
    <row r="502" spans="5:52" ht="15.6" customHeight="1">
      <c r="E502" s="32"/>
      <c r="F502" s="32"/>
      <c r="G502" s="32"/>
      <c r="H502" s="526" t="s">
        <v>2799</v>
      </c>
      <c r="I502" s="467" t="s">
        <v>5195</v>
      </c>
      <c r="J502" s="459" t="s">
        <v>5196</v>
      </c>
      <c r="K502" s="32"/>
      <c r="L502" s="32"/>
      <c r="M502" s="32"/>
      <c r="N502" s="459" t="s">
        <v>6616</v>
      </c>
      <c r="O502" s="32"/>
      <c r="P502" s="32"/>
      <c r="Q502" s="467" t="s">
        <v>3804</v>
      </c>
      <c r="R502" s="459" t="s">
        <v>7144</v>
      </c>
      <c r="S502" s="32"/>
      <c r="T502" s="32"/>
      <c r="U502" s="32"/>
      <c r="V502" s="32"/>
      <c r="W502" s="32" t="s">
        <v>29</v>
      </c>
      <c r="X502" s="32" t="s">
        <v>141</v>
      </c>
      <c r="Y502" s="32"/>
      <c r="Z502" s="32"/>
      <c r="AA502" s="32"/>
      <c r="AB502" s="32"/>
      <c r="AC502" s="459" t="s">
        <v>142</v>
      </c>
      <c r="AD502" s="32"/>
      <c r="AE502" s="441" t="s">
        <v>1329</v>
      </c>
      <c r="AF502" s="441">
        <v>43983</v>
      </c>
      <c r="AG502" s="32"/>
      <c r="AH502" s="32"/>
      <c r="AI502" s="32"/>
      <c r="AJ502" s="32"/>
      <c r="AK502" s="32"/>
      <c r="AL502" s="32"/>
      <c r="AM502" s="459" t="s">
        <v>207</v>
      </c>
      <c r="AN502" s="441">
        <v>43983</v>
      </c>
      <c r="AO502" s="459" t="s">
        <v>57</v>
      </c>
      <c r="AP502" s="459" t="s">
        <v>56</v>
      </c>
      <c r="AQ502" s="473" t="s">
        <v>1661</v>
      </c>
      <c r="AR502" s="459"/>
      <c r="AS502" s="459"/>
      <c r="AT502" s="459"/>
      <c r="AU502" s="459"/>
      <c r="AV502" s="459"/>
      <c r="AW502" s="32"/>
      <c r="AX502" s="32"/>
      <c r="AY502" s="32"/>
      <c r="AZ502" s="32">
        <f t="shared" si="12"/>
        <v>6</v>
      </c>
    </row>
    <row r="503" spans="5:52" ht="15.6" customHeight="1">
      <c r="E503" s="32"/>
      <c r="F503" s="32"/>
      <c r="G503" s="32"/>
      <c r="H503" s="526" t="s">
        <v>2800</v>
      </c>
      <c r="I503" s="467" t="s">
        <v>5197</v>
      </c>
      <c r="J503" s="459" t="s">
        <v>5198</v>
      </c>
      <c r="K503" s="32"/>
      <c r="L503" s="32"/>
      <c r="M503" s="32"/>
      <c r="N503" s="459" t="s">
        <v>6616</v>
      </c>
      <c r="O503" s="32"/>
      <c r="P503" s="32"/>
      <c r="Q503" s="467" t="s">
        <v>3805</v>
      </c>
      <c r="R503" s="459" t="s">
        <v>7145</v>
      </c>
      <c r="S503" s="32"/>
      <c r="T503" s="32"/>
      <c r="U503" s="32"/>
      <c r="V503" s="32"/>
      <c r="W503" s="32" t="s">
        <v>29</v>
      </c>
      <c r="X503" s="32" t="s">
        <v>141</v>
      </c>
      <c r="Y503" s="32"/>
      <c r="Z503" s="32"/>
      <c r="AA503" s="32"/>
      <c r="AB503" s="32"/>
      <c r="AC503" s="459" t="s">
        <v>142</v>
      </c>
      <c r="AD503" s="32"/>
      <c r="AE503" s="441" t="s">
        <v>1329</v>
      </c>
      <c r="AF503" s="441">
        <v>43983</v>
      </c>
      <c r="AG503" s="32"/>
      <c r="AH503" s="32"/>
      <c r="AI503" s="32"/>
      <c r="AJ503" s="32"/>
      <c r="AK503" s="32"/>
      <c r="AL503" s="32"/>
      <c r="AM503" s="459" t="s">
        <v>207</v>
      </c>
      <c r="AN503" s="441">
        <v>43983</v>
      </c>
      <c r="AO503" s="459" t="s">
        <v>57</v>
      </c>
      <c r="AP503" s="459" t="s">
        <v>56</v>
      </c>
      <c r="AQ503" s="473" t="s">
        <v>1662</v>
      </c>
      <c r="AR503" s="459"/>
      <c r="AS503" s="459"/>
      <c r="AT503" s="459"/>
      <c r="AU503" s="459"/>
      <c r="AV503" s="459"/>
      <c r="AW503" s="32"/>
      <c r="AX503" s="32"/>
      <c r="AY503" s="32"/>
      <c r="AZ503" s="32">
        <f t="shared" si="12"/>
        <v>6</v>
      </c>
    </row>
    <row r="504" spans="5:52" ht="15.6" customHeight="1">
      <c r="E504" s="32"/>
      <c r="F504" s="32"/>
      <c r="G504" s="32"/>
      <c r="H504" s="520" t="s">
        <v>2801</v>
      </c>
      <c r="I504" s="450" t="s">
        <v>5199</v>
      </c>
      <c r="J504" s="450" t="s">
        <v>5200</v>
      </c>
      <c r="K504" s="32"/>
      <c r="L504" s="32"/>
      <c r="M504" s="32"/>
      <c r="N504" s="487" t="s">
        <v>6617</v>
      </c>
      <c r="O504" s="32"/>
      <c r="P504" s="32"/>
      <c r="Q504" s="450" t="s">
        <v>3806</v>
      </c>
      <c r="R504" s="450" t="s">
        <v>7146</v>
      </c>
      <c r="S504" s="32"/>
      <c r="T504" s="32"/>
      <c r="U504" s="32"/>
      <c r="V504" s="32"/>
      <c r="W504" s="32" t="s">
        <v>29</v>
      </c>
      <c r="X504" s="32" t="s">
        <v>141</v>
      </c>
      <c r="Y504" s="32"/>
      <c r="Z504" s="32"/>
      <c r="AA504" s="32"/>
      <c r="AB504" s="32"/>
      <c r="AC504" s="450" t="s">
        <v>142</v>
      </c>
      <c r="AD504" s="32"/>
      <c r="AE504" s="434" t="s">
        <v>207</v>
      </c>
      <c r="AF504" s="434">
        <v>43979</v>
      </c>
      <c r="AG504" s="32"/>
      <c r="AH504" s="32"/>
      <c r="AI504" s="32"/>
      <c r="AJ504" s="32"/>
      <c r="AK504" s="32"/>
      <c r="AL504" s="32"/>
      <c r="AM504" s="450" t="s">
        <v>214</v>
      </c>
      <c r="AN504" s="434">
        <v>43983</v>
      </c>
      <c r="AO504" s="450" t="s">
        <v>57</v>
      </c>
      <c r="AP504" s="450" t="s">
        <v>56</v>
      </c>
      <c r="AQ504" s="470" t="s">
        <v>1663</v>
      </c>
      <c r="AR504" s="450" t="s">
        <v>1329</v>
      </c>
      <c r="AS504" s="434">
        <v>43986</v>
      </c>
      <c r="AT504" s="450" t="s">
        <v>57</v>
      </c>
      <c r="AU504" s="450" t="s">
        <v>56</v>
      </c>
      <c r="AV504" s="470" t="s">
        <v>1664</v>
      </c>
      <c r="AW504" s="32"/>
      <c r="AX504" s="32"/>
      <c r="AY504" s="32"/>
      <c r="AZ504" s="32">
        <f t="shared" si="12"/>
        <v>5</v>
      </c>
    </row>
    <row r="505" spans="5:52" ht="15.6" customHeight="1">
      <c r="E505" s="32"/>
      <c r="F505" s="32"/>
      <c r="G505" s="32"/>
      <c r="H505" s="520" t="s">
        <v>2802</v>
      </c>
      <c r="I505" s="450" t="s">
        <v>5201</v>
      </c>
      <c r="J505" s="450" t="s">
        <v>5202</v>
      </c>
      <c r="K505" s="32"/>
      <c r="L505" s="32"/>
      <c r="M505" s="32"/>
      <c r="N505" s="487" t="s">
        <v>6618</v>
      </c>
      <c r="O505" s="32"/>
      <c r="P505" s="32"/>
      <c r="Q505" s="450" t="s">
        <v>3807</v>
      </c>
      <c r="R505" s="450" t="s">
        <v>7146</v>
      </c>
      <c r="S505" s="32"/>
      <c r="T505" s="32"/>
      <c r="U505" s="32"/>
      <c r="V505" s="32"/>
      <c r="W505" s="32" t="s">
        <v>29</v>
      </c>
      <c r="X505" s="32" t="s">
        <v>141</v>
      </c>
      <c r="Y505" s="32"/>
      <c r="Z505" s="32"/>
      <c r="AA505" s="32"/>
      <c r="AB505" s="32"/>
      <c r="AC505" s="450" t="s">
        <v>142</v>
      </c>
      <c r="AD505" s="32"/>
      <c r="AE505" s="434" t="s">
        <v>207</v>
      </c>
      <c r="AF505" s="434">
        <v>43985</v>
      </c>
      <c r="AG505" s="32"/>
      <c r="AH505" s="32"/>
      <c r="AI505" s="32"/>
      <c r="AJ505" s="32"/>
      <c r="AK505" s="32"/>
      <c r="AL505" s="32"/>
      <c r="AM505" s="450"/>
      <c r="AN505" s="434"/>
      <c r="AO505" s="450"/>
      <c r="AP505" s="450"/>
      <c r="AQ505" s="470"/>
      <c r="AR505" s="450" t="s">
        <v>1329</v>
      </c>
      <c r="AS505" s="434">
        <v>43986</v>
      </c>
      <c r="AT505" s="450" t="s">
        <v>56</v>
      </c>
      <c r="AU505" s="450" t="s">
        <v>56</v>
      </c>
      <c r="AV505" s="470"/>
      <c r="AW505" s="32"/>
      <c r="AX505" s="32"/>
      <c r="AY505" s="32"/>
      <c r="AZ505" s="32">
        <f t="shared" si="12"/>
        <v>6</v>
      </c>
    </row>
    <row r="506" spans="5:52" ht="15.6" customHeight="1">
      <c r="E506" s="32"/>
      <c r="F506" s="32"/>
      <c r="G506" s="32"/>
      <c r="H506" s="520" t="s">
        <v>2803</v>
      </c>
      <c r="I506" s="450" t="s">
        <v>5203</v>
      </c>
      <c r="J506" s="450" t="s">
        <v>5204</v>
      </c>
      <c r="K506" s="32"/>
      <c r="L506" s="32"/>
      <c r="M506" s="32"/>
      <c r="N506" s="487" t="s">
        <v>6619</v>
      </c>
      <c r="O506" s="32"/>
      <c r="P506" s="32"/>
      <c r="Q506" s="450" t="s">
        <v>3808</v>
      </c>
      <c r="R506" s="450" t="s">
        <v>7146</v>
      </c>
      <c r="S506" s="32"/>
      <c r="T506" s="32"/>
      <c r="U506" s="32"/>
      <c r="V506" s="32"/>
      <c r="W506" s="32" t="s">
        <v>29</v>
      </c>
      <c r="X506" s="32" t="s">
        <v>141</v>
      </c>
      <c r="Y506" s="32"/>
      <c r="Z506" s="32"/>
      <c r="AA506" s="32"/>
      <c r="AB506" s="32"/>
      <c r="AC506" s="450" t="s">
        <v>142</v>
      </c>
      <c r="AD506" s="32"/>
      <c r="AE506" s="434" t="s">
        <v>207</v>
      </c>
      <c r="AF506" s="434">
        <v>43980</v>
      </c>
      <c r="AG506" s="32"/>
      <c r="AH506" s="32"/>
      <c r="AI506" s="32"/>
      <c r="AJ506" s="32"/>
      <c r="AK506" s="32"/>
      <c r="AL506" s="32"/>
      <c r="AM506" s="450" t="s">
        <v>214</v>
      </c>
      <c r="AN506" s="434">
        <v>43983</v>
      </c>
      <c r="AO506" s="450" t="s">
        <v>56</v>
      </c>
      <c r="AP506" s="450" t="s">
        <v>56</v>
      </c>
      <c r="AQ506" s="470" t="s">
        <v>1665</v>
      </c>
      <c r="AR506" s="450" t="s">
        <v>1329</v>
      </c>
      <c r="AS506" s="434">
        <v>43986</v>
      </c>
      <c r="AT506" s="450" t="s">
        <v>57</v>
      </c>
      <c r="AU506" s="450" t="s">
        <v>56</v>
      </c>
      <c r="AV506" s="470" t="s">
        <v>1666</v>
      </c>
      <c r="AW506" s="32"/>
      <c r="AX506" s="32"/>
      <c r="AY506" s="32"/>
      <c r="AZ506" s="32">
        <f t="shared" si="12"/>
        <v>5</v>
      </c>
    </row>
    <row r="507" spans="5:52" ht="15.6" customHeight="1">
      <c r="E507" s="32"/>
      <c r="F507" s="32"/>
      <c r="G507" s="32"/>
      <c r="H507" s="520" t="s">
        <v>2804</v>
      </c>
      <c r="I507" s="450" t="s">
        <v>5205</v>
      </c>
      <c r="J507" s="450" t="s">
        <v>5206</v>
      </c>
      <c r="K507" s="32"/>
      <c r="L507" s="32"/>
      <c r="M507" s="32"/>
      <c r="N507" s="487" t="s">
        <v>6620</v>
      </c>
      <c r="O507" s="32"/>
      <c r="P507" s="32"/>
      <c r="Q507" s="450" t="s">
        <v>3809</v>
      </c>
      <c r="R507" s="450" t="s">
        <v>7146</v>
      </c>
      <c r="S507" s="32"/>
      <c r="T507" s="32"/>
      <c r="U507" s="32"/>
      <c r="V507" s="32"/>
      <c r="W507" s="32" t="s">
        <v>29</v>
      </c>
      <c r="X507" s="32" t="s">
        <v>141</v>
      </c>
      <c r="Y507" s="32"/>
      <c r="Z507" s="32"/>
      <c r="AA507" s="32"/>
      <c r="AB507" s="32"/>
      <c r="AC507" s="450" t="s">
        <v>142</v>
      </c>
      <c r="AD507" s="32"/>
      <c r="AE507" s="434" t="s">
        <v>207</v>
      </c>
      <c r="AF507" s="434">
        <v>43980</v>
      </c>
      <c r="AG507" s="32"/>
      <c r="AH507" s="32"/>
      <c r="AI507" s="32"/>
      <c r="AJ507" s="32"/>
      <c r="AK507" s="32"/>
      <c r="AL507" s="32"/>
      <c r="AM507" s="450" t="s">
        <v>214</v>
      </c>
      <c r="AN507" s="434">
        <v>43983</v>
      </c>
      <c r="AO507" s="450" t="s">
        <v>56</v>
      </c>
      <c r="AP507" s="87" t="s">
        <v>56</v>
      </c>
      <c r="AQ507" s="450" t="s">
        <v>1667</v>
      </c>
      <c r="AR507" s="450" t="s">
        <v>1329</v>
      </c>
      <c r="AS507" s="434">
        <v>43985</v>
      </c>
      <c r="AT507" s="450" t="s">
        <v>56</v>
      </c>
      <c r="AU507" s="450"/>
      <c r="AV507" s="470"/>
      <c r="AW507" s="32"/>
      <c r="AX507" s="32"/>
      <c r="AY507" s="32"/>
      <c r="AZ507" s="32">
        <f t="shared" si="12"/>
        <v>5</v>
      </c>
    </row>
    <row r="508" spans="5:52" ht="15.6" customHeight="1">
      <c r="E508" s="32"/>
      <c r="F508" s="32"/>
      <c r="G508" s="32"/>
      <c r="H508" s="528" t="s">
        <v>2805</v>
      </c>
      <c r="I508" s="459" t="s">
        <v>5207</v>
      </c>
      <c r="J508" s="459" t="s">
        <v>5208</v>
      </c>
      <c r="K508" s="32"/>
      <c r="L508" s="32"/>
      <c r="M508" s="32"/>
      <c r="N508" s="549" t="s">
        <v>6621</v>
      </c>
      <c r="O508" s="32"/>
      <c r="P508" s="32"/>
      <c r="Q508" s="459" t="s">
        <v>3810</v>
      </c>
      <c r="R508" s="459" t="s">
        <v>7147</v>
      </c>
      <c r="S508" s="32"/>
      <c r="T508" s="32"/>
      <c r="U508" s="32"/>
      <c r="V508" s="32"/>
      <c r="W508" s="32" t="s">
        <v>29</v>
      </c>
      <c r="X508" s="32" t="s">
        <v>141</v>
      </c>
      <c r="Y508" s="32"/>
      <c r="Z508" s="32"/>
      <c r="AA508" s="32"/>
      <c r="AB508" s="32"/>
      <c r="AC508" s="450" t="s">
        <v>142</v>
      </c>
      <c r="AD508" s="32"/>
      <c r="AE508" s="442" t="s">
        <v>214</v>
      </c>
      <c r="AF508" s="443">
        <v>43979</v>
      </c>
      <c r="AG508" s="32"/>
      <c r="AH508" s="32"/>
      <c r="AI508" s="32"/>
      <c r="AJ508" s="32"/>
      <c r="AK508" s="32"/>
      <c r="AL508" s="32"/>
      <c r="AM508" s="474" t="s">
        <v>1329</v>
      </c>
      <c r="AN508" s="443">
        <v>43983</v>
      </c>
      <c r="AO508" s="459" t="s">
        <v>56</v>
      </c>
      <c r="AP508" s="87" t="s">
        <v>56</v>
      </c>
      <c r="AQ508" s="459"/>
      <c r="AR508" s="459" t="s">
        <v>206</v>
      </c>
      <c r="AS508" s="441">
        <v>43985</v>
      </c>
      <c r="AT508" s="459" t="s">
        <v>56</v>
      </c>
      <c r="AU508" s="459"/>
      <c r="AV508" s="459"/>
      <c r="AW508" s="32"/>
      <c r="AX508" s="32"/>
      <c r="AY508" s="32"/>
      <c r="AZ508" s="32">
        <f t="shared" si="12"/>
        <v>5</v>
      </c>
    </row>
    <row r="509" spans="5:52" ht="15.6" customHeight="1">
      <c r="E509" s="32"/>
      <c r="F509" s="32"/>
      <c r="G509" s="32"/>
      <c r="H509" s="528" t="s">
        <v>2806</v>
      </c>
      <c r="I509" s="472" t="s">
        <v>5209</v>
      </c>
      <c r="J509" s="459" t="s">
        <v>5210</v>
      </c>
      <c r="K509" s="32"/>
      <c r="L509" s="32"/>
      <c r="M509" s="32"/>
      <c r="N509" s="549" t="s">
        <v>6622</v>
      </c>
      <c r="O509" s="32"/>
      <c r="P509" s="32"/>
      <c r="Q509" s="459" t="s">
        <v>3811</v>
      </c>
      <c r="R509" s="549" t="s">
        <v>7148</v>
      </c>
      <c r="S509" s="32"/>
      <c r="T509" s="32"/>
      <c r="U509" s="32"/>
      <c r="V509" s="32"/>
      <c r="W509" s="32" t="s">
        <v>29</v>
      </c>
      <c r="X509" s="32" t="s">
        <v>141</v>
      </c>
      <c r="Y509" s="32"/>
      <c r="Z509" s="32"/>
      <c r="AA509" s="32"/>
      <c r="AB509" s="32"/>
      <c r="AC509" s="450" t="s">
        <v>142</v>
      </c>
      <c r="AD509" s="32"/>
      <c r="AE509" s="442" t="s">
        <v>214</v>
      </c>
      <c r="AF509" s="443">
        <v>43979</v>
      </c>
      <c r="AG509" s="32"/>
      <c r="AH509" s="32"/>
      <c r="AI509" s="32"/>
      <c r="AJ509" s="32"/>
      <c r="AK509" s="32"/>
      <c r="AL509" s="32"/>
      <c r="AM509" s="474" t="s">
        <v>1329</v>
      </c>
      <c r="AN509" s="443">
        <v>43985</v>
      </c>
      <c r="AO509" s="459" t="s">
        <v>57</v>
      </c>
      <c r="AP509" s="475" t="s">
        <v>59</v>
      </c>
      <c r="AQ509" s="459" t="s">
        <v>1668</v>
      </c>
      <c r="AR509" s="459" t="s">
        <v>206</v>
      </c>
      <c r="AS509" s="441">
        <v>43985</v>
      </c>
      <c r="AT509" s="459" t="s">
        <v>56</v>
      </c>
      <c r="AU509" s="459" t="s">
        <v>59</v>
      </c>
      <c r="AV509" s="459"/>
      <c r="AW509" s="32"/>
      <c r="AX509" s="32"/>
      <c r="AY509" s="32"/>
      <c r="AZ509" s="32">
        <f t="shared" si="12"/>
        <v>5</v>
      </c>
    </row>
    <row r="510" spans="5:52" ht="15.6" customHeight="1">
      <c r="E510" s="32"/>
      <c r="F510" s="32"/>
      <c r="G510" s="32"/>
      <c r="H510" s="529" t="s">
        <v>2807</v>
      </c>
      <c r="I510" s="472" t="s">
        <v>5211</v>
      </c>
      <c r="J510" s="476" t="s">
        <v>5212</v>
      </c>
      <c r="K510" s="32"/>
      <c r="L510" s="32"/>
      <c r="M510" s="32"/>
      <c r="N510" s="459" t="s">
        <v>6623</v>
      </c>
      <c r="O510" s="32"/>
      <c r="P510" s="32"/>
      <c r="Q510" s="476" t="s">
        <v>3812</v>
      </c>
      <c r="R510" s="476" t="s">
        <v>7149</v>
      </c>
      <c r="S510" s="32"/>
      <c r="T510" s="32"/>
      <c r="U510" s="32"/>
      <c r="V510" s="32"/>
      <c r="W510" s="32" t="s">
        <v>29</v>
      </c>
      <c r="X510" s="32" t="s">
        <v>141</v>
      </c>
      <c r="Y510" s="32"/>
      <c r="Z510" s="32"/>
      <c r="AA510" s="32"/>
      <c r="AB510" s="32"/>
      <c r="AC510" s="459" t="s">
        <v>142</v>
      </c>
      <c r="AD510" s="32"/>
      <c r="AE510" s="441" t="s">
        <v>1329</v>
      </c>
      <c r="AF510" s="441">
        <v>43983</v>
      </c>
      <c r="AG510" s="32"/>
      <c r="AH510" s="32"/>
      <c r="AI510" s="32"/>
      <c r="AJ510" s="32"/>
      <c r="AK510" s="32"/>
      <c r="AL510" s="32"/>
      <c r="AM510" s="459" t="s">
        <v>207</v>
      </c>
      <c r="AN510" s="441">
        <v>43983</v>
      </c>
      <c r="AO510" s="459" t="s">
        <v>55</v>
      </c>
      <c r="AP510" s="459" t="s">
        <v>59</v>
      </c>
      <c r="AQ510" s="476" t="s">
        <v>1669</v>
      </c>
      <c r="AR510" s="476"/>
      <c r="AS510" s="476"/>
      <c r="AT510" s="476"/>
      <c r="AU510" s="476"/>
      <c r="AV510" s="476"/>
      <c r="AW510" s="32"/>
      <c r="AX510" s="32"/>
      <c r="AY510" s="32"/>
      <c r="AZ510" s="32">
        <f t="shared" si="12"/>
        <v>6</v>
      </c>
    </row>
    <row r="511" spans="5:52" ht="15.6" customHeight="1">
      <c r="E511" s="32"/>
      <c r="F511" s="32"/>
      <c r="G511" s="32"/>
      <c r="H511" s="529" t="s">
        <v>2808</v>
      </c>
      <c r="I511" s="472" t="s">
        <v>5213</v>
      </c>
      <c r="J511" s="476" t="s">
        <v>5214</v>
      </c>
      <c r="K511" s="32"/>
      <c r="L511" s="32"/>
      <c r="M511" s="32"/>
      <c r="N511" s="459" t="s">
        <v>6624</v>
      </c>
      <c r="O511" s="32"/>
      <c r="P511" s="32"/>
      <c r="Q511" s="476" t="s">
        <v>3813</v>
      </c>
      <c r="R511" s="476" t="s">
        <v>7150</v>
      </c>
      <c r="S511" s="32"/>
      <c r="T511" s="32"/>
      <c r="U511" s="32"/>
      <c r="V511" s="32"/>
      <c r="W511" s="32" t="s">
        <v>29</v>
      </c>
      <c r="X511" s="32" t="s">
        <v>141</v>
      </c>
      <c r="Y511" s="32"/>
      <c r="Z511" s="32"/>
      <c r="AA511" s="32"/>
      <c r="AB511" s="32"/>
      <c r="AC511" s="459" t="s">
        <v>142</v>
      </c>
      <c r="AD511" s="32"/>
      <c r="AE511" s="441" t="s">
        <v>1329</v>
      </c>
      <c r="AF511" s="441">
        <v>43983</v>
      </c>
      <c r="AG511" s="32"/>
      <c r="AH511" s="32"/>
      <c r="AI511" s="32"/>
      <c r="AJ511" s="32"/>
      <c r="AK511" s="32"/>
      <c r="AL511" s="32"/>
      <c r="AM511" s="459" t="s">
        <v>207</v>
      </c>
      <c r="AN511" s="441">
        <v>43983</v>
      </c>
      <c r="AO511" s="459" t="s">
        <v>55</v>
      </c>
      <c r="AP511" s="459" t="s">
        <v>59</v>
      </c>
      <c r="AQ511" s="476" t="s">
        <v>1670</v>
      </c>
      <c r="AR511" s="476"/>
      <c r="AS511" s="476"/>
      <c r="AT511" s="476"/>
      <c r="AU511" s="476"/>
      <c r="AV511" s="476"/>
      <c r="AW511" s="32"/>
      <c r="AX511" s="32"/>
      <c r="AY511" s="32"/>
      <c r="AZ511" s="32">
        <f t="shared" si="12"/>
        <v>6</v>
      </c>
    </row>
    <row r="512" spans="5:52" ht="15.6" customHeight="1">
      <c r="E512" s="32"/>
      <c r="F512" s="32"/>
      <c r="G512" s="32"/>
      <c r="H512" s="529" t="s">
        <v>2809</v>
      </c>
      <c r="I512" s="472" t="s">
        <v>5215</v>
      </c>
      <c r="J512" s="476" t="s">
        <v>5216</v>
      </c>
      <c r="K512" s="32"/>
      <c r="L512" s="32"/>
      <c r="M512" s="32"/>
      <c r="N512" s="459" t="s">
        <v>6625</v>
      </c>
      <c r="O512" s="32"/>
      <c r="P512" s="32"/>
      <c r="Q512" s="476" t="s">
        <v>3814</v>
      </c>
      <c r="R512" s="476" t="s">
        <v>7151</v>
      </c>
      <c r="S512" s="32"/>
      <c r="T512" s="32"/>
      <c r="U512" s="32"/>
      <c r="V512" s="32"/>
      <c r="W512" s="32" t="s">
        <v>29</v>
      </c>
      <c r="X512" s="32" t="s">
        <v>141</v>
      </c>
      <c r="Y512" s="32"/>
      <c r="Z512" s="32"/>
      <c r="AA512" s="32"/>
      <c r="AB512" s="32"/>
      <c r="AC512" s="459" t="s">
        <v>142</v>
      </c>
      <c r="AD512" s="32"/>
      <c r="AE512" s="441" t="s">
        <v>1329</v>
      </c>
      <c r="AF512" s="441">
        <v>43983</v>
      </c>
      <c r="AG512" s="32"/>
      <c r="AH512" s="32"/>
      <c r="AI512" s="32"/>
      <c r="AJ512" s="32"/>
      <c r="AK512" s="32"/>
      <c r="AL512" s="32"/>
      <c r="AM512" s="459" t="s">
        <v>207</v>
      </c>
      <c r="AN512" s="441">
        <v>43983</v>
      </c>
      <c r="AO512" s="459" t="s">
        <v>55</v>
      </c>
      <c r="AP512" s="459" t="s">
        <v>59</v>
      </c>
      <c r="AQ512" s="476" t="s">
        <v>1670</v>
      </c>
      <c r="AR512" s="476"/>
      <c r="AS512" s="476"/>
      <c r="AT512" s="476"/>
      <c r="AU512" s="476"/>
      <c r="AV512" s="476"/>
      <c r="AW512" s="32"/>
      <c r="AX512" s="32"/>
      <c r="AY512" s="32"/>
      <c r="AZ512" s="32">
        <f t="shared" si="12"/>
        <v>6</v>
      </c>
    </row>
    <row r="513" spans="5:52" ht="15.6" customHeight="1">
      <c r="E513" s="32"/>
      <c r="F513" s="32"/>
      <c r="G513" s="32"/>
      <c r="H513" s="527" t="s">
        <v>2810</v>
      </c>
      <c r="I513" s="472" t="s">
        <v>5217</v>
      </c>
      <c r="J513" s="476" t="s">
        <v>5218</v>
      </c>
      <c r="K513" s="32"/>
      <c r="L513" s="32"/>
      <c r="M513" s="32"/>
      <c r="N513" s="476" t="s">
        <v>6626</v>
      </c>
      <c r="O513" s="32"/>
      <c r="P513" s="32"/>
      <c r="Q513" s="476" t="s">
        <v>3815</v>
      </c>
      <c r="R513" s="472" t="s">
        <v>7152</v>
      </c>
      <c r="S513" s="32"/>
      <c r="T513" s="32"/>
      <c r="U513" s="32"/>
      <c r="V513" s="32"/>
      <c r="W513" s="32" t="s">
        <v>29</v>
      </c>
      <c r="X513" s="32" t="s">
        <v>141</v>
      </c>
      <c r="Y513" s="32"/>
      <c r="Z513" s="32"/>
      <c r="AA513" s="32"/>
      <c r="AB513" s="32"/>
      <c r="AC513" s="459" t="s">
        <v>142</v>
      </c>
      <c r="AD513" s="32"/>
      <c r="AE513" s="441" t="s">
        <v>1329</v>
      </c>
      <c r="AF513" s="441">
        <v>43983</v>
      </c>
      <c r="AG513" s="32"/>
      <c r="AH513" s="32"/>
      <c r="AI513" s="32"/>
      <c r="AJ513" s="32"/>
      <c r="AK513" s="32"/>
      <c r="AL513" s="32"/>
      <c r="AM513" s="476" t="s">
        <v>207</v>
      </c>
      <c r="AN513" s="477">
        <v>43984</v>
      </c>
      <c r="AO513" s="459" t="s">
        <v>57</v>
      </c>
      <c r="AP513" s="459" t="s">
        <v>56</v>
      </c>
      <c r="AQ513" s="476" t="s">
        <v>1671</v>
      </c>
      <c r="AR513" s="459" t="s">
        <v>206</v>
      </c>
      <c r="AS513" s="441">
        <v>43985</v>
      </c>
      <c r="AT513" s="476" t="s">
        <v>57</v>
      </c>
      <c r="AU513" s="476" t="s">
        <v>56</v>
      </c>
      <c r="AV513" s="476" t="s">
        <v>1672</v>
      </c>
      <c r="AW513" s="32"/>
      <c r="AX513" s="32"/>
      <c r="AY513" s="32"/>
      <c r="AZ513" s="32">
        <f t="shared" si="12"/>
        <v>6</v>
      </c>
    </row>
    <row r="514" spans="5:52" ht="15.6" customHeight="1">
      <c r="E514" s="32"/>
      <c r="F514" s="32"/>
      <c r="G514" s="32"/>
      <c r="H514" s="527" t="s">
        <v>2811</v>
      </c>
      <c r="I514" s="472" t="s">
        <v>5219</v>
      </c>
      <c r="J514" s="476" t="s">
        <v>5220</v>
      </c>
      <c r="K514" s="32"/>
      <c r="L514" s="32"/>
      <c r="M514" s="32"/>
      <c r="N514" s="476" t="s">
        <v>6627</v>
      </c>
      <c r="O514" s="32"/>
      <c r="P514" s="32"/>
      <c r="Q514" s="476" t="s">
        <v>3816</v>
      </c>
      <c r="R514" s="472" t="s">
        <v>7153</v>
      </c>
      <c r="S514" s="32"/>
      <c r="T514" s="32"/>
      <c r="U514" s="32"/>
      <c r="V514" s="32"/>
      <c r="W514" s="32" t="s">
        <v>29</v>
      </c>
      <c r="X514" s="32" t="s">
        <v>141</v>
      </c>
      <c r="Y514" s="32"/>
      <c r="Z514" s="32"/>
      <c r="AA514" s="32"/>
      <c r="AB514" s="32"/>
      <c r="AC514" s="459" t="s">
        <v>142</v>
      </c>
      <c r="AD514" s="32"/>
      <c r="AE514" s="441" t="s">
        <v>1329</v>
      </c>
      <c r="AF514" s="441">
        <v>43983</v>
      </c>
      <c r="AG514" s="32"/>
      <c r="AH514" s="32"/>
      <c r="AI514" s="32"/>
      <c r="AJ514" s="32"/>
      <c r="AK514" s="32"/>
      <c r="AL514" s="32"/>
      <c r="AM514" s="476" t="s">
        <v>207</v>
      </c>
      <c r="AN514" s="477">
        <v>43984</v>
      </c>
      <c r="AO514" s="459" t="s">
        <v>57</v>
      </c>
      <c r="AP514" s="459" t="s">
        <v>56</v>
      </c>
      <c r="AQ514" s="476" t="s">
        <v>1673</v>
      </c>
      <c r="AR514" s="459" t="s">
        <v>206</v>
      </c>
      <c r="AS514" s="441">
        <v>43985</v>
      </c>
      <c r="AT514" s="476" t="s">
        <v>57</v>
      </c>
      <c r="AU514" s="476" t="s">
        <v>56</v>
      </c>
      <c r="AV514" s="476" t="s">
        <v>1674</v>
      </c>
      <c r="AW514" s="32"/>
      <c r="AX514" s="32"/>
      <c r="AY514" s="32"/>
      <c r="AZ514" s="32">
        <f t="shared" si="12"/>
        <v>6</v>
      </c>
    </row>
    <row r="515" spans="5:52" ht="15.6" customHeight="1">
      <c r="E515" s="32"/>
      <c r="F515" s="32"/>
      <c r="G515" s="32"/>
      <c r="H515" s="527" t="s">
        <v>2812</v>
      </c>
      <c r="I515" s="472" t="s">
        <v>5221</v>
      </c>
      <c r="J515" s="476" t="s">
        <v>5222</v>
      </c>
      <c r="K515" s="32"/>
      <c r="L515" s="32"/>
      <c r="M515" s="32"/>
      <c r="N515" s="476" t="s">
        <v>6628</v>
      </c>
      <c r="O515" s="32"/>
      <c r="P515" s="32"/>
      <c r="Q515" s="476" t="s">
        <v>3817</v>
      </c>
      <c r="R515" s="472" t="s">
        <v>7154</v>
      </c>
      <c r="S515" s="32"/>
      <c r="T515" s="32"/>
      <c r="U515" s="32"/>
      <c r="V515" s="32"/>
      <c r="W515" s="32" t="s">
        <v>29</v>
      </c>
      <c r="X515" s="32" t="s">
        <v>141</v>
      </c>
      <c r="Y515" s="32"/>
      <c r="Z515" s="32"/>
      <c r="AA515" s="32"/>
      <c r="AB515" s="32"/>
      <c r="AC515" s="459" t="s">
        <v>142</v>
      </c>
      <c r="AD515" s="32"/>
      <c r="AE515" s="441" t="s">
        <v>1329</v>
      </c>
      <c r="AF515" s="441">
        <v>43983</v>
      </c>
      <c r="AG515" s="32"/>
      <c r="AH515" s="32"/>
      <c r="AI515" s="32"/>
      <c r="AJ515" s="32"/>
      <c r="AK515" s="32"/>
      <c r="AL515" s="32"/>
      <c r="AM515" s="476" t="s">
        <v>207</v>
      </c>
      <c r="AN515" s="477">
        <v>43984</v>
      </c>
      <c r="AO515" s="459" t="s">
        <v>57</v>
      </c>
      <c r="AP515" s="459" t="s">
        <v>56</v>
      </c>
      <c r="AQ515" s="476" t="s">
        <v>1675</v>
      </c>
      <c r="AR515" s="476"/>
      <c r="AS515" s="476"/>
      <c r="AT515" s="476"/>
      <c r="AU515" s="476"/>
      <c r="AV515" s="476"/>
      <c r="AW515" s="32"/>
      <c r="AX515" s="32"/>
      <c r="AY515" s="32"/>
      <c r="AZ515" s="32">
        <f t="shared" si="12"/>
        <v>6</v>
      </c>
    </row>
    <row r="516" spans="5:52" ht="15.6" customHeight="1">
      <c r="E516" s="32"/>
      <c r="F516" s="32"/>
      <c r="G516" s="32"/>
      <c r="H516" s="527" t="s">
        <v>2813</v>
      </c>
      <c r="I516" s="472" t="s">
        <v>5223</v>
      </c>
      <c r="J516" s="476" t="s">
        <v>5224</v>
      </c>
      <c r="K516" s="32"/>
      <c r="L516" s="32"/>
      <c r="M516" s="32"/>
      <c r="N516" s="476" t="s">
        <v>6629</v>
      </c>
      <c r="O516" s="32"/>
      <c r="P516" s="32"/>
      <c r="Q516" s="476" t="s">
        <v>3818</v>
      </c>
      <c r="R516" s="472" t="s">
        <v>7155</v>
      </c>
      <c r="S516" s="32"/>
      <c r="T516" s="32"/>
      <c r="U516" s="32"/>
      <c r="V516" s="32"/>
      <c r="W516" s="32" t="s">
        <v>29</v>
      </c>
      <c r="X516" s="32" t="s">
        <v>141</v>
      </c>
      <c r="Y516" s="32"/>
      <c r="Z516" s="32"/>
      <c r="AA516" s="32"/>
      <c r="AB516" s="32"/>
      <c r="AC516" s="459" t="s">
        <v>142</v>
      </c>
      <c r="AD516" s="32"/>
      <c r="AE516" s="441" t="s">
        <v>1329</v>
      </c>
      <c r="AF516" s="441">
        <v>43986</v>
      </c>
      <c r="AG516" s="32"/>
      <c r="AH516" s="32"/>
      <c r="AI516" s="32"/>
      <c r="AJ516" s="32"/>
      <c r="AK516" s="32"/>
      <c r="AL516" s="32"/>
      <c r="AM516" s="459" t="s">
        <v>206</v>
      </c>
      <c r="AN516" s="441">
        <v>43986</v>
      </c>
      <c r="AO516" s="476" t="s">
        <v>56</v>
      </c>
      <c r="AP516" s="87" t="s">
        <v>56</v>
      </c>
      <c r="AQ516" s="476"/>
      <c r="AR516" s="459"/>
      <c r="AS516" s="441"/>
      <c r="AT516" s="476"/>
      <c r="AU516" s="476"/>
      <c r="AV516" s="476"/>
      <c r="AW516" s="32"/>
      <c r="AX516" s="32"/>
      <c r="AY516" s="32"/>
      <c r="AZ516" s="32">
        <f t="shared" si="12"/>
        <v>6</v>
      </c>
    </row>
    <row r="517" spans="5:52" ht="15.6" customHeight="1">
      <c r="E517" s="32"/>
      <c r="F517" s="32"/>
      <c r="G517" s="32"/>
      <c r="H517" s="528" t="s">
        <v>2814</v>
      </c>
      <c r="I517" s="487" t="s">
        <v>5225</v>
      </c>
      <c r="J517" s="459" t="s">
        <v>5226</v>
      </c>
      <c r="K517" s="32"/>
      <c r="L517" s="32"/>
      <c r="M517" s="32"/>
      <c r="N517" s="549" t="s">
        <v>6630</v>
      </c>
      <c r="O517" s="32"/>
      <c r="P517" s="32"/>
      <c r="Q517" s="459" t="s">
        <v>3819</v>
      </c>
      <c r="R517" s="459" t="s">
        <v>7147</v>
      </c>
      <c r="S517" s="32"/>
      <c r="T517" s="32"/>
      <c r="U517" s="32"/>
      <c r="V517" s="32"/>
      <c r="W517" s="32" t="s">
        <v>29</v>
      </c>
      <c r="X517" s="32" t="s">
        <v>141</v>
      </c>
      <c r="Y517" s="32"/>
      <c r="Z517" s="32"/>
      <c r="AA517" s="32"/>
      <c r="AB517" s="32"/>
      <c r="AC517" s="459" t="s">
        <v>142</v>
      </c>
      <c r="AD517" s="32"/>
      <c r="AE517" s="442" t="s">
        <v>214</v>
      </c>
      <c r="AF517" s="443">
        <v>43979</v>
      </c>
      <c r="AG517" s="32"/>
      <c r="AH517" s="32"/>
      <c r="AI517" s="32"/>
      <c r="AJ517" s="32"/>
      <c r="AK517" s="32"/>
      <c r="AL517" s="32"/>
      <c r="AM517" s="474" t="s">
        <v>1329</v>
      </c>
      <c r="AN517" s="443">
        <v>43985</v>
      </c>
      <c r="AO517" s="459" t="s">
        <v>56</v>
      </c>
      <c r="AP517" s="475" t="s">
        <v>59</v>
      </c>
      <c r="AQ517" s="459" t="s">
        <v>1676</v>
      </c>
      <c r="AR517" s="459"/>
      <c r="AS517" s="441"/>
      <c r="AT517" s="459"/>
      <c r="AU517" s="459"/>
      <c r="AV517" s="459"/>
      <c r="AW517" s="32"/>
      <c r="AX517" s="32"/>
      <c r="AY517" s="32"/>
      <c r="AZ517" s="32">
        <f t="shared" si="12"/>
        <v>5</v>
      </c>
    </row>
    <row r="518" spans="5:52" ht="15.6" customHeight="1">
      <c r="E518" s="32"/>
      <c r="F518" s="32"/>
      <c r="G518" s="32"/>
      <c r="H518" s="520" t="s">
        <v>2815</v>
      </c>
      <c r="I518" s="450" t="s">
        <v>5227</v>
      </c>
      <c r="J518" s="450" t="s">
        <v>5228</v>
      </c>
      <c r="K518" s="32"/>
      <c r="L518" s="32"/>
      <c r="M518" s="32"/>
      <c r="N518" s="487" t="s">
        <v>6631</v>
      </c>
      <c r="O518" s="32"/>
      <c r="P518" s="32"/>
      <c r="Q518" s="450" t="s">
        <v>3820</v>
      </c>
      <c r="R518" s="450" t="s">
        <v>7146</v>
      </c>
      <c r="S518" s="32"/>
      <c r="T518" s="32"/>
      <c r="U518" s="32"/>
      <c r="V518" s="32"/>
      <c r="W518" s="32" t="s">
        <v>29</v>
      </c>
      <c r="X518" s="32" t="s">
        <v>141</v>
      </c>
      <c r="Y518" s="32"/>
      <c r="Z518" s="32"/>
      <c r="AA518" s="32"/>
      <c r="AB518" s="32"/>
      <c r="AC518" s="450" t="s">
        <v>142</v>
      </c>
      <c r="AD518" s="32"/>
      <c r="AE518" s="434" t="s">
        <v>207</v>
      </c>
      <c r="AF518" s="434">
        <v>43980</v>
      </c>
      <c r="AG518" s="32"/>
      <c r="AH518" s="32"/>
      <c r="AI518" s="32"/>
      <c r="AJ518" s="32"/>
      <c r="AK518" s="32"/>
      <c r="AL518" s="32"/>
      <c r="AM518" s="450" t="s">
        <v>214</v>
      </c>
      <c r="AN518" s="434">
        <v>43983</v>
      </c>
      <c r="AO518" s="450" t="s">
        <v>57</v>
      </c>
      <c r="AP518" s="450" t="s">
        <v>62</v>
      </c>
      <c r="AQ518" s="450" t="s">
        <v>1677</v>
      </c>
      <c r="AR518" s="450" t="s">
        <v>1329</v>
      </c>
      <c r="AS518" s="434">
        <v>43986</v>
      </c>
      <c r="AT518" s="450" t="s">
        <v>57</v>
      </c>
      <c r="AU518" s="450" t="s">
        <v>56</v>
      </c>
      <c r="AV518" s="470" t="s">
        <v>1678</v>
      </c>
      <c r="AW518" s="32"/>
      <c r="AX518" s="32"/>
      <c r="AY518" s="32"/>
      <c r="AZ518" s="32">
        <f t="shared" si="12"/>
        <v>5</v>
      </c>
    </row>
    <row r="519" spans="5:52" ht="15.6" customHeight="1">
      <c r="E519" s="32"/>
      <c r="F519" s="32"/>
      <c r="G519" s="32"/>
      <c r="H519" s="520" t="s">
        <v>2816</v>
      </c>
      <c r="I519" s="450" t="s">
        <v>5229</v>
      </c>
      <c r="J519" s="450" t="s">
        <v>5230</v>
      </c>
      <c r="K519" s="32"/>
      <c r="L519" s="32"/>
      <c r="M519" s="32"/>
      <c r="N519" s="487" t="s">
        <v>6632</v>
      </c>
      <c r="O519" s="32"/>
      <c r="P519" s="32"/>
      <c r="Q519" s="450" t="s">
        <v>3821</v>
      </c>
      <c r="R519" s="450" t="s">
        <v>7146</v>
      </c>
      <c r="S519" s="32"/>
      <c r="T519" s="32"/>
      <c r="U519" s="32"/>
      <c r="V519" s="32"/>
      <c r="W519" s="32" t="s">
        <v>29</v>
      </c>
      <c r="X519" s="32" t="s">
        <v>141</v>
      </c>
      <c r="Y519" s="32"/>
      <c r="Z519" s="32"/>
      <c r="AA519" s="32"/>
      <c r="AB519" s="32"/>
      <c r="AC519" s="450" t="s">
        <v>142</v>
      </c>
      <c r="AD519" s="32"/>
      <c r="AE519" s="434" t="s">
        <v>207</v>
      </c>
      <c r="AF519" s="434">
        <v>43980</v>
      </c>
      <c r="AG519" s="32"/>
      <c r="AH519" s="32"/>
      <c r="AI519" s="32"/>
      <c r="AJ519" s="32"/>
      <c r="AK519" s="32"/>
      <c r="AL519" s="32"/>
      <c r="AM519" s="450" t="s">
        <v>214</v>
      </c>
      <c r="AN519" s="434">
        <v>43983</v>
      </c>
      <c r="AO519" s="450" t="s">
        <v>57</v>
      </c>
      <c r="AP519" s="450" t="s">
        <v>62</v>
      </c>
      <c r="AQ519" s="450" t="s">
        <v>1677</v>
      </c>
      <c r="AR519" s="450" t="s">
        <v>1329</v>
      </c>
      <c r="AS519" s="434">
        <v>43986</v>
      </c>
      <c r="AT519" s="450" t="s">
        <v>57</v>
      </c>
      <c r="AU519" s="450" t="s">
        <v>56</v>
      </c>
      <c r="AV519" s="450" t="s">
        <v>1679</v>
      </c>
      <c r="AW519" s="32"/>
      <c r="AX519" s="32"/>
      <c r="AY519" s="32"/>
      <c r="AZ519" s="32">
        <f t="shared" si="12"/>
        <v>5</v>
      </c>
    </row>
    <row r="520" spans="5:52" ht="15.6" customHeight="1">
      <c r="E520" s="32"/>
      <c r="F520" s="32"/>
      <c r="G520" s="32"/>
      <c r="H520" s="520" t="s">
        <v>2817</v>
      </c>
      <c r="I520" s="450" t="s">
        <v>5231</v>
      </c>
      <c r="J520" s="450" t="s">
        <v>5232</v>
      </c>
      <c r="K520" s="32"/>
      <c r="L520" s="32"/>
      <c r="M520" s="32"/>
      <c r="N520" s="487" t="s">
        <v>6633</v>
      </c>
      <c r="O520" s="32"/>
      <c r="P520" s="32"/>
      <c r="Q520" s="450" t="s">
        <v>3822</v>
      </c>
      <c r="R520" s="450" t="s">
        <v>7146</v>
      </c>
      <c r="S520" s="32"/>
      <c r="T520" s="32"/>
      <c r="U520" s="32"/>
      <c r="V520" s="32"/>
      <c r="W520" s="32" t="s">
        <v>29</v>
      </c>
      <c r="X520" s="32" t="s">
        <v>141</v>
      </c>
      <c r="Y520" s="32"/>
      <c r="Z520" s="32"/>
      <c r="AA520" s="32"/>
      <c r="AB520" s="32"/>
      <c r="AC520" s="450" t="s">
        <v>142</v>
      </c>
      <c r="AD520" s="32"/>
      <c r="AE520" s="434" t="s">
        <v>207</v>
      </c>
      <c r="AF520" s="434">
        <v>43980</v>
      </c>
      <c r="AG520" s="32"/>
      <c r="AH520" s="32"/>
      <c r="AI520" s="32"/>
      <c r="AJ520" s="32"/>
      <c r="AK520" s="32"/>
      <c r="AL520" s="32"/>
      <c r="AM520" s="450" t="s">
        <v>214</v>
      </c>
      <c r="AN520" s="434">
        <v>43983</v>
      </c>
      <c r="AO520" s="450" t="s">
        <v>57</v>
      </c>
      <c r="AP520" s="450" t="s">
        <v>62</v>
      </c>
      <c r="AQ520" s="450" t="s">
        <v>1677</v>
      </c>
      <c r="AR520" s="450" t="s">
        <v>1329</v>
      </c>
      <c r="AS520" s="434">
        <v>43986</v>
      </c>
      <c r="AT520" s="450" t="s">
        <v>57</v>
      </c>
      <c r="AU520" s="450" t="s">
        <v>56</v>
      </c>
      <c r="AV520" s="450" t="s">
        <v>1679</v>
      </c>
      <c r="AW520" s="32"/>
      <c r="AX520" s="32"/>
      <c r="AY520" s="32"/>
      <c r="AZ520" s="32">
        <f t="shared" si="12"/>
        <v>5</v>
      </c>
    </row>
    <row r="521" spans="5:52" ht="15.6" customHeight="1">
      <c r="E521" s="32"/>
      <c r="F521" s="32"/>
      <c r="G521" s="32"/>
      <c r="H521" s="520" t="s">
        <v>2818</v>
      </c>
      <c r="I521" s="450" t="s">
        <v>5233</v>
      </c>
      <c r="J521" s="450" t="s">
        <v>5234</v>
      </c>
      <c r="K521" s="32"/>
      <c r="L521" s="32"/>
      <c r="M521" s="32"/>
      <c r="N521" s="487" t="s">
        <v>6634</v>
      </c>
      <c r="O521" s="32"/>
      <c r="P521" s="32"/>
      <c r="Q521" s="450" t="s">
        <v>3823</v>
      </c>
      <c r="R521" s="450" t="s">
        <v>7146</v>
      </c>
      <c r="S521" s="32"/>
      <c r="T521" s="32"/>
      <c r="U521" s="32"/>
      <c r="V521" s="32"/>
      <c r="W521" s="32" t="s">
        <v>29</v>
      </c>
      <c r="X521" s="32" t="s">
        <v>141</v>
      </c>
      <c r="Y521" s="32"/>
      <c r="Z521" s="32"/>
      <c r="AA521" s="32"/>
      <c r="AB521" s="32"/>
      <c r="AC521" s="450" t="s">
        <v>142</v>
      </c>
      <c r="AD521" s="32"/>
      <c r="AE521" s="434" t="s">
        <v>207</v>
      </c>
      <c r="AF521" s="434">
        <v>43980</v>
      </c>
      <c r="AG521" s="32"/>
      <c r="AH521" s="32"/>
      <c r="AI521" s="32"/>
      <c r="AJ521" s="32"/>
      <c r="AK521" s="32"/>
      <c r="AL521" s="32"/>
      <c r="AM521" s="450" t="s">
        <v>214</v>
      </c>
      <c r="AN521" s="434">
        <v>43983</v>
      </c>
      <c r="AO521" s="450" t="s">
        <v>57</v>
      </c>
      <c r="AP521" s="450" t="s">
        <v>62</v>
      </c>
      <c r="AQ521" s="450" t="s">
        <v>1677</v>
      </c>
      <c r="AR521" s="450" t="s">
        <v>1329</v>
      </c>
      <c r="AS521" s="434">
        <v>43986</v>
      </c>
      <c r="AT521" s="450" t="s">
        <v>57</v>
      </c>
      <c r="AU521" s="450" t="s">
        <v>56</v>
      </c>
      <c r="AV521" s="450" t="s">
        <v>1679</v>
      </c>
      <c r="AW521" s="32"/>
      <c r="AX521" s="32"/>
      <c r="AY521" s="32"/>
      <c r="AZ521" s="32">
        <f t="shared" si="12"/>
        <v>5</v>
      </c>
    </row>
    <row r="522" spans="5:52" ht="15.6" customHeight="1">
      <c r="E522" s="32"/>
      <c r="F522" s="32"/>
      <c r="G522" s="32"/>
      <c r="H522" s="520" t="s">
        <v>2819</v>
      </c>
      <c r="I522" s="450" t="s">
        <v>5235</v>
      </c>
      <c r="J522" s="450" t="s">
        <v>5236</v>
      </c>
      <c r="K522" s="32"/>
      <c r="L522" s="32"/>
      <c r="M522" s="32"/>
      <c r="N522" s="487" t="s">
        <v>6635</v>
      </c>
      <c r="O522" s="32"/>
      <c r="P522" s="32"/>
      <c r="Q522" s="450" t="s">
        <v>3824</v>
      </c>
      <c r="R522" s="450" t="s">
        <v>7146</v>
      </c>
      <c r="S522" s="32"/>
      <c r="T522" s="32"/>
      <c r="U522" s="32"/>
      <c r="V522" s="32"/>
      <c r="W522" s="32" t="s">
        <v>29</v>
      </c>
      <c r="X522" s="32" t="s">
        <v>141</v>
      </c>
      <c r="Y522" s="32"/>
      <c r="Z522" s="32"/>
      <c r="AA522" s="32"/>
      <c r="AB522" s="32"/>
      <c r="AC522" s="450" t="s">
        <v>142</v>
      </c>
      <c r="AD522" s="32"/>
      <c r="AE522" s="434" t="s">
        <v>207</v>
      </c>
      <c r="AF522" s="434">
        <v>43980</v>
      </c>
      <c r="AG522" s="32"/>
      <c r="AH522" s="32"/>
      <c r="AI522" s="32"/>
      <c r="AJ522" s="32"/>
      <c r="AK522" s="32"/>
      <c r="AL522" s="32"/>
      <c r="AM522" s="450" t="s">
        <v>214</v>
      </c>
      <c r="AN522" s="434">
        <v>43983</v>
      </c>
      <c r="AO522" s="450" t="s">
        <v>57</v>
      </c>
      <c r="AP522" s="450" t="s">
        <v>62</v>
      </c>
      <c r="AQ522" s="450" t="s">
        <v>1677</v>
      </c>
      <c r="AR522" s="450" t="s">
        <v>1329</v>
      </c>
      <c r="AS522" s="434">
        <v>43986</v>
      </c>
      <c r="AT522" s="450" t="s">
        <v>57</v>
      </c>
      <c r="AU522" s="450" t="s">
        <v>56</v>
      </c>
      <c r="AV522" s="450" t="s">
        <v>1679</v>
      </c>
      <c r="AW522" s="32"/>
      <c r="AX522" s="32"/>
      <c r="AY522" s="32"/>
      <c r="AZ522" s="32">
        <f t="shared" si="12"/>
        <v>5</v>
      </c>
    </row>
    <row r="523" spans="5:52" ht="15.6" customHeight="1">
      <c r="E523" s="32"/>
      <c r="F523" s="32"/>
      <c r="G523" s="32"/>
      <c r="H523" s="520" t="s">
        <v>2820</v>
      </c>
      <c r="I523" s="450" t="s">
        <v>5237</v>
      </c>
      <c r="J523" s="450" t="s">
        <v>5238</v>
      </c>
      <c r="K523" s="32"/>
      <c r="L523" s="32"/>
      <c r="M523" s="32"/>
      <c r="N523" s="487" t="s">
        <v>6636</v>
      </c>
      <c r="O523" s="32"/>
      <c r="P523" s="32"/>
      <c r="Q523" s="450" t="s">
        <v>3825</v>
      </c>
      <c r="R523" s="450" t="s">
        <v>7146</v>
      </c>
      <c r="S523" s="32"/>
      <c r="T523" s="32"/>
      <c r="U523" s="32"/>
      <c r="V523" s="32"/>
      <c r="W523" s="32" t="s">
        <v>29</v>
      </c>
      <c r="X523" s="32" t="s">
        <v>141</v>
      </c>
      <c r="Y523" s="32"/>
      <c r="Z523" s="32"/>
      <c r="AA523" s="32"/>
      <c r="AB523" s="32"/>
      <c r="AC523" s="450" t="s">
        <v>142</v>
      </c>
      <c r="AD523" s="32"/>
      <c r="AE523" s="434" t="s">
        <v>207</v>
      </c>
      <c r="AF523" s="434">
        <v>43980</v>
      </c>
      <c r="AG523" s="32"/>
      <c r="AH523" s="32"/>
      <c r="AI523" s="32"/>
      <c r="AJ523" s="32"/>
      <c r="AK523" s="32"/>
      <c r="AL523" s="32"/>
      <c r="AM523" s="450" t="s">
        <v>214</v>
      </c>
      <c r="AN523" s="434">
        <v>43983</v>
      </c>
      <c r="AO523" s="450" t="s">
        <v>56</v>
      </c>
      <c r="AP523" s="87" t="s">
        <v>56</v>
      </c>
      <c r="AQ523" s="450" t="s">
        <v>1680</v>
      </c>
      <c r="AR523" s="450"/>
      <c r="AS523" s="450"/>
      <c r="AT523" s="450"/>
      <c r="AU523" s="450"/>
      <c r="AV523" s="450"/>
      <c r="AW523" s="32"/>
      <c r="AX523" s="32"/>
      <c r="AY523" s="32"/>
      <c r="AZ523" s="32">
        <f t="shared" si="12"/>
        <v>5</v>
      </c>
    </row>
    <row r="524" spans="5:52" ht="15.6" customHeight="1">
      <c r="E524" s="32"/>
      <c r="F524" s="32"/>
      <c r="G524" s="32"/>
      <c r="H524" s="520" t="s">
        <v>2821</v>
      </c>
      <c r="I524" s="450" t="s">
        <v>5239</v>
      </c>
      <c r="J524" s="450" t="s">
        <v>5240</v>
      </c>
      <c r="K524" s="32"/>
      <c r="L524" s="32"/>
      <c r="M524" s="32"/>
      <c r="N524" s="487" t="s">
        <v>6637</v>
      </c>
      <c r="O524" s="32"/>
      <c r="P524" s="32"/>
      <c r="Q524" s="450" t="s">
        <v>3826</v>
      </c>
      <c r="R524" s="450" t="s">
        <v>7146</v>
      </c>
      <c r="S524" s="32"/>
      <c r="T524" s="32"/>
      <c r="U524" s="32"/>
      <c r="V524" s="32"/>
      <c r="W524" s="32" t="s">
        <v>29</v>
      </c>
      <c r="X524" s="32" t="s">
        <v>141</v>
      </c>
      <c r="Y524" s="32"/>
      <c r="Z524" s="32"/>
      <c r="AA524" s="32"/>
      <c r="AB524" s="32"/>
      <c r="AC524" s="450" t="s">
        <v>142</v>
      </c>
      <c r="AD524" s="32"/>
      <c r="AE524" s="434" t="s">
        <v>207</v>
      </c>
      <c r="AF524" s="434">
        <v>43980</v>
      </c>
      <c r="AG524" s="32"/>
      <c r="AH524" s="32"/>
      <c r="AI524" s="32"/>
      <c r="AJ524" s="32"/>
      <c r="AK524" s="32"/>
      <c r="AL524" s="32"/>
      <c r="AM524" s="450" t="s">
        <v>214</v>
      </c>
      <c r="AN524" s="434">
        <v>43983</v>
      </c>
      <c r="AO524" s="450" t="s">
        <v>55</v>
      </c>
      <c r="AP524" s="452" t="s">
        <v>56</v>
      </c>
      <c r="AQ524" s="470" t="s">
        <v>1681</v>
      </c>
      <c r="AR524" s="450" t="s">
        <v>1329</v>
      </c>
      <c r="AS524" s="434">
        <v>43985</v>
      </c>
      <c r="AT524" s="450" t="s">
        <v>56</v>
      </c>
      <c r="AU524" s="450"/>
      <c r="AV524" s="450"/>
      <c r="AW524" s="32"/>
      <c r="AX524" s="32"/>
      <c r="AY524" s="32"/>
      <c r="AZ524" s="32">
        <f t="shared" si="12"/>
        <v>5</v>
      </c>
    </row>
    <row r="525" spans="5:52" ht="15.6" customHeight="1">
      <c r="E525" s="32"/>
      <c r="F525" s="32"/>
      <c r="G525" s="32"/>
      <c r="H525" s="520" t="s">
        <v>2822</v>
      </c>
      <c r="I525" s="450" t="s">
        <v>5241</v>
      </c>
      <c r="J525" s="450" t="s">
        <v>5242</v>
      </c>
      <c r="K525" s="32"/>
      <c r="L525" s="32"/>
      <c r="M525" s="32"/>
      <c r="N525" s="487" t="s">
        <v>6638</v>
      </c>
      <c r="O525" s="32"/>
      <c r="P525" s="32"/>
      <c r="Q525" s="450" t="s">
        <v>3827</v>
      </c>
      <c r="R525" s="450" t="s">
        <v>7146</v>
      </c>
      <c r="S525" s="32"/>
      <c r="T525" s="32"/>
      <c r="U525" s="32"/>
      <c r="V525" s="32"/>
      <c r="W525" s="32" t="s">
        <v>29</v>
      </c>
      <c r="X525" s="32" t="s">
        <v>141</v>
      </c>
      <c r="Y525" s="32"/>
      <c r="Z525" s="32"/>
      <c r="AA525" s="32"/>
      <c r="AB525" s="32"/>
      <c r="AC525" s="450" t="s">
        <v>142</v>
      </c>
      <c r="AD525" s="32"/>
      <c r="AE525" s="434" t="s">
        <v>207</v>
      </c>
      <c r="AF525" s="434">
        <v>43980</v>
      </c>
      <c r="AG525" s="32"/>
      <c r="AH525" s="32"/>
      <c r="AI525" s="32"/>
      <c r="AJ525" s="32"/>
      <c r="AK525" s="32"/>
      <c r="AL525" s="32"/>
      <c r="AM525" s="450" t="s">
        <v>214</v>
      </c>
      <c r="AN525" s="434">
        <v>43983</v>
      </c>
      <c r="AO525" s="450" t="s">
        <v>56</v>
      </c>
      <c r="AP525" s="450" t="s">
        <v>59</v>
      </c>
      <c r="AQ525" s="470"/>
      <c r="AR525" s="450" t="s">
        <v>1329</v>
      </c>
      <c r="AS525" s="434">
        <v>43986</v>
      </c>
      <c r="AT525" s="450" t="s">
        <v>57</v>
      </c>
      <c r="AU525" s="450" t="s">
        <v>56</v>
      </c>
      <c r="AV525" s="450" t="s">
        <v>1682</v>
      </c>
      <c r="AW525" s="32"/>
      <c r="AX525" s="32"/>
      <c r="AY525" s="32"/>
      <c r="AZ525" s="32">
        <f t="shared" si="12"/>
        <v>5</v>
      </c>
    </row>
    <row r="526" spans="5:52" ht="15.6" customHeight="1">
      <c r="E526" s="32"/>
      <c r="F526" s="32"/>
      <c r="G526" s="32"/>
      <c r="H526" s="520" t="s">
        <v>2823</v>
      </c>
      <c r="I526" s="450" t="s">
        <v>5243</v>
      </c>
      <c r="J526" s="450" t="s">
        <v>5244</v>
      </c>
      <c r="K526" s="32"/>
      <c r="L526" s="32"/>
      <c r="M526" s="32"/>
      <c r="N526" s="487" t="s">
        <v>6639</v>
      </c>
      <c r="O526" s="32"/>
      <c r="P526" s="32"/>
      <c r="Q526" s="450" t="s">
        <v>3828</v>
      </c>
      <c r="R526" s="450" t="s">
        <v>7156</v>
      </c>
      <c r="S526" s="32"/>
      <c r="T526" s="32"/>
      <c r="U526" s="32"/>
      <c r="V526" s="32"/>
      <c r="W526" s="32" t="s">
        <v>29</v>
      </c>
      <c r="X526" s="32" t="s">
        <v>141</v>
      </c>
      <c r="Y526" s="32"/>
      <c r="Z526" s="32"/>
      <c r="AA526" s="32"/>
      <c r="AB526" s="32"/>
      <c r="AC526" s="450" t="s">
        <v>142</v>
      </c>
      <c r="AD526" s="32"/>
      <c r="AE526" s="434" t="s">
        <v>207</v>
      </c>
      <c r="AF526" s="434">
        <v>43980</v>
      </c>
      <c r="AG526" s="32"/>
      <c r="AH526" s="32"/>
      <c r="AI526" s="32"/>
      <c r="AJ526" s="32"/>
      <c r="AK526" s="32"/>
      <c r="AL526" s="32"/>
      <c r="AM526" s="450" t="s">
        <v>214</v>
      </c>
      <c r="AN526" s="434">
        <v>43984</v>
      </c>
      <c r="AO526" s="450" t="s">
        <v>56</v>
      </c>
      <c r="AP526" s="87" t="s">
        <v>56</v>
      </c>
      <c r="AQ526" s="450" t="s">
        <v>1683</v>
      </c>
      <c r="AR526" s="450" t="s">
        <v>1329</v>
      </c>
      <c r="AS526" s="434">
        <v>43986</v>
      </c>
      <c r="AT526" s="450" t="s">
        <v>57</v>
      </c>
      <c r="AU526" s="450" t="s">
        <v>56</v>
      </c>
      <c r="AV526" s="450" t="s">
        <v>1684</v>
      </c>
      <c r="AW526" s="32"/>
      <c r="AX526" s="32"/>
      <c r="AY526" s="32"/>
      <c r="AZ526" s="32">
        <f t="shared" si="12"/>
        <v>5</v>
      </c>
    </row>
    <row r="527" spans="5:52" ht="15.6" customHeight="1">
      <c r="E527" s="32"/>
      <c r="F527" s="32"/>
      <c r="G527" s="32"/>
      <c r="H527" s="520" t="s">
        <v>2824</v>
      </c>
      <c r="I527" s="450" t="s">
        <v>5245</v>
      </c>
      <c r="J527" s="450" t="s">
        <v>5246</v>
      </c>
      <c r="K527" s="32"/>
      <c r="L527" s="32"/>
      <c r="M527" s="32"/>
      <c r="N527" s="487" t="s">
        <v>6640</v>
      </c>
      <c r="O527" s="32"/>
      <c r="P527" s="32"/>
      <c r="Q527" s="450" t="s">
        <v>3829</v>
      </c>
      <c r="R527" s="450" t="s">
        <v>7157</v>
      </c>
      <c r="S527" s="32"/>
      <c r="T527" s="32"/>
      <c r="U527" s="32"/>
      <c r="V527" s="32"/>
      <c r="W527" s="32" t="s">
        <v>29</v>
      </c>
      <c r="X527" s="32" t="s">
        <v>141</v>
      </c>
      <c r="Y527" s="32"/>
      <c r="Z527" s="32"/>
      <c r="AA527" s="32"/>
      <c r="AB527" s="32"/>
      <c r="AC527" s="450" t="s">
        <v>142</v>
      </c>
      <c r="AD527" s="32"/>
      <c r="AE527" s="434" t="s">
        <v>207</v>
      </c>
      <c r="AF527" s="434">
        <v>43980</v>
      </c>
      <c r="AG527" s="32"/>
      <c r="AH527" s="32"/>
      <c r="AI527" s="32"/>
      <c r="AJ527" s="32"/>
      <c r="AK527" s="32"/>
      <c r="AL527" s="32"/>
      <c r="AM527" s="450" t="s">
        <v>214</v>
      </c>
      <c r="AN527" s="434">
        <v>43984</v>
      </c>
      <c r="AO527" s="450" t="s">
        <v>57</v>
      </c>
      <c r="AP527" s="450" t="s">
        <v>56</v>
      </c>
      <c r="AQ527" s="450" t="s">
        <v>1685</v>
      </c>
      <c r="AR527" s="450" t="s">
        <v>1329</v>
      </c>
      <c r="AS527" s="434">
        <v>43985</v>
      </c>
      <c r="AT527" s="450" t="s">
        <v>56</v>
      </c>
      <c r="AU527" s="450"/>
      <c r="AV527" s="450"/>
      <c r="AW527" s="32"/>
      <c r="AX527" s="32"/>
      <c r="AY527" s="32"/>
      <c r="AZ527" s="32">
        <f t="shared" si="12"/>
        <v>5</v>
      </c>
    </row>
    <row r="528" spans="5:52" ht="15.6" customHeight="1">
      <c r="E528" s="32"/>
      <c r="F528" s="32"/>
      <c r="G528" s="32"/>
      <c r="H528" s="520" t="s">
        <v>2823</v>
      </c>
      <c r="I528" s="450" t="s">
        <v>5239</v>
      </c>
      <c r="J528" s="450" t="s">
        <v>5247</v>
      </c>
      <c r="K528" s="32"/>
      <c r="L528" s="32"/>
      <c r="M528" s="32"/>
      <c r="N528" s="487" t="s">
        <v>6641</v>
      </c>
      <c r="O528" s="32"/>
      <c r="P528" s="32"/>
      <c r="Q528" s="450" t="s">
        <v>3830</v>
      </c>
      <c r="R528" s="450" t="s">
        <v>7156</v>
      </c>
      <c r="S528" s="32"/>
      <c r="T528" s="32"/>
      <c r="U528" s="32"/>
      <c r="V528" s="32"/>
      <c r="W528" s="32" t="s">
        <v>29</v>
      </c>
      <c r="X528" s="32" t="s">
        <v>141</v>
      </c>
      <c r="Y528" s="32"/>
      <c r="Z528" s="32"/>
      <c r="AA528" s="32"/>
      <c r="AB528" s="32"/>
      <c r="AC528" s="450" t="s">
        <v>142</v>
      </c>
      <c r="AD528" s="32"/>
      <c r="AE528" s="434" t="s">
        <v>207</v>
      </c>
      <c r="AF528" s="434">
        <v>43980</v>
      </c>
      <c r="AG528" s="32"/>
      <c r="AH528" s="32"/>
      <c r="AI528" s="32"/>
      <c r="AJ528" s="32"/>
      <c r="AK528" s="32"/>
      <c r="AL528" s="32"/>
      <c r="AM528" s="450" t="s">
        <v>214</v>
      </c>
      <c r="AN528" s="434">
        <v>43984</v>
      </c>
      <c r="AO528" s="450" t="s">
        <v>57</v>
      </c>
      <c r="AP528" s="450" t="s">
        <v>56</v>
      </c>
      <c r="AQ528" s="450" t="s">
        <v>1686</v>
      </c>
      <c r="AR528" s="450" t="s">
        <v>1329</v>
      </c>
      <c r="AS528" s="434">
        <v>43986</v>
      </c>
      <c r="AT528" s="450" t="s">
        <v>57</v>
      </c>
      <c r="AU528" s="450" t="s">
        <v>56</v>
      </c>
      <c r="AV528" s="450" t="s">
        <v>1687</v>
      </c>
      <c r="AW528" s="32"/>
      <c r="AX528" s="32"/>
      <c r="AY528" s="32"/>
      <c r="AZ528" s="32">
        <f t="shared" si="12"/>
        <v>5</v>
      </c>
    </row>
    <row r="529" spans="5:52" ht="15.6" customHeight="1">
      <c r="E529" s="32"/>
      <c r="F529" s="32"/>
      <c r="G529" s="32"/>
      <c r="H529" s="528" t="s">
        <v>2825</v>
      </c>
      <c r="I529" s="450" t="s">
        <v>5248</v>
      </c>
      <c r="J529" s="450" t="s">
        <v>5249</v>
      </c>
      <c r="K529" s="32"/>
      <c r="L529" s="32"/>
      <c r="M529" s="32"/>
      <c r="N529" s="487" t="s">
        <v>6641</v>
      </c>
      <c r="O529" s="32"/>
      <c r="P529" s="32"/>
      <c r="Q529" s="450" t="s">
        <v>3831</v>
      </c>
      <c r="R529" s="450" t="s">
        <v>7158</v>
      </c>
      <c r="S529" s="32"/>
      <c r="T529" s="32"/>
      <c r="U529" s="32"/>
      <c r="V529" s="32"/>
      <c r="W529" s="32" t="s">
        <v>29</v>
      </c>
      <c r="X529" s="32" t="s">
        <v>141</v>
      </c>
      <c r="Y529" s="32"/>
      <c r="Z529" s="32"/>
      <c r="AA529" s="32"/>
      <c r="AB529" s="32"/>
      <c r="AC529" s="450" t="s">
        <v>142</v>
      </c>
      <c r="AD529" s="32"/>
      <c r="AE529" s="434" t="s">
        <v>207</v>
      </c>
      <c r="AF529" s="434">
        <v>43986</v>
      </c>
      <c r="AG529" s="32"/>
      <c r="AH529" s="32"/>
      <c r="AI529" s="32"/>
      <c r="AJ529" s="32"/>
      <c r="AK529" s="32"/>
      <c r="AL529" s="32"/>
      <c r="AM529" s="450"/>
      <c r="AN529" s="434"/>
      <c r="AO529" s="450"/>
      <c r="AP529" s="450"/>
      <c r="AQ529" s="450"/>
      <c r="AR529" s="450" t="s">
        <v>1329</v>
      </c>
      <c r="AS529" s="434">
        <v>43986</v>
      </c>
      <c r="AT529" s="450" t="s">
        <v>56</v>
      </c>
      <c r="AU529" s="450" t="s">
        <v>56</v>
      </c>
      <c r="AV529" s="450"/>
      <c r="AW529" s="32"/>
      <c r="AX529" s="32"/>
      <c r="AY529" s="32"/>
      <c r="AZ529" s="32">
        <f t="shared" ref="AZ529:AZ586" si="13">MONTH(AF529)</f>
        <v>6</v>
      </c>
    </row>
    <row r="530" spans="5:52" ht="15.6" customHeight="1">
      <c r="E530" s="32"/>
      <c r="F530" s="32"/>
      <c r="G530" s="32"/>
      <c r="H530" s="528" t="s">
        <v>2826</v>
      </c>
      <c r="I530" s="450" t="s">
        <v>5250</v>
      </c>
      <c r="J530" s="450" t="s">
        <v>5251</v>
      </c>
      <c r="K530" s="32"/>
      <c r="L530" s="32"/>
      <c r="M530" s="32"/>
      <c r="N530" s="487" t="s">
        <v>6641</v>
      </c>
      <c r="O530" s="32"/>
      <c r="P530" s="32"/>
      <c r="Q530" s="450" t="s">
        <v>3832</v>
      </c>
      <c r="R530" s="450" t="s">
        <v>7159</v>
      </c>
      <c r="S530" s="32"/>
      <c r="T530" s="32"/>
      <c r="U530" s="32"/>
      <c r="V530" s="32"/>
      <c r="W530" s="32" t="s">
        <v>29</v>
      </c>
      <c r="X530" s="32" t="s">
        <v>141</v>
      </c>
      <c r="Y530" s="32"/>
      <c r="Z530" s="32"/>
      <c r="AA530" s="32"/>
      <c r="AB530" s="32"/>
      <c r="AC530" s="450" t="s">
        <v>142</v>
      </c>
      <c r="AD530" s="32"/>
      <c r="AE530" s="434" t="s">
        <v>207</v>
      </c>
      <c r="AF530" s="434">
        <v>43986</v>
      </c>
      <c r="AG530" s="32"/>
      <c r="AH530" s="32"/>
      <c r="AI530" s="32"/>
      <c r="AJ530" s="32"/>
      <c r="AK530" s="32"/>
      <c r="AL530" s="32"/>
      <c r="AM530" s="450"/>
      <c r="AN530" s="434"/>
      <c r="AO530" s="450"/>
      <c r="AP530" s="450"/>
      <c r="AQ530" s="450"/>
      <c r="AR530" s="450" t="s">
        <v>1329</v>
      </c>
      <c r="AS530" s="434">
        <v>43986</v>
      </c>
      <c r="AT530" s="450" t="s">
        <v>56</v>
      </c>
      <c r="AU530" s="450" t="s">
        <v>56</v>
      </c>
      <c r="AV530" s="450"/>
      <c r="AW530" s="32"/>
      <c r="AX530" s="32"/>
      <c r="AY530" s="32"/>
      <c r="AZ530" s="32">
        <f t="shared" si="13"/>
        <v>6</v>
      </c>
    </row>
    <row r="531" spans="5:52" ht="15.6" customHeight="1">
      <c r="E531" s="32"/>
      <c r="F531" s="32"/>
      <c r="G531" s="32"/>
      <c r="H531" s="528" t="s">
        <v>2827</v>
      </c>
      <c r="I531" s="450" t="s">
        <v>5252</v>
      </c>
      <c r="J531" s="450" t="s">
        <v>5253</v>
      </c>
      <c r="K531" s="32"/>
      <c r="L531" s="32"/>
      <c r="M531" s="32"/>
      <c r="N531" s="487" t="s">
        <v>6641</v>
      </c>
      <c r="O531" s="32"/>
      <c r="P531" s="32"/>
      <c r="Q531" s="450" t="s">
        <v>3833</v>
      </c>
      <c r="R531" s="450" t="s">
        <v>7160</v>
      </c>
      <c r="S531" s="32"/>
      <c r="T531" s="32"/>
      <c r="U531" s="32"/>
      <c r="V531" s="32"/>
      <c r="W531" s="32" t="s">
        <v>29</v>
      </c>
      <c r="X531" s="32" t="s">
        <v>141</v>
      </c>
      <c r="Y531" s="32"/>
      <c r="Z531" s="32"/>
      <c r="AA531" s="32"/>
      <c r="AB531" s="32"/>
      <c r="AC531" s="450" t="s">
        <v>142</v>
      </c>
      <c r="AD531" s="32"/>
      <c r="AE531" s="434" t="s">
        <v>207</v>
      </c>
      <c r="AF531" s="434">
        <v>43986</v>
      </c>
      <c r="AG531" s="32"/>
      <c r="AH531" s="32"/>
      <c r="AI531" s="32"/>
      <c r="AJ531" s="32"/>
      <c r="AK531" s="32"/>
      <c r="AL531" s="32"/>
      <c r="AM531" s="450"/>
      <c r="AN531" s="434"/>
      <c r="AO531" s="450"/>
      <c r="AP531" s="450"/>
      <c r="AQ531" s="450"/>
      <c r="AR531" s="450" t="s">
        <v>1329</v>
      </c>
      <c r="AS531" s="434">
        <v>43986</v>
      </c>
      <c r="AT531" s="450" t="s">
        <v>56</v>
      </c>
      <c r="AU531" s="450" t="s">
        <v>56</v>
      </c>
      <c r="AV531" s="450"/>
      <c r="AW531" s="32"/>
      <c r="AX531" s="32"/>
      <c r="AY531" s="32"/>
      <c r="AZ531" s="32">
        <f t="shared" si="13"/>
        <v>6</v>
      </c>
    </row>
    <row r="532" spans="5:52" ht="15.6" customHeight="1">
      <c r="E532" s="32"/>
      <c r="F532" s="32"/>
      <c r="G532" s="32"/>
      <c r="H532" s="520" t="s">
        <v>2828</v>
      </c>
      <c r="I532" s="450" t="s">
        <v>5254</v>
      </c>
      <c r="J532" s="450" t="s">
        <v>5255</v>
      </c>
      <c r="K532" s="32"/>
      <c r="L532" s="32"/>
      <c r="M532" s="32"/>
      <c r="N532" s="487" t="s">
        <v>6642</v>
      </c>
      <c r="O532" s="32"/>
      <c r="P532" s="32"/>
      <c r="Q532" s="450" t="s">
        <v>3834</v>
      </c>
      <c r="R532" s="450" t="s">
        <v>7157</v>
      </c>
      <c r="S532" s="32"/>
      <c r="T532" s="32"/>
      <c r="U532" s="32"/>
      <c r="V532" s="32"/>
      <c r="W532" s="32" t="s">
        <v>29</v>
      </c>
      <c r="X532" s="32" t="s">
        <v>141</v>
      </c>
      <c r="Y532" s="32"/>
      <c r="Z532" s="32"/>
      <c r="AA532" s="32"/>
      <c r="AB532" s="32"/>
      <c r="AC532" s="450" t="s">
        <v>142</v>
      </c>
      <c r="AD532" s="32"/>
      <c r="AE532" s="434" t="s">
        <v>207</v>
      </c>
      <c r="AF532" s="434">
        <v>43980</v>
      </c>
      <c r="AG532" s="32"/>
      <c r="AH532" s="32"/>
      <c r="AI532" s="32"/>
      <c r="AJ532" s="32"/>
      <c r="AK532" s="32"/>
      <c r="AL532" s="32"/>
      <c r="AM532" s="450" t="s">
        <v>214</v>
      </c>
      <c r="AN532" s="434">
        <v>43984</v>
      </c>
      <c r="AO532" s="450" t="s">
        <v>55</v>
      </c>
      <c r="AP532" s="450" t="s">
        <v>56</v>
      </c>
      <c r="AQ532" s="470" t="s">
        <v>1688</v>
      </c>
      <c r="AR532" s="450" t="s">
        <v>1329</v>
      </c>
      <c r="AS532" s="434">
        <v>43985</v>
      </c>
      <c r="AT532" s="450" t="s">
        <v>56</v>
      </c>
      <c r="AU532" s="450"/>
      <c r="AV532" s="450"/>
      <c r="AW532" s="32"/>
      <c r="AX532" s="32"/>
      <c r="AY532" s="32"/>
      <c r="AZ532" s="32">
        <f t="shared" si="13"/>
        <v>5</v>
      </c>
    </row>
    <row r="533" spans="5:52" ht="15.6" customHeight="1">
      <c r="E533" s="32"/>
      <c r="F533" s="32"/>
      <c r="G533" s="32"/>
      <c r="H533" s="520" t="s">
        <v>2829</v>
      </c>
      <c r="I533" s="450" t="s">
        <v>5256</v>
      </c>
      <c r="J533" s="450" t="s">
        <v>5257</v>
      </c>
      <c r="K533" s="32"/>
      <c r="L533" s="32"/>
      <c r="M533" s="32"/>
      <c r="N533" s="487" t="s">
        <v>6643</v>
      </c>
      <c r="O533" s="32"/>
      <c r="P533" s="32"/>
      <c r="Q533" s="450" t="s">
        <v>3835</v>
      </c>
      <c r="R533" s="450" t="s">
        <v>7146</v>
      </c>
      <c r="S533" s="32"/>
      <c r="T533" s="32"/>
      <c r="U533" s="32"/>
      <c r="V533" s="32"/>
      <c r="W533" s="32" t="s">
        <v>29</v>
      </c>
      <c r="X533" s="32" t="s">
        <v>141</v>
      </c>
      <c r="Y533" s="32"/>
      <c r="Z533" s="32"/>
      <c r="AA533" s="32"/>
      <c r="AB533" s="32"/>
      <c r="AC533" s="450" t="s">
        <v>142</v>
      </c>
      <c r="AD533" s="32"/>
      <c r="AE533" s="434" t="s">
        <v>207</v>
      </c>
      <c r="AF533" s="434">
        <v>43980</v>
      </c>
      <c r="AG533" s="32"/>
      <c r="AH533" s="32"/>
      <c r="AI533" s="32"/>
      <c r="AJ533" s="32"/>
      <c r="AK533" s="32"/>
      <c r="AL533" s="32"/>
      <c r="AM533" s="450" t="s">
        <v>214</v>
      </c>
      <c r="AN533" s="434">
        <v>43983</v>
      </c>
      <c r="AO533" s="450" t="s">
        <v>56</v>
      </c>
      <c r="AP533" s="87" t="s">
        <v>56</v>
      </c>
      <c r="AQ533" s="450"/>
      <c r="AR533" s="450" t="s">
        <v>1329</v>
      </c>
      <c r="AS533" s="434">
        <v>43985</v>
      </c>
      <c r="AT533" s="450" t="s">
        <v>56</v>
      </c>
      <c r="AU533" s="450"/>
      <c r="AV533" s="450"/>
      <c r="AW533" s="32"/>
      <c r="AX533" s="32"/>
      <c r="AY533" s="32"/>
      <c r="AZ533" s="32">
        <f t="shared" si="13"/>
        <v>5</v>
      </c>
    </row>
    <row r="534" spans="5:52" ht="15.6" customHeight="1">
      <c r="E534" s="32"/>
      <c r="F534" s="32"/>
      <c r="G534" s="32"/>
      <c r="H534" s="528" t="s">
        <v>2830</v>
      </c>
      <c r="I534" s="472" t="s">
        <v>5258</v>
      </c>
      <c r="J534" s="459" t="s">
        <v>5259</v>
      </c>
      <c r="K534" s="32"/>
      <c r="L534" s="32"/>
      <c r="M534" s="32"/>
      <c r="N534" s="549" t="s">
        <v>6644</v>
      </c>
      <c r="O534" s="32"/>
      <c r="P534" s="32"/>
      <c r="Q534" s="459" t="s">
        <v>3836</v>
      </c>
      <c r="R534" s="459" t="s">
        <v>7147</v>
      </c>
      <c r="S534" s="32"/>
      <c r="T534" s="32"/>
      <c r="U534" s="32"/>
      <c r="V534" s="32"/>
      <c r="W534" s="32" t="s">
        <v>29</v>
      </c>
      <c r="X534" s="32" t="s">
        <v>141</v>
      </c>
      <c r="Y534" s="32"/>
      <c r="Z534" s="32"/>
      <c r="AA534" s="32"/>
      <c r="AB534" s="32"/>
      <c r="AC534" s="459" t="s">
        <v>142</v>
      </c>
      <c r="AD534" s="32"/>
      <c r="AE534" s="442" t="s">
        <v>214</v>
      </c>
      <c r="AF534" s="443">
        <v>43979</v>
      </c>
      <c r="AG534" s="32"/>
      <c r="AH534" s="32"/>
      <c r="AI534" s="32"/>
      <c r="AJ534" s="32"/>
      <c r="AK534" s="32"/>
      <c r="AL534" s="32"/>
      <c r="AM534" s="474" t="s">
        <v>1329</v>
      </c>
      <c r="AN534" s="443">
        <v>43985</v>
      </c>
      <c r="AO534" s="459" t="s">
        <v>56</v>
      </c>
      <c r="AP534" s="475" t="s">
        <v>59</v>
      </c>
      <c r="AQ534" s="459" t="s">
        <v>1676</v>
      </c>
      <c r="AR534" s="459" t="s">
        <v>206</v>
      </c>
      <c r="AS534" s="441">
        <v>43985</v>
      </c>
      <c r="AT534" s="459" t="s">
        <v>56</v>
      </c>
      <c r="AU534" s="459" t="s">
        <v>59</v>
      </c>
      <c r="AV534" s="459"/>
      <c r="AW534" s="32"/>
      <c r="AX534" s="32"/>
      <c r="AY534" s="32"/>
      <c r="AZ534" s="32">
        <f t="shared" si="13"/>
        <v>5</v>
      </c>
    </row>
    <row r="535" spans="5:52" ht="15.6" customHeight="1">
      <c r="E535" s="32"/>
      <c r="F535" s="32"/>
      <c r="G535" s="32"/>
      <c r="H535" s="528" t="s">
        <v>2831</v>
      </c>
      <c r="I535" s="472" t="s">
        <v>5260</v>
      </c>
      <c r="J535" s="459" t="s">
        <v>5261</v>
      </c>
      <c r="K535" s="32"/>
      <c r="L535" s="32"/>
      <c r="M535" s="32"/>
      <c r="N535" s="549" t="s">
        <v>6645</v>
      </c>
      <c r="O535" s="32"/>
      <c r="P535" s="32"/>
      <c r="Q535" s="459" t="s">
        <v>3837</v>
      </c>
      <c r="R535" s="459" t="s">
        <v>7161</v>
      </c>
      <c r="S535" s="32"/>
      <c r="T535" s="32"/>
      <c r="U535" s="32"/>
      <c r="V535" s="32"/>
      <c r="W535" s="32" t="s">
        <v>29</v>
      </c>
      <c r="X535" s="32" t="s">
        <v>141</v>
      </c>
      <c r="Y535" s="32"/>
      <c r="Z535" s="32"/>
      <c r="AA535" s="32"/>
      <c r="AB535" s="32"/>
      <c r="AC535" s="459" t="s">
        <v>142</v>
      </c>
      <c r="AD535" s="32"/>
      <c r="AE535" s="442" t="s">
        <v>214</v>
      </c>
      <c r="AF535" s="443">
        <v>43979</v>
      </c>
      <c r="AG535" s="32"/>
      <c r="AH535" s="32"/>
      <c r="AI535" s="32"/>
      <c r="AJ535" s="32"/>
      <c r="AK535" s="32"/>
      <c r="AL535" s="32"/>
      <c r="AM535" s="474" t="s">
        <v>1329</v>
      </c>
      <c r="AN535" s="443">
        <v>43985</v>
      </c>
      <c r="AO535" s="459" t="s">
        <v>55</v>
      </c>
      <c r="AP535" s="475" t="s">
        <v>56</v>
      </c>
      <c r="AQ535" s="459" t="s">
        <v>1689</v>
      </c>
      <c r="AR535" s="459" t="s">
        <v>206</v>
      </c>
      <c r="AS535" s="441">
        <v>43985</v>
      </c>
      <c r="AT535" s="459" t="s">
        <v>56</v>
      </c>
      <c r="AU535" s="459"/>
      <c r="AV535" s="459"/>
      <c r="AW535" s="32"/>
      <c r="AX535" s="32"/>
      <c r="AY535" s="32"/>
      <c r="AZ535" s="32">
        <f t="shared" si="13"/>
        <v>5</v>
      </c>
    </row>
    <row r="536" spans="5:52" ht="15.6" customHeight="1">
      <c r="E536" s="32"/>
      <c r="F536" s="32"/>
      <c r="G536" s="32"/>
      <c r="H536" s="528" t="s">
        <v>2832</v>
      </c>
      <c r="I536" s="472" t="s">
        <v>5262</v>
      </c>
      <c r="J536" s="459" t="s">
        <v>5263</v>
      </c>
      <c r="K536" s="32"/>
      <c r="L536" s="32"/>
      <c r="M536" s="32"/>
      <c r="N536" s="549" t="s">
        <v>6646</v>
      </c>
      <c r="O536" s="32"/>
      <c r="P536" s="32"/>
      <c r="Q536" s="459" t="s">
        <v>3838</v>
      </c>
      <c r="R536" s="459" t="s">
        <v>7147</v>
      </c>
      <c r="S536" s="32"/>
      <c r="T536" s="32"/>
      <c r="U536" s="32"/>
      <c r="V536" s="32"/>
      <c r="W536" s="32" t="s">
        <v>29</v>
      </c>
      <c r="X536" s="32" t="s">
        <v>141</v>
      </c>
      <c r="Y536" s="32"/>
      <c r="Z536" s="32"/>
      <c r="AA536" s="32"/>
      <c r="AB536" s="32"/>
      <c r="AC536" s="459" t="s">
        <v>142</v>
      </c>
      <c r="AD536" s="32"/>
      <c r="AE536" s="442" t="s">
        <v>214</v>
      </c>
      <c r="AF536" s="441">
        <v>43980</v>
      </c>
      <c r="AG536" s="32"/>
      <c r="AH536" s="32"/>
      <c r="AI536" s="32"/>
      <c r="AJ536" s="32"/>
      <c r="AK536" s="32"/>
      <c r="AL536" s="32"/>
      <c r="AM536" s="474" t="s">
        <v>1329</v>
      </c>
      <c r="AN536" s="443">
        <v>43985</v>
      </c>
      <c r="AO536" s="459" t="s">
        <v>56</v>
      </c>
      <c r="AP536" s="475" t="s">
        <v>59</v>
      </c>
      <c r="AQ536" s="459" t="s">
        <v>1690</v>
      </c>
      <c r="AR536" s="459"/>
      <c r="AS536" s="441"/>
      <c r="AT536" s="459"/>
      <c r="AU536" s="459"/>
      <c r="AV536" s="459"/>
      <c r="AW536" s="32"/>
      <c r="AX536" s="32"/>
      <c r="AY536" s="32"/>
      <c r="AZ536" s="32">
        <f t="shared" si="13"/>
        <v>5</v>
      </c>
    </row>
    <row r="537" spans="5:52" ht="15.6" customHeight="1">
      <c r="E537" s="32"/>
      <c r="F537" s="32"/>
      <c r="G537" s="32"/>
      <c r="H537" s="528" t="s">
        <v>2833</v>
      </c>
      <c r="I537" s="472" t="s">
        <v>5264</v>
      </c>
      <c r="J537" s="459" t="s">
        <v>5263</v>
      </c>
      <c r="K537" s="32"/>
      <c r="L537" s="32"/>
      <c r="M537" s="32"/>
      <c r="N537" s="549" t="s">
        <v>6647</v>
      </c>
      <c r="O537" s="32"/>
      <c r="P537" s="32"/>
      <c r="Q537" s="459" t="s">
        <v>3839</v>
      </c>
      <c r="R537" s="459" t="s">
        <v>7147</v>
      </c>
      <c r="S537" s="32"/>
      <c r="T537" s="32"/>
      <c r="U537" s="32"/>
      <c r="V537" s="32"/>
      <c r="W537" s="32" t="s">
        <v>29</v>
      </c>
      <c r="X537" s="32" t="s">
        <v>141</v>
      </c>
      <c r="Y537" s="32"/>
      <c r="Z537" s="32"/>
      <c r="AA537" s="32"/>
      <c r="AB537" s="32"/>
      <c r="AC537" s="459" t="s">
        <v>142</v>
      </c>
      <c r="AD537" s="32"/>
      <c r="AE537" s="442" t="s">
        <v>214</v>
      </c>
      <c r="AF537" s="441">
        <v>43980</v>
      </c>
      <c r="AG537" s="32"/>
      <c r="AH537" s="32"/>
      <c r="AI537" s="32"/>
      <c r="AJ537" s="32"/>
      <c r="AK537" s="32"/>
      <c r="AL537" s="32"/>
      <c r="AM537" s="474" t="s">
        <v>1329</v>
      </c>
      <c r="AN537" s="443">
        <v>43985</v>
      </c>
      <c r="AO537" s="459" t="s">
        <v>56</v>
      </c>
      <c r="AP537" s="475" t="s">
        <v>59</v>
      </c>
      <c r="AQ537" s="459" t="s">
        <v>1690</v>
      </c>
      <c r="AR537" s="459"/>
      <c r="AS537" s="441"/>
      <c r="AT537" s="459"/>
      <c r="AU537" s="459"/>
      <c r="AV537" s="459"/>
      <c r="AW537" s="32"/>
      <c r="AX537" s="32"/>
      <c r="AY537" s="32"/>
      <c r="AZ537" s="32">
        <f t="shared" si="13"/>
        <v>5</v>
      </c>
    </row>
    <row r="538" spans="5:52" ht="15.6" customHeight="1">
      <c r="E538" s="32"/>
      <c r="F538" s="32"/>
      <c r="G538" s="32"/>
      <c r="H538" s="528" t="s">
        <v>2834</v>
      </c>
      <c r="I538" s="548" t="s">
        <v>5265</v>
      </c>
      <c r="J538" s="459" t="s">
        <v>5266</v>
      </c>
      <c r="K538" s="32"/>
      <c r="L538" s="32"/>
      <c r="M538" s="32"/>
      <c r="N538" s="549" t="s">
        <v>6648</v>
      </c>
      <c r="O538" s="32"/>
      <c r="P538" s="32"/>
      <c r="Q538" s="459" t="s">
        <v>3840</v>
      </c>
      <c r="R538" s="459" t="s">
        <v>7162</v>
      </c>
      <c r="S538" s="32"/>
      <c r="T538" s="32"/>
      <c r="U538" s="32"/>
      <c r="V538" s="32"/>
      <c r="W538" s="32" t="s">
        <v>29</v>
      </c>
      <c r="X538" s="32" t="s">
        <v>141</v>
      </c>
      <c r="Y538" s="32"/>
      <c r="Z538" s="32"/>
      <c r="AA538" s="32"/>
      <c r="AB538" s="32"/>
      <c r="AC538" s="459" t="s">
        <v>142</v>
      </c>
      <c r="AD538" s="32"/>
      <c r="AE538" s="442" t="s">
        <v>214</v>
      </c>
      <c r="AF538" s="441">
        <v>43980</v>
      </c>
      <c r="AG538" s="32"/>
      <c r="AH538" s="32"/>
      <c r="AI538" s="32"/>
      <c r="AJ538" s="32"/>
      <c r="AK538" s="32"/>
      <c r="AL538" s="32"/>
      <c r="AM538" s="474" t="s">
        <v>1329</v>
      </c>
      <c r="AN538" s="443">
        <v>43983</v>
      </c>
      <c r="AO538" s="459" t="s">
        <v>56</v>
      </c>
      <c r="AP538" s="87" t="s">
        <v>56</v>
      </c>
      <c r="AQ538" s="459"/>
      <c r="AR538" s="459" t="s">
        <v>206</v>
      </c>
      <c r="AS538" s="441">
        <v>43985</v>
      </c>
      <c r="AT538" s="459" t="s">
        <v>56</v>
      </c>
      <c r="AU538" s="459"/>
      <c r="AV538" s="459"/>
      <c r="AW538" s="32"/>
      <c r="AX538" s="32"/>
      <c r="AY538" s="32"/>
      <c r="AZ538" s="32">
        <f t="shared" si="13"/>
        <v>5</v>
      </c>
    </row>
    <row r="539" spans="5:52" ht="15.6" customHeight="1">
      <c r="E539" s="32"/>
      <c r="F539" s="32"/>
      <c r="G539" s="32"/>
      <c r="H539" s="528" t="s">
        <v>2835</v>
      </c>
      <c r="I539" s="472" t="s">
        <v>5267</v>
      </c>
      <c r="J539" s="459" t="s">
        <v>5268</v>
      </c>
      <c r="K539" s="32"/>
      <c r="L539" s="32"/>
      <c r="M539" s="32"/>
      <c r="N539" s="549" t="s">
        <v>6649</v>
      </c>
      <c r="O539" s="32"/>
      <c r="P539" s="32"/>
      <c r="Q539" s="459" t="s">
        <v>3841</v>
      </c>
      <c r="R539" s="459" t="s">
        <v>7147</v>
      </c>
      <c r="S539" s="32"/>
      <c r="T539" s="32"/>
      <c r="U539" s="32"/>
      <c r="V539" s="32"/>
      <c r="W539" s="32" t="s">
        <v>29</v>
      </c>
      <c r="X539" s="32" t="s">
        <v>141</v>
      </c>
      <c r="Y539" s="32"/>
      <c r="Z539" s="32"/>
      <c r="AA539" s="32"/>
      <c r="AB539" s="32"/>
      <c r="AC539" s="459" t="s">
        <v>142</v>
      </c>
      <c r="AD539" s="32"/>
      <c r="AE539" s="442" t="s">
        <v>214</v>
      </c>
      <c r="AF539" s="441">
        <v>43980</v>
      </c>
      <c r="AG539" s="32"/>
      <c r="AH539" s="32"/>
      <c r="AI539" s="32"/>
      <c r="AJ539" s="32"/>
      <c r="AK539" s="32"/>
      <c r="AL539" s="32"/>
      <c r="AM539" s="474" t="s">
        <v>1329</v>
      </c>
      <c r="AN539" s="443">
        <v>43983</v>
      </c>
      <c r="AO539" s="459" t="s">
        <v>56</v>
      </c>
      <c r="AP539" s="87" t="s">
        <v>56</v>
      </c>
      <c r="AQ539" s="459"/>
      <c r="AR539" s="459"/>
      <c r="AS539" s="441"/>
      <c r="AT539" s="459"/>
      <c r="AU539" s="459"/>
      <c r="AV539" s="459"/>
      <c r="AW539" s="32"/>
      <c r="AX539" s="32"/>
      <c r="AY539" s="32"/>
      <c r="AZ539" s="32">
        <f t="shared" si="13"/>
        <v>5</v>
      </c>
    </row>
    <row r="540" spans="5:52" ht="15.6" customHeight="1">
      <c r="E540" s="32"/>
      <c r="F540" s="32"/>
      <c r="G540" s="32"/>
      <c r="H540" s="528" t="s">
        <v>2836</v>
      </c>
      <c r="I540" s="548" t="s">
        <v>5269</v>
      </c>
      <c r="J540" s="459" t="s">
        <v>5270</v>
      </c>
      <c r="K540" s="32"/>
      <c r="L540" s="32"/>
      <c r="M540" s="32"/>
      <c r="N540" s="549" t="s">
        <v>6650</v>
      </c>
      <c r="O540" s="32"/>
      <c r="P540" s="32"/>
      <c r="Q540" s="459" t="s">
        <v>3842</v>
      </c>
      <c r="R540" s="459" t="s">
        <v>7147</v>
      </c>
      <c r="S540" s="32"/>
      <c r="T540" s="32"/>
      <c r="U540" s="32"/>
      <c r="V540" s="32"/>
      <c r="W540" s="32" t="s">
        <v>29</v>
      </c>
      <c r="X540" s="32" t="s">
        <v>141</v>
      </c>
      <c r="Y540" s="32"/>
      <c r="Z540" s="32"/>
      <c r="AA540" s="32"/>
      <c r="AB540" s="32"/>
      <c r="AC540" s="459" t="s">
        <v>142</v>
      </c>
      <c r="AD540" s="32"/>
      <c r="AE540" s="442" t="s">
        <v>214</v>
      </c>
      <c r="AF540" s="441">
        <v>43980</v>
      </c>
      <c r="AG540" s="32"/>
      <c r="AH540" s="32"/>
      <c r="AI540" s="32"/>
      <c r="AJ540" s="32"/>
      <c r="AK540" s="32"/>
      <c r="AL540" s="32"/>
      <c r="AM540" s="474" t="s">
        <v>1329</v>
      </c>
      <c r="AN540" s="443">
        <v>43985</v>
      </c>
      <c r="AO540" s="459" t="s">
        <v>57</v>
      </c>
      <c r="AP540" s="32" t="s">
        <v>59</v>
      </c>
      <c r="AQ540" s="459" t="s">
        <v>1691</v>
      </c>
      <c r="AR540" s="459" t="s">
        <v>206</v>
      </c>
      <c r="AS540" s="441">
        <v>43986</v>
      </c>
      <c r="AT540" s="459" t="s">
        <v>57</v>
      </c>
      <c r="AU540" s="459" t="s">
        <v>56</v>
      </c>
      <c r="AV540" s="459" t="s">
        <v>1692</v>
      </c>
      <c r="AW540" s="32"/>
      <c r="AX540" s="32"/>
      <c r="AY540" s="32"/>
      <c r="AZ540" s="32">
        <f t="shared" si="13"/>
        <v>5</v>
      </c>
    </row>
    <row r="541" spans="5:52" ht="15.6" customHeight="1">
      <c r="E541" s="32"/>
      <c r="F541" s="32"/>
      <c r="G541" s="32"/>
      <c r="H541" s="528" t="s">
        <v>2837</v>
      </c>
      <c r="I541" s="548" t="s">
        <v>5271</v>
      </c>
      <c r="J541" s="459" t="s">
        <v>5272</v>
      </c>
      <c r="K541" s="32"/>
      <c r="L541" s="32"/>
      <c r="M541" s="32"/>
      <c r="N541" s="549" t="s">
        <v>6651</v>
      </c>
      <c r="O541" s="32"/>
      <c r="P541" s="32"/>
      <c r="Q541" s="459" t="s">
        <v>3843</v>
      </c>
      <c r="R541" s="459" t="s">
        <v>7147</v>
      </c>
      <c r="S541" s="32"/>
      <c r="T541" s="32"/>
      <c r="U541" s="32"/>
      <c r="V541" s="32"/>
      <c r="W541" s="32" t="s">
        <v>29</v>
      </c>
      <c r="X541" s="32" t="s">
        <v>141</v>
      </c>
      <c r="Y541" s="32"/>
      <c r="Z541" s="32"/>
      <c r="AA541" s="32"/>
      <c r="AB541" s="32"/>
      <c r="AC541" s="459" t="s">
        <v>142</v>
      </c>
      <c r="AD541" s="32"/>
      <c r="AE541" s="442" t="s">
        <v>214</v>
      </c>
      <c r="AF541" s="441">
        <v>43980</v>
      </c>
      <c r="AG541" s="32"/>
      <c r="AH541" s="32"/>
      <c r="AI541" s="32"/>
      <c r="AJ541" s="32"/>
      <c r="AK541" s="32"/>
      <c r="AL541" s="32"/>
      <c r="AM541" s="474" t="s">
        <v>1329</v>
      </c>
      <c r="AN541" s="443">
        <v>43985</v>
      </c>
      <c r="AO541" s="459" t="s">
        <v>57</v>
      </c>
      <c r="AP541" s="32" t="s">
        <v>59</v>
      </c>
      <c r="AQ541" s="459" t="s">
        <v>1693</v>
      </c>
      <c r="AR541" s="459"/>
      <c r="AS541" s="459"/>
      <c r="AT541" s="459"/>
      <c r="AU541" s="459"/>
      <c r="AV541" s="459"/>
      <c r="AW541" s="32"/>
      <c r="AX541" s="32"/>
      <c r="AY541" s="32"/>
      <c r="AZ541" s="32">
        <f t="shared" si="13"/>
        <v>5</v>
      </c>
    </row>
    <row r="542" spans="5:52" ht="15.6" customHeight="1">
      <c r="E542" s="32"/>
      <c r="F542" s="32"/>
      <c r="G542" s="32"/>
      <c r="H542" s="528" t="s">
        <v>2838</v>
      </c>
      <c r="I542" s="467" t="s">
        <v>5273</v>
      </c>
      <c r="J542" s="459" t="s">
        <v>5274</v>
      </c>
      <c r="K542" s="32"/>
      <c r="L542" s="32"/>
      <c r="M542" s="32"/>
      <c r="N542" s="549" t="s">
        <v>6652</v>
      </c>
      <c r="O542" s="32"/>
      <c r="P542" s="32"/>
      <c r="Q542" s="459" t="s">
        <v>3844</v>
      </c>
      <c r="R542" s="459" t="s">
        <v>7147</v>
      </c>
      <c r="S542" s="32"/>
      <c r="T542" s="32"/>
      <c r="U542" s="32"/>
      <c r="V542" s="32"/>
      <c r="W542" s="32" t="s">
        <v>29</v>
      </c>
      <c r="X542" s="32" t="s">
        <v>141</v>
      </c>
      <c r="Y542" s="32"/>
      <c r="Z542" s="32"/>
      <c r="AA542" s="32"/>
      <c r="AB542" s="32"/>
      <c r="AC542" s="459" t="s">
        <v>142</v>
      </c>
      <c r="AD542" s="32"/>
      <c r="AE542" s="442" t="s">
        <v>214</v>
      </c>
      <c r="AF542" s="441">
        <v>43980</v>
      </c>
      <c r="AG542" s="32"/>
      <c r="AH542" s="32"/>
      <c r="AI542" s="32"/>
      <c r="AJ542" s="32"/>
      <c r="AK542" s="32"/>
      <c r="AL542" s="32"/>
      <c r="AM542" s="474" t="s">
        <v>1329</v>
      </c>
      <c r="AN542" s="443">
        <v>43985</v>
      </c>
      <c r="AO542" s="459" t="s">
        <v>57</v>
      </c>
      <c r="AP542" s="32" t="s">
        <v>59</v>
      </c>
      <c r="AQ542" s="459" t="s">
        <v>1694</v>
      </c>
      <c r="AR542" s="459" t="s">
        <v>206</v>
      </c>
      <c r="AS542" s="441">
        <v>43986</v>
      </c>
      <c r="AT542" s="459" t="s">
        <v>57</v>
      </c>
      <c r="AU542" s="459" t="s">
        <v>56</v>
      </c>
      <c r="AV542" s="459" t="s">
        <v>1695</v>
      </c>
      <c r="AW542" s="32"/>
      <c r="AX542" s="32"/>
      <c r="AY542" s="32"/>
      <c r="AZ542" s="32">
        <f t="shared" si="13"/>
        <v>5</v>
      </c>
    </row>
    <row r="543" spans="5:52" ht="15.6" customHeight="1">
      <c r="E543" s="32"/>
      <c r="F543" s="32"/>
      <c r="G543" s="32"/>
      <c r="H543" s="528" t="s">
        <v>2839</v>
      </c>
      <c r="I543" s="548" t="s">
        <v>5275</v>
      </c>
      <c r="J543" s="459" t="s">
        <v>5276</v>
      </c>
      <c r="K543" s="32"/>
      <c r="L543" s="32"/>
      <c r="M543" s="32"/>
      <c r="N543" s="549" t="s">
        <v>6653</v>
      </c>
      <c r="O543" s="32"/>
      <c r="P543" s="32"/>
      <c r="Q543" s="459" t="s">
        <v>3845</v>
      </c>
      <c r="R543" s="459" t="s">
        <v>7147</v>
      </c>
      <c r="S543" s="32"/>
      <c r="T543" s="32"/>
      <c r="U543" s="32"/>
      <c r="V543" s="32"/>
      <c r="W543" s="32" t="s">
        <v>29</v>
      </c>
      <c r="X543" s="32" t="s">
        <v>141</v>
      </c>
      <c r="Y543" s="32"/>
      <c r="Z543" s="32"/>
      <c r="AA543" s="32"/>
      <c r="AB543" s="32"/>
      <c r="AC543" s="459" t="s">
        <v>142</v>
      </c>
      <c r="AD543" s="32"/>
      <c r="AE543" s="442" t="s">
        <v>214</v>
      </c>
      <c r="AF543" s="441">
        <v>43980</v>
      </c>
      <c r="AG543" s="32"/>
      <c r="AH543" s="32"/>
      <c r="AI543" s="32"/>
      <c r="AJ543" s="32"/>
      <c r="AK543" s="32"/>
      <c r="AL543" s="32"/>
      <c r="AM543" s="474" t="s">
        <v>1329</v>
      </c>
      <c r="AN543" s="443">
        <v>43985</v>
      </c>
      <c r="AO543" s="459" t="s">
        <v>57</v>
      </c>
      <c r="AP543" s="32" t="s">
        <v>59</v>
      </c>
      <c r="AQ543" s="459" t="s">
        <v>1696</v>
      </c>
      <c r="AR543" s="459"/>
      <c r="AS543" s="459"/>
      <c r="AT543" s="459"/>
      <c r="AU543" s="459"/>
      <c r="AV543" s="459"/>
      <c r="AW543" s="32"/>
      <c r="AX543" s="32"/>
      <c r="AY543" s="32"/>
      <c r="AZ543" s="32">
        <f t="shared" si="13"/>
        <v>5</v>
      </c>
    </row>
    <row r="544" spans="5:52" ht="15.6" customHeight="1">
      <c r="E544" s="32"/>
      <c r="F544" s="32"/>
      <c r="G544" s="32"/>
      <c r="H544" s="528" t="s">
        <v>2840</v>
      </c>
      <c r="I544" s="467" t="s">
        <v>5277</v>
      </c>
      <c r="J544" s="459" t="s">
        <v>5278</v>
      </c>
      <c r="K544" s="32"/>
      <c r="L544" s="32"/>
      <c r="M544" s="32"/>
      <c r="N544" s="549" t="s">
        <v>6654</v>
      </c>
      <c r="O544" s="32"/>
      <c r="P544" s="32"/>
      <c r="Q544" s="459" t="s">
        <v>3846</v>
      </c>
      <c r="R544" s="459" t="s">
        <v>7147</v>
      </c>
      <c r="S544" s="32"/>
      <c r="T544" s="32"/>
      <c r="U544" s="32"/>
      <c r="V544" s="32"/>
      <c r="W544" s="32" t="s">
        <v>29</v>
      </c>
      <c r="X544" s="32" t="s">
        <v>141</v>
      </c>
      <c r="Y544" s="32"/>
      <c r="Z544" s="32"/>
      <c r="AA544" s="32"/>
      <c r="AB544" s="32"/>
      <c r="AC544" s="459" t="s">
        <v>142</v>
      </c>
      <c r="AD544" s="32"/>
      <c r="AE544" s="442" t="s">
        <v>214</v>
      </c>
      <c r="AF544" s="441">
        <v>43980</v>
      </c>
      <c r="AG544" s="32"/>
      <c r="AH544" s="32"/>
      <c r="AI544" s="32"/>
      <c r="AJ544" s="32"/>
      <c r="AK544" s="32"/>
      <c r="AL544" s="32"/>
      <c r="AM544" s="474" t="s">
        <v>1329</v>
      </c>
      <c r="AN544" s="443">
        <v>43985</v>
      </c>
      <c r="AO544" s="459" t="s">
        <v>57</v>
      </c>
      <c r="AP544" s="32" t="s">
        <v>59</v>
      </c>
      <c r="AQ544" s="459" t="s">
        <v>1697</v>
      </c>
      <c r="AR544" s="459"/>
      <c r="AS544" s="459"/>
      <c r="AT544" s="459"/>
      <c r="AU544" s="459"/>
      <c r="AV544" s="459"/>
      <c r="AW544" s="32"/>
      <c r="AX544" s="32"/>
      <c r="AY544" s="32"/>
      <c r="AZ544" s="32">
        <f t="shared" si="13"/>
        <v>5</v>
      </c>
    </row>
    <row r="545" spans="5:52" ht="15.6" customHeight="1">
      <c r="E545" s="32"/>
      <c r="F545" s="32"/>
      <c r="G545" s="32"/>
      <c r="H545" s="528" t="s">
        <v>2841</v>
      </c>
      <c r="I545" s="548" t="s">
        <v>5279</v>
      </c>
      <c r="J545" s="459" t="s">
        <v>5280</v>
      </c>
      <c r="K545" s="32"/>
      <c r="L545" s="32"/>
      <c r="M545" s="32"/>
      <c r="N545" s="549" t="s">
        <v>6655</v>
      </c>
      <c r="O545" s="32"/>
      <c r="P545" s="32"/>
      <c r="Q545" s="459" t="s">
        <v>3847</v>
      </c>
      <c r="R545" s="459" t="s">
        <v>7147</v>
      </c>
      <c r="S545" s="32"/>
      <c r="T545" s="32"/>
      <c r="U545" s="32"/>
      <c r="V545" s="32"/>
      <c r="W545" s="32" t="s">
        <v>29</v>
      </c>
      <c r="X545" s="32" t="s">
        <v>141</v>
      </c>
      <c r="Y545" s="32"/>
      <c r="Z545" s="32"/>
      <c r="AA545" s="32"/>
      <c r="AB545" s="32"/>
      <c r="AC545" s="459" t="s">
        <v>142</v>
      </c>
      <c r="AD545" s="32"/>
      <c r="AE545" s="442" t="s">
        <v>214</v>
      </c>
      <c r="AF545" s="441">
        <v>43980</v>
      </c>
      <c r="AG545" s="32"/>
      <c r="AH545" s="32"/>
      <c r="AI545" s="32"/>
      <c r="AJ545" s="32"/>
      <c r="AK545" s="32"/>
      <c r="AL545" s="32"/>
      <c r="AM545" s="474" t="s">
        <v>1329</v>
      </c>
      <c r="AN545" s="443">
        <v>43985</v>
      </c>
      <c r="AO545" s="459" t="s">
        <v>57</v>
      </c>
      <c r="AP545" s="32" t="s">
        <v>59</v>
      </c>
      <c r="AQ545" s="459" t="s">
        <v>1698</v>
      </c>
      <c r="AR545" s="459"/>
      <c r="AS545" s="459"/>
      <c r="AT545" s="459"/>
      <c r="AU545" s="459"/>
      <c r="AV545" s="459"/>
      <c r="AW545" s="32"/>
      <c r="AX545" s="32"/>
      <c r="AY545" s="32"/>
      <c r="AZ545" s="32">
        <f t="shared" si="13"/>
        <v>5</v>
      </c>
    </row>
    <row r="546" spans="5:52" ht="15.6" customHeight="1">
      <c r="E546" s="32"/>
      <c r="F546" s="32"/>
      <c r="G546" s="32"/>
      <c r="H546" s="528" t="s">
        <v>2842</v>
      </c>
      <c r="I546" s="548" t="s">
        <v>5281</v>
      </c>
      <c r="J546" s="459" t="s">
        <v>5282</v>
      </c>
      <c r="K546" s="32"/>
      <c r="L546" s="32"/>
      <c r="M546" s="32"/>
      <c r="N546" s="549" t="s">
        <v>6656</v>
      </c>
      <c r="O546" s="32"/>
      <c r="P546" s="32"/>
      <c r="Q546" s="459" t="s">
        <v>3848</v>
      </c>
      <c r="R546" s="459" t="s">
        <v>7147</v>
      </c>
      <c r="S546" s="32"/>
      <c r="T546" s="32"/>
      <c r="U546" s="32"/>
      <c r="V546" s="32"/>
      <c r="W546" s="32" t="s">
        <v>29</v>
      </c>
      <c r="X546" s="32" t="s">
        <v>141</v>
      </c>
      <c r="Y546" s="32"/>
      <c r="Z546" s="32"/>
      <c r="AA546" s="32"/>
      <c r="AB546" s="32"/>
      <c r="AC546" s="459" t="s">
        <v>142</v>
      </c>
      <c r="AD546" s="32"/>
      <c r="AE546" s="442" t="s">
        <v>214</v>
      </c>
      <c r="AF546" s="441">
        <v>43980</v>
      </c>
      <c r="AG546" s="32"/>
      <c r="AH546" s="32"/>
      <c r="AI546" s="32"/>
      <c r="AJ546" s="32"/>
      <c r="AK546" s="32"/>
      <c r="AL546" s="32"/>
      <c r="AM546" s="474" t="s">
        <v>1329</v>
      </c>
      <c r="AN546" s="443">
        <v>43985</v>
      </c>
      <c r="AO546" s="459" t="s">
        <v>57</v>
      </c>
      <c r="AP546" s="475" t="s">
        <v>59</v>
      </c>
      <c r="AQ546" s="459" t="s">
        <v>1699</v>
      </c>
      <c r="AR546" s="459"/>
      <c r="AS546" s="459"/>
      <c r="AT546" s="459"/>
      <c r="AU546" s="459"/>
      <c r="AV546" s="459"/>
      <c r="AW546" s="32"/>
      <c r="AX546" s="32"/>
      <c r="AY546" s="32"/>
      <c r="AZ546" s="32">
        <f t="shared" si="13"/>
        <v>5</v>
      </c>
    </row>
    <row r="547" spans="5:52" ht="15.6" customHeight="1">
      <c r="E547" s="32"/>
      <c r="F547" s="32"/>
      <c r="G547" s="32"/>
      <c r="H547" s="520" t="s">
        <v>2843</v>
      </c>
      <c r="I547" s="450" t="s">
        <v>5283</v>
      </c>
      <c r="J547" s="450" t="s">
        <v>5284</v>
      </c>
      <c r="K547" s="32"/>
      <c r="L547" s="32"/>
      <c r="M547" s="32"/>
      <c r="N547" s="487" t="s">
        <v>6657</v>
      </c>
      <c r="O547" s="32"/>
      <c r="P547" s="32"/>
      <c r="Q547" s="450" t="s">
        <v>3849</v>
      </c>
      <c r="R547" s="450" t="s">
        <v>7163</v>
      </c>
      <c r="S547" s="32"/>
      <c r="T547" s="32"/>
      <c r="U547" s="32"/>
      <c r="V547" s="32"/>
      <c r="W547" s="32" t="s">
        <v>29</v>
      </c>
      <c r="X547" s="32" t="s">
        <v>141</v>
      </c>
      <c r="Y547" s="32"/>
      <c r="Z547" s="32"/>
      <c r="AA547" s="32"/>
      <c r="AB547" s="32"/>
      <c r="AC547" s="450" t="s">
        <v>142</v>
      </c>
      <c r="AD547" s="32"/>
      <c r="AE547" s="434" t="s">
        <v>207</v>
      </c>
      <c r="AF547" s="434">
        <v>43980</v>
      </c>
      <c r="AG547" s="32"/>
      <c r="AH547" s="32"/>
      <c r="AI547" s="32"/>
      <c r="AJ547" s="32"/>
      <c r="AK547" s="32"/>
      <c r="AL547" s="32"/>
      <c r="AM547" s="450" t="s">
        <v>214</v>
      </c>
      <c r="AN547" s="434">
        <v>43983</v>
      </c>
      <c r="AO547" s="450" t="s">
        <v>56</v>
      </c>
      <c r="AP547" s="87" t="s">
        <v>56</v>
      </c>
      <c r="AQ547" s="470"/>
      <c r="AR547" s="450"/>
      <c r="AS547" s="450"/>
      <c r="AT547" s="450"/>
      <c r="AU547" s="450"/>
      <c r="AV547" s="450"/>
      <c r="AW547" s="32"/>
      <c r="AX547" s="32"/>
      <c r="AY547" s="32"/>
      <c r="AZ547" s="32">
        <f t="shared" si="13"/>
        <v>5</v>
      </c>
    </row>
    <row r="548" spans="5:52" ht="15.6" customHeight="1">
      <c r="E548" s="32"/>
      <c r="F548" s="32"/>
      <c r="G548" s="32"/>
      <c r="H548" s="520" t="s">
        <v>2844</v>
      </c>
      <c r="I548" s="450" t="s">
        <v>5283</v>
      </c>
      <c r="J548" s="450" t="s">
        <v>5285</v>
      </c>
      <c r="K548" s="32"/>
      <c r="L548" s="32"/>
      <c r="M548" s="32"/>
      <c r="N548" s="487" t="s">
        <v>6658</v>
      </c>
      <c r="O548" s="32"/>
      <c r="P548" s="32"/>
      <c r="Q548" s="450" t="s">
        <v>3850</v>
      </c>
      <c r="R548" s="450" t="s">
        <v>7164</v>
      </c>
      <c r="S548" s="32"/>
      <c r="T548" s="32"/>
      <c r="U548" s="32"/>
      <c r="V548" s="32"/>
      <c r="W548" s="32" t="s">
        <v>29</v>
      </c>
      <c r="X548" s="32" t="s">
        <v>141</v>
      </c>
      <c r="Y548" s="32"/>
      <c r="Z548" s="32"/>
      <c r="AA548" s="32"/>
      <c r="AB548" s="32"/>
      <c r="AC548" s="450" t="s">
        <v>142</v>
      </c>
      <c r="AD548" s="32"/>
      <c r="AE548" s="434" t="s">
        <v>207</v>
      </c>
      <c r="AF548" s="434">
        <v>43980</v>
      </c>
      <c r="AG548" s="32"/>
      <c r="AH548" s="32"/>
      <c r="AI548" s="32"/>
      <c r="AJ548" s="32"/>
      <c r="AK548" s="32"/>
      <c r="AL548" s="32"/>
      <c r="AM548" s="450" t="s">
        <v>214</v>
      </c>
      <c r="AN548" s="434">
        <v>43983</v>
      </c>
      <c r="AO548" s="450" t="s">
        <v>56</v>
      </c>
      <c r="AP548" s="87" t="s">
        <v>56</v>
      </c>
      <c r="AQ548" s="470"/>
      <c r="AR548" s="450" t="s">
        <v>1329</v>
      </c>
      <c r="AS548" s="434">
        <v>43985</v>
      </c>
      <c r="AT548" s="450" t="s">
        <v>56</v>
      </c>
      <c r="AU548" s="450"/>
      <c r="AV548" s="450"/>
      <c r="AW548" s="32"/>
      <c r="AX548" s="32"/>
      <c r="AY548" s="32"/>
      <c r="AZ548" s="32">
        <f t="shared" si="13"/>
        <v>5</v>
      </c>
    </row>
    <row r="549" spans="5:52" ht="15.6" customHeight="1">
      <c r="E549" s="32"/>
      <c r="F549" s="32"/>
      <c r="G549" s="32"/>
      <c r="H549" s="520" t="s">
        <v>2845</v>
      </c>
      <c r="I549" s="450" t="s">
        <v>5286</v>
      </c>
      <c r="J549" s="450" t="s">
        <v>5287</v>
      </c>
      <c r="K549" s="32"/>
      <c r="L549" s="32"/>
      <c r="M549" s="32"/>
      <c r="N549" s="487" t="s">
        <v>6659</v>
      </c>
      <c r="O549" s="32"/>
      <c r="P549" s="32"/>
      <c r="Q549" s="450" t="s">
        <v>3851</v>
      </c>
      <c r="R549" s="450" t="s">
        <v>7146</v>
      </c>
      <c r="S549" s="32"/>
      <c r="T549" s="32"/>
      <c r="U549" s="32"/>
      <c r="V549" s="32"/>
      <c r="W549" s="32" t="s">
        <v>29</v>
      </c>
      <c r="X549" s="32" t="s">
        <v>141</v>
      </c>
      <c r="Y549" s="32"/>
      <c r="Z549" s="32"/>
      <c r="AA549" s="32"/>
      <c r="AB549" s="32"/>
      <c r="AC549" s="450" t="s">
        <v>142</v>
      </c>
      <c r="AD549" s="32"/>
      <c r="AE549" s="434" t="s">
        <v>207</v>
      </c>
      <c r="AF549" s="434">
        <v>43980</v>
      </c>
      <c r="AG549" s="32"/>
      <c r="AH549" s="32"/>
      <c r="AI549" s="32"/>
      <c r="AJ549" s="32"/>
      <c r="AK549" s="32"/>
      <c r="AL549" s="32"/>
      <c r="AM549" s="450" t="s">
        <v>214</v>
      </c>
      <c r="AN549" s="434">
        <v>43983</v>
      </c>
      <c r="AO549" s="450" t="s">
        <v>56</v>
      </c>
      <c r="AP549" s="450" t="s">
        <v>59</v>
      </c>
      <c r="AQ549" s="470"/>
      <c r="AR549" s="450" t="s">
        <v>1329</v>
      </c>
      <c r="AS549" s="434">
        <v>43986</v>
      </c>
      <c r="AT549" s="450" t="s">
        <v>57</v>
      </c>
      <c r="AU549" s="450" t="s">
        <v>56</v>
      </c>
      <c r="AV549" s="450" t="s">
        <v>1700</v>
      </c>
      <c r="AW549" s="32"/>
      <c r="AX549" s="32"/>
      <c r="AY549" s="32"/>
      <c r="AZ549" s="32">
        <f t="shared" si="13"/>
        <v>5</v>
      </c>
    </row>
    <row r="550" spans="5:52" ht="15.6" customHeight="1">
      <c r="E550" s="32"/>
      <c r="F550" s="32"/>
      <c r="G550" s="32"/>
      <c r="H550" s="520" t="s">
        <v>2846</v>
      </c>
      <c r="I550" s="450" t="s">
        <v>5288</v>
      </c>
      <c r="J550" s="450" t="s">
        <v>5289</v>
      </c>
      <c r="K550" s="32"/>
      <c r="L550" s="32"/>
      <c r="M550" s="32"/>
      <c r="N550" s="487" t="s">
        <v>6660</v>
      </c>
      <c r="O550" s="32"/>
      <c r="P550" s="32"/>
      <c r="Q550" s="450" t="s">
        <v>3852</v>
      </c>
      <c r="R550" s="450" t="s">
        <v>7146</v>
      </c>
      <c r="S550" s="32"/>
      <c r="T550" s="32"/>
      <c r="U550" s="32"/>
      <c r="V550" s="32"/>
      <c r="W550" s="32" t="s">
        <v>29</v>
      </c>
      <c r="X550" s="32" t="s">
        <v>141</v>
      </c>
      <c r="Y550" s="32"/>
      <c r="Z550" s="32"/>
      <c r="AA550" s="32"/>
      <c r="AB550" s="32"/>
      <c r="AC550" s="450" t="s">
        <v>142</v>
      </c>
      <c r="AD550" s="32"/>
      <c r="AE550" s="434" t="s">
        <v>207</v>
      </c>
      <c r="AF550" s="434">
        <v>43980</v>
      </c>
      <c r="AG550" s="32"/>
      <c r="AH550" s="32"/>
      <c r="AI550" s="32"/>
      <c r="AJ550" s="32"/>
      <c r="AK550" s="32"/>
      <c r="AL550" s="32"/>
      <c r="AM550" s="450" t="s">
        <v>214</v>
      </c>
      <c r="AN550" s="434">
        <v>43983</v>
      </c>
      <c r="AO550" s="450" t="s">
        <v>56</v>
      </c>
      <c r="AP550" s="450" t="s">
        <v>59</v>
      </c>
      <c r="AQ550" s="470"/>
      <c r="AR550" s="450" t="s">
        <v>1329</v>
      </c>
      <c r="AS550" s="434">
        <v>43986</v>
      </c>
      <c r="AT550" s="450" t="s">
        <v>57</v>
      </c>
      <c r="AU550" s="450" t="s">
        <v>56</v>
      </c>
      <c r="AV550" s="450" t="s">
        <v>1701</v>
      </c>
      <c r="AW550" s="32"/>
      <c r="AX550" s="32"/>
      <c r="AY550" s="32"/>
      <c r="AZ550" s="32">
        <f t="shared" si="13"/>
        <v>5</v>
      </c>
    </row>
    <row r="551" spans="5:52" ht="15.6" customHeight="1">
      <c r="E551" s="32"/>
      <c r="F551" s="32"/>
      <c r="G551" s="32"/>
      <c r="H551" s="520" t="s">
        <v>2847</v>
      </c>
      <c r="I551" s="450" t="s">
        <v>5290</v>
      </c>
      <c r="J551" s="450" t="s">
        <v>5291</v>
      </c>
      <c r="K551" s="32"/>
      <c r="L551" s="32"/>
      <c r="M551" s="32"/>
      <c r="N551" s="487" t="s">
        <v>6661</v>
      </c>
      <c r="O551" s="32"/>
      <c r="P551" s="32"/>
      <c r="Q551" s="450" t="s">
        <v>3853</v>
      </c>
      <c r="R551" s="450" t="s">
        <v>7146</v>
      </c>
      <c r="S551" s="32"/>
      <c r="T551" s="32"/>
      <c r="U551" s="32"/>
      <c r="V551" s="32"/>
      <c r="W551" s="32" t="s">
        <v>29</v>
      </c>
      <c r="X551" s="32" t="s">
        <v>141</v>
      </c>
      <c r="Y551" s="32"/>
      <c r="Z551" s="32"/>
      <c r="AA551" s="32"/>
      <c r="AB551" s="32"/>
      <c r="AC551" s="450" t="s">
        <v>142</v>
      </c>
      <c r="AD551" s="32"/>
      <c r="AE551" s="434" t="s">
        <v>207</v>
      </c>
      <c r="AF551" s="434">
        <v>43980</v>
      </c>
      <c r="AG551" s="32"/>
      <c r="AH551" s="32"/>
      <c r="AI551" s="32"/>
      <c r="AJ551" s="32"/>
      <c r="AK551" s="32"/>
      <c r="AL551" s="32"/>
      <c r="AM551" s="450" t="s">
        <v>214</v>
      </c>
      <c r="AN551" s="434">
        <v>43984</v>
      </c>
      <c r="AO551" s="450" t="s">
        <v>56</v>
      </c>
      <c r="AP551" s="450" t="s">
        <v>59</v>
      </c>
      <c r="AQ551" s="450"/>
      <c r="AR551" s="450" t="s">
        <v>1329</v>
      </c>
      <c r="AS551" s="434">
        <v>43985</v>
      </c>
      <c r="AT551" s="450" t="s">
        <v>59</v>
      </c>
      <c r="AU551" s="450"/>
      <c r="AV551" s="450"/>
      <c r="AW551" s="32"/>
      <c r="AX551" s="32"/>
      <c r="AY551" s="32"/>
      <c r="AZ551" s="32">
        <f t="shared" si="13"/>
        <v>5</v>
      </c>
    </row>
    <row r="552" spans="5:52" ht="15.6" customHeight="1">
      <c r="E552" s="32"/>
      <c r="F552" s="32"/>
      <c r="G552" s="32"/>
      <c r="H552" s="520" t="s">
        <v>2848</v>
      </c>
      <c r="I552" s="450" t="s">
        <v>5292</v>
      </c>
      <c r="J552" s="450" t="s">
        <v>5293</v>
      </c>
      <c r="K552" s="32"/>
      <c r="L552" s="32"/>
      <c r="M552" s="32"/>
      <c r="N552" s="487" t="s">
        <v>6662</v>
      </c>
      <c r="O552" s="32"/>
      <c r="P552" s="32"/>
      <c r="Q552" s="450" t="s">
        <v>3854</v>
      </c>
      <c r="R552" s="450" t="s">
        <v>7146</v>
      </c>
      <c r="S552" s="32"/>
      <c r="T552" s="32"/>
      <c r="U552" s="32"/>
      <c r="V552" s="32"/>
      <c r="W552" s="32" t="s">
        <v>29</v>
      </c>
      <c r="X552" s="32" t="s">
        <v>141</v>
      </c>
      <c r="Y552" s="32"/>
      <c r="Z552" s="32"/>
      <c r="AA552" s="32"/>
      <c r="AB552" s="32"/>
      <c r="AC552" s="450" t="s">
        <v>142</v>
      </c>
      <c r="AD552" s="32"/>
      <c r="AE552" s="434" t="s">
        <v>207</v>
      </c>
      <c r="AF552" s="434">
        <v>43980</v>
      </c>
      <c r="AG552" s="32"/>
      <c r="AH552" s="32"/>
      <c r="AI552" s="32"/>
      <c r="AJ552" s="32"/>
      <c r="AK552" s="32"/>
      <c r="AL552" s="32"/>
      <c r="AM552" s="450" t="s">
        <v>214</v>
      </c>
      <c r="AN552" s="434">
        <v>43984</v>
      </c>
      <c r="AO552" s="450" t="s">
        <v>55</v>
      </c>
      <c r="AP552" s="450" t="s">
        <v>56</v>
      </c>
      <c r="AQ552" s="450" t="s">
        <v>1683</v>
      </c>
      <c r="AR552" s="450" t="s">
        <v>1329</v>
      </c>
      <c r="AS552" s="434">
        <v>43985</v>
      </c>
      <c r="AT552" s="450" t="s">
        <v>56</v>
      </c>
      <c r="AU552" s="450"/>
      <c r="AV552" s="450"/>
      <c r="AW552" s="32"/>
      <c r="AX552" s="32"/>
      <c r="AY552" s="32"/>
      <c r="AZ552" s="32">
        <f t="shared" si="13"/>
        <v>5</v>
      </c>
    </row>
    <row r="553" spans="5:52" ht="15.6" customHeight="1">
      <c r="E553" s="32"/>
      <c r="F553" s="32"/>
      <c r="G553" s="32"/>
      <c r="H553" s="520" t="s">
        <v>2849</v>
      </c>
      <c r="I553" s="450" t="s">
        <v>5294</v>
      </c>
      <c r="J553" s="450" t="s">
        <v>5295</v>
      </c>
      <c r="K553" s="32"/>
      <c r="L553" s="32"/>
      <c r="M553" s="32"/>
      <c r="N553" s="487" t="s">
        <v>6663</v>
      </c>
      <c r="O553" s="32"/>
      <c r="P553" s="32"/>
      <c r="Q553" s="450" t="s">
        <v>3855</v>
      </c>
      <c r="R553" s="450" t="s">
        <v>7146</v>
      </c>
      <c r="S553" s="32"/>
      <c r="T553" s="32"/>
      <c r="U553" s="32"/>
      <c r="V553" s="32"/>
      <c r="W553" s="32" t="s">
        <v>29</v>
      </c>
      <c r="X553" s="32" t="s">
        <v>141</v>
      </c>
      <c r="Y553" s="32"/>
      <c r="Z553" s="32"/>
      <c r="AA553" s="32"/>
      <c r="AB553" s="32"/>
      <c r="AC553" s="450" t="s">
        <v>142</v>
      </c>
      <c r="AD553" s="32"/>
      <c r="AE553" s="434" t="s">
        <v>207</v>
      </c>
      <c r="AF553" s="434">
        <v>43980</v>
      </c>
      <c r="AG553" s="32"/>
      <c r="AH553" s="32"/>
      <c r="AI553" s="32"/>
      <c r="AJ553" s="32"/>
      <c r="AK553" s="32"/>
      <c r="AL553" s="32"/>
      <c r="AM553" s="450" t="s">
        <v>214</v>
      </c>
      <c r="AN553" s="434">
        <v>43984</v>
      </c>
      <c r="AO553" s="450" t="s">
        <v>56</v>
      </c>
      <c r="AP553" s="87" t="s">
        <v>56</v>
      </c>
      <c r="AQ553" s="450" t="s">
        <v>1683</v>
      </c>
      <c r="AR553" s="450" t="s">
        <v>1329</v>
      </c>
      <c r="AS553" s="434">
        <v>43985</v>
      </c>
      <c r="AT553" s="450" t="s">
        <v>56</v>
      </c>
      <c r="AU553" s="450"/>
      <c r="AV553" s="450"/>
      <c r="AW553" s="32"/>
      <c r="AX553" s="32"/>
      <c r="AY553" s="32"/>
      <c r="AZ553" s="32">
        <f t="shared" si="13"/>
        <v>5</v>
      </c>
    </row>
    <row r="554" spans="5:52" ht="15.6" customHeight="1">
      <c r="E554" s="32"/>
      <c r="F554" s="32"/>
      <c r="G554" s="32"/>
      <c r="H554" s="528" t="s">
        <v>2850</v>
      </c>
      <c r="I554" s="548" t="s">
        <v>5296</v>
      </c>
      <c r="J554" s="459" t="s">
        <v>5297</v>
      </c>
      <c r="K554" s="32"/>
      <c r="L554" s="32"/>
      <c r="M554" s="32"/>
      <c r="N554" s="549" t="s">
        <v>6664</v>
      </c>
      <c r="O554" s="32"/>
      <c r="P554" s="32"/>
      <c r="Q554" s="459" t="s">
        <v>3856</v>
      </c>
      <c r="R554" s="459" t="s">
        <v>7147</v>
      </c>
      <c r="S554" s="32"/>
      <c r="T554" s="32"/>
      <c r="U554" s="32"/>
      <c r="V554" s="32"/>
      <c r="W554" s="32" t="s">
        <v>29</v>
      </c>
      <c r="X554" s="32" t="s">
        <v>141</v>
      </c>
      <c r="Y554" s="32"/>
      <c r="Z554" s="32"/>
      <c r="AA554" s="32"/>
      <c r="AB554" s="32"/>
      <c r="AC554" s="459" t="s">
        <v>142</v>
      </c>
      <c r="AD554" s="32"/>
      <c r="AE554" s="442" t="s">
        <v>214</v>
      </c>
      <c r="AF554" s="441">
        <v>43980</v>
      </c>
      <c r="AG554" s="32"/>
      <c r="AH554" s="32"/>
      <c r="AI554" s="32"/>
      <c r="AJ554" s="32"/>
      <c r="AK554" s="32"/>
      <c r="AL554" s="32"/>
      <c r="AM554" s="474" t="s">
        <v>1329</v>
      </c>
      <c r="AN554" s="441">
        <v>43984</v>
      </c>
      <c r="AO554" s="459" t="s">
        <v>56</v>
      </c>
      <c r="AP554" s="87" t="s">
        <v>56</v>
      </c>
      <c r="AQ554" s="459"/>
      <c r="AR554" s="459"/>
      <c r="AS554" s="459"/>
      <c r="AT554" s="459"/>
      <c r="AU554" s="459"/>
      <c r="AV554" s="459"/>
      <c r="AW554" s="32"/>
      <c r="AX554" s="32"/>
      <c r="AY554" s="32"/>
      <c r="AZ554" s="32">
        <f t="shared" si="13"/>
        <v>5</v>
      </c>
    </row>
    <row r="555" spans="5:52" ht="15.6" customHeight="1">
      <c r="E555" s="32"/>
      <c r="F555" s="32"/>
      <c r="G555" s="32"/>
      <c r="H555" s="528" t="s">
        <v>2851</v>
      </c>
      <c r="I555" s="548" t="s">
        <v>5298</v>
      </c>
      <c r="J555" s="459" t="s">
        <v>5299</v>
      </c>
      <c r="K555" s="32"/>
      <c r="L555" s="32"/>
      <c r="M555" s="32"/>
      <c r="N555" s="549" t="s">
        <v>6665</v>
      </c>
      <c r="O555" s="32"/>
      <c r="P555" s="32"/>
      <c r="Q555" s="459" t="s">
        <v>3857</v>
      </c>
      <c r="R555" s="459" t="s">
        <v>7147</v>
      </c>
      <c r="S555" s="32"/>
      <c r="T555" s="32"/>
      <c r="U555" s="32"/>
      <c r="V555" s="32"/>
      <c r="W555" s="32" t="s">
        <v>29</v>
      </c>
      <c r="X555" s="32" t="s">
        <v>141</v>
      </c>
      <c r="Y555" s="32"/>
      <c r="Z555" s="32"/>
      <c r="AA555" s="32"/>
      <c r="AB555" s="32"/>
      <c r="AC555" s="459" t="s">
        <v>142</v>
      </c>
      <c r="AD555" s="32"/>
      <c r="AE555" s="442" t="s">
        <v>214</v>
      </c>
      <c r="AF555" s="441">
        <v>43980</v>
      </c>
      <c r="AG555" s="32"/>
      <c r="AH555" s="32"/>
      <c r="AI555" s="32"/>
      <c r="AJ555" s="32"/>
      <c r="AK555" s="32"/>
      <c r="AL555" s="32"/>
      <c r="AM555" s="474" t="s">
        <v>1329</v>
      </c>
      <c r="AN555" s="443">
        <v>43985</v>
      </c>
      <c r="AO555" s="459" t="s">
        <v>59</v>
      </c>
      <c r="AP555" s="475" t="s">
        <v>59</v>
      </c>
      <c r="AQ555" s="459" t="s">
        <v>1702</v>
      </c>
      <c r="AR555" s="459" t="s">
        <v>206</v>
      </c>
      <c r="AS555" s="441">
        <v>43986</v>
      </c>
      <c r="AT555" s="478" t="s">
        <v>59</v>
      </c>
      <c r="AU555" s="459"/>
      <c r="AV555" s="459" t="s">
        <v>1703</v>
      </c>
      <c r="AW555" s="32"/>
      <c r="AX555" s="32"/>
      <c r="AY555" s="32"/>
      <c r="AZ555" s="32">
        <f t="shared" si="13"/>
        <v>5</v>
      </c>
    </row>
    <row r="556" spans="5:52" ht="15.6" customHeight="1">
      <c r="E556" s="32"/>
      <c r="F556" s="32"/>
      <c r="G556" s="32"/>
      <c r="H556" s="528" t="s">
        <v>2852</v>
      </c>
      <c r="I556" s="548" t="s">
        <v>5300</v>
      </c>
      <c r="J556" s="459" t="s">
        <v>5301</v>
      </c>
      <c r="K556" s="32"/>
      <c r="L556" s="32"/>
      <c r="M556" s="32"/>
      <c r="N556" s="549" t="s">
        <v>6666</v>
      </c>
      <c r="O556" s="32"/>
      <c r="P556" s="32"/>
      <c r="Q556" s="459" t="s">
        <v>3858</v>
      </c>
      <c r="R556" s="459" t="s">
        <v>7147</v>
      </c>
      <c r="S556" s="32"/>
      <c r="T556" s="32"/>
      <c r="U556" s="32"/>
      <c r="V556" s="32"/>
      <c r="W556" s="32" t="s">
        <v>29</v>
      </c>
      <c r="X556" s="32" t="s">
        <v>141</v>
      </c>
      <c r="Y556" s="32"/>
      <c r="Z556" s="32"/>
      <c r="AA556" s="32"/>
      <c r="AB556" s="32"/>
      <c r="AC556" s="459" t="s">
        <v>142</v>
      </c>
      <c r="AD556" s="32"/>
      <c r="AE556" s="442" t="s">
        <v>214</v>
      </c>
      <c r="AF556" s="441">
        <v>43980</v>
      </c>
      <c r="AG556" s="32"/>
      <c r="AH556" s="32"/>
      <c r="AI556" s="32"/>
      <c r="AJ556" s="32"/>
      <c r="AK556" s="32"/>
      <c r="AL556" s="32"/>
      <c r="AM556" s="474" t="s">
        <v>1329</v>
      </c>
      <c r="AN556" s="441">
        <v>43984</v>
      </c>
      <c r="AO556" s="459" t="s">
        <v>56</v>
      </c>
      <c r="AP556" s="87" t="s">
        <v>56</v>
      </c>
      <c r="AQ556" s="459"/>
      <c r="AR556" s="459" t="s">
        <v>206</v>
      </c>
      <c r="AS556" s="441">
        <v>43985</v>
      </c>
      <c r="AT556" s="459" t="s">
        <v>56</v>
      </c>
      <c r="AU556" s="459"/>
      <c r="AV556" s="459"/>
      <c r="AW556" s="32"/>
      <c r="AX556" s="32"/>
      <c r="AY556" s="32"/>
      <c r="AZ556" s="32">
        <f t="shared" si="13"/>
        <v>5</v>
      </c>
    </row>
    <row r="557" spans="5:52" ht="15.6" customHeight="1">
      <c r="E557" s="32"/>
      <c r="F557" s="32"/>
      <c r="G557" s="32"/>
      <c r="H557" s="528" t="s">
        <v>2853</v>
      </c>
      <c r="I557" s="548" t="s">
        <v>5302</v>
      </c>
      <c r="J557" s="459" t="s">
        <v>5303</v>
      </c>
      <c r="K557" s="32"/>
      <c r="L557" s="32"/>
      <c r="M557" s="32"/>
      <c r="N557" s="549" t="s">
        <v>6667</v>
      </c>
      <c r="O557" s="32"/>
      <c r="P557" s="32"/>
      <c r="Q557" s="459" t="s">
        <v>3859</v>
      </c>
      <c r="R557" s="459" t="s">
        <v>7147</v>
      </c>
      <c r="S557" s="32"/>
      <c r="T557" s="32"/>
      <c r="U557" s="32"/>
      <c r="V557" s="32"/>
      <c r="W557" s="32" t="s">
        <v>29</v>
      </c>
      <c r="X557" s="32" t="s">
        <v>141</v>
      </c>
      <c r="Y557" s="32"/>
      <c r="Z557" s="32"/>
      <c r="AA557" s="32"/>
      <c r="AB557" s="32"/>
      <c r="AC557" s="459" t="s">
        <v>142</v>
      </c>
      <c r="AD557" s="32"/>
      <c r="AE557" s="442" t="s">
        <v>214</v>
      </c>
      <c r="AF557" s="441">
        <v>43980</v>
      </c>
      <c r="AG557" s="32"/>
      <c r="AH557" s="32"/>
      <c r="AI557" s="32"/>
      <c r="AJ557" s="32"/>
      <c r="AK557" s="32"/>
      <c r="AL557" s="32"/>
      <c r="AM557" s="474" t="s">
        <v>1329</v>
      </c>
      <c r="AN557" s="441">
        <v>43984</v>
      </c>
      <c r="AO557" s="459" t="s">
        <v>56</v>
      </c>
      <c r="AP557" s="87" t="s">
        <v>56</v>
      </c>
      <c r="AQ557" s="459"/>
      <c r="AR557" s="459" t="s">
        <v>206</v>
      </c>
      <c r="AS557" s="441">
        <v>43985</v>
      </c>
      <c r="AT557" s="459" t="s">
        <v>56</v>
      </c>
      <c r="AU557" s="459"/>
      <c r="AV557" s="459"/>
      <c r="AW557" s="32"/>
      <c r="AX557" s="32"/>
      <c r="AY557" s="32"/>
      <c r="AZ557" s="32">
        <f t="shared" si="13"/>
        <v>5</v>
      </c>
    </row>
    <row r="558" spans="5:52" ht="15.6" customHeight="1">
      <c r="E558" s="32"/>
      <c r="F558" s="32"/>
      <c r="G558" s="32"/>
      <c r="H558" s="528" t="s">
        <v>2854</v>
      </c>
      <c r="I558" s="467" t="s">
        <v>5304</v>
      </c>
      <c r="J558" s="459" t="s">
        <v>5305</v>
      </c>
      <c r="K558" s="32"/>
      <c r="L558" s="32"/>
      <c r="M558" s="32"/>
      <c r="N558" s="549" t="s">
        <v>6668</v>
      </c>
      <c r="O558" s="32"/>
      <c r="P558" s="32"/>
      <c r="Q558" s="459" t="s">
        <v>3860</v>
      </c>
      <c r="R558" s="459" t="s">
        <v>7147</v>
      </c>
      <c r="S558" s="32"/>
      <c r="T558" s="32"/>
      <c r="U558" s="32"/>
      <c r="V558" s="32"/>
      <c r="W558" s="32" t="s">
        <v>29</v>
      </c>
      <c r="X558" s="32" t="s">
        <v>141</v>
      </c>
      <c r="Y558" s="32"/>
      <c r="Z558" s="32"/>
      <c r="AA558" s="32"/>
      <c r="AB558" s="32"/>
      <c r="AC558" s="459" t="s">
        <v>142</v>
      </c>
      <c r="AD558" s="32"/>
      <c r="AE558" s="442" t="s">
        <v>214</v>
      </c>
      <c r="AF558" s="441">
        <v>43980</v>
      </c>
      <c r="AG558" s="32"/>
      <c r="AH558" s="32"/>
      <c r="AI558" s="32"/>
      <c r="AJ558" s="32"/>
      <c r="AK558" s="32"/>
      <c r="AL558" s="32"/>
      <c r="AM558" s="474" t="s">
        <v>1329</v>
      </c>
      <c r="AN558" s="441">
        <v>43985</v>
      </c>
      <c r="AO558" s="459" t="s">
        <v>56</v>
      </c>
      <c r="AP558" s="475" t="s">
        <v>59</v>
      </c>
      <c r="AQ558" s="459" t="s">
        <v>1704</v>
      </c>
      <c r="AR558" s="459"/>
      <c r="AS558" s="459"/>
      <c r="AT558" s="459"/>
      <c r="AU558" s="459"/>
      <c r="AV558" s="459"/>
      <c r="AW558" s="32"/>
      <c r="AX558" s="32"/>
      <c r="AY558" s="32"/>
      <c r="AZ558" s="32">
        <f t="shared" si="13"/>
        <v>5</v>
      </c>
    </row>
    <row r="559" spans="5:52" ht="15.6" customHeight="1">
      <c r="E559" s="32"/>
      <c r="F559" s="32"/>
      <c r="G559" s="32"/>
      <c r="H559" s="528" t="s">
        <v>2855</v>
      </c>
      <c r="I559" s="467" t="s">
        <v>5306</v>
      </c>
      <c r="J559" s="459" t="s">
        <v>5307</v>
      </c>
      <c r="K559" s="32"/>
      <c r="L559" s="32"/>
      <c r="M559" s="32"/>
      <c r="N559" s="549" t="s">
        <v>6669</v>
      </c>
      <c r="O559" s="32"/>
      <c r="P559" s="32"/>
      <c r="Q559" s="459" t="s">
        <v>3861</v>
      </c>
      <c r="R559" s="459" t="s">
        <v>7124</v>
      </c>
      <c r="S559" s="32"/>
      <c r="T559" s="32"/>
      <c r="U559" s="32"/>
      <c r="V559" s="32"/>
      <c r="W559" s="32" t="s">
        <v>29</v>
      </c>
      <c r="X559" s="32" t="s">
        <v>141</v>
      </c>
      <c r="Y559" s="32"/>
      <c r="Z559" s="32"/>
      <c r="AA559" s="32"/>
      <c r="AB559" s="32"/>
      <c r="AC559" s="459" t="s">
        <v>142</v>
      </c>
      <c r="AD559" s="32"/>
      <c r="AE559" s="442" t="s">
        <v>214</v>
      </c>
      <c r="AF559" s="441">
        <v>43980</v>
      </c>
      <c r="AG559" s="32"/>
      <c r="AH559" s="32"/>
      <c r="AI559" s="32"/>
      <c r="AJ559" s="32"/>
      <c r="AK559" s="32"/>
      <c r="AL559" s="32"/>
      <c r="AM559" s="474" t="s">
        <v>1329</v>
      </c>
      <c r="AN559" s="441">
        <v>43985</v>
      </c>
      <c r="AO559" s="459" t="s">
        <v>56</v>
      </c>
      <c r="AP559" s="475" t="s">
        <v>59</v>
      </c>
      <c r="AQ559" s="459" t="s">
        <v>1705</v>
      </c>
      <c r="AR559" s="459"/>
      <c r="AS559" s="459"/>
      <c r="AT559" s="459"/>
      <c r="AU559" s="459"/>
      <c r="AV559" s="459"/>
      <c r="AW559" s="32"/>
      <c r="AX559" s="32"/>
      <c r="AY559" s="32"/>
      <c r="AZ559" s="32">
        <f t="shared" si="13"/>
        <v>5</v>
      </c>
    </row>
    <row r="560" spans="5:52" ht="15.6" customHeight="1">
      <c r="E560" s="32"/>
      <c r="F560" s="32"/>
      <c r="G560" s="32"/>
      <c r="H560" s="528" t="s">
        <v>2856</v>
      </c>
      <c r="I560" s="467" t="s">
        <v>5308</v>
      </c>
      <c r="J560" s="459" t="s">
        <v>5309</v>
      </c>
      <c r="K560" s="32"/>
      <c r="L560" s="32"/>
      <c r="M560" s="32"/>
      <c r="N560" s="549" t="s">
        <v>6670</v>
      </c>
      <c r="O560" s="32"/>
      <c r="P560" s="32"/>
      <c r="Q560" s="459" t="s">
        <v>3862</v>
      </c>
      <c r="R560" s="459" t="s">
        <v>7124</v>
      </c>
      <c r="S560" s="32"/>
      <c r="T560" s="32"/>
      <c r="U560" s="32"/>
      <c r="V560" s="32"/>
      <c r="W560" s="32" t="s">
        <v>29</v>
      </c>
      <c r="X560" s="32" t="s">
        <v>141</v>
      </c>
      <c r="Y560" s="32"/>
      <c r="Z560" s="32"/>
      <c r="AA560" s="32"/>
      <c r="AB560" s="32"/>
      <c r="AC560" s="459" t="s">
        <v>142</v>
      </c>
      <c r="AD560" s="32"/>
      <c r="AE560" s="442" t="s">
        <v>214</v>
      </c>
      <c r="AF560" s="441">
        <v>43980</v>
      </c>
      <c r="AG560" s="32"/>
      <c r="AH560" s="32"/>
      <c r="AI560" s="32"/>
      <c r="AJ560" s="32"/>
      <c r="AK560" s="32"/>
      <c r="AL560" s="32"/>
      <c r="AM560" s="474" t="s">
        <v>1329</v>
      </c>
      <c r="AN560" s="441">
        <v>43984</v>
      </c>
      <c r="AO560" s="459" t="s">
        <v>56</v>
      </c>
      <c r="AP560" s="87" t="s">
        <v>56</v>
      </c>
      <c r="AQ560" s="459"/>
      <c r="AR560" s="459" t="s">
        <v>206</v>
      </c>
      <c r="AS560" s="441">
        <v>43985</v>
      </c>
      <c r="AT560" s="459" t="s">
        <v>56</v>
      </c>
      <c r="AU560" s="459"/>
      <c r="AV560" s="459"/>
      <c r="AW560" s="32"/>
      <c r="AX560" s="32"/>
      <c r="AY560" s="32"/>
      <c r="AZ560" s="32">
        <f t="shared" si="13"/>
        <v>5</v>
      </c>
    </row>
    <row r="561" spans="5:52" ht="15.6" customHeight="1">
      <c r="E561" s="32"/>
      <c r="F561" s="32"/>
      <c r="G561" s="32"/>
      <c r="H561" s="528" t="s">
        <v>2857</v>
      </c>
      <c r="I561" s="467" t="s">
        <v>5310</v>
      </c>
      <c r="J561" s="459" t="s">
        <v>5311</v>
      </c>
      <c r="K561" s="32"/>
      <c r="L561" s="32"/>
      <c r="M561" s="32"/>
      <c r="N561" s="549" t="s">
        <v>6671</v>
      </c>
      <c r="O561" s="32"/>
      <c r="P561" s="32"/>
      <c r="Q561" s="459" t="s">
        <v>3863</v>
      </c>
      <c r="R561" s="459" t="s">
        <v>7147</v>
      </c>
      <c r="S561" s="32"/>
      <c r="T561" s="32"/>
      <c r="U561" s="32"/>
      <c r="V561" s="32"/>
      <c r="W561" s="32" t="s">
        <v>29</v>
      </c>
      <c r="X561" s="32" t="s">
        <v>141</v>
      </c>
      <c r="Y561" s="32"/>
      <c r="Z561" s="32"/>
      <c r="AA561" s="32"/>
      <c r="AB561" s="32"/>
      <c r="AC561" s="459" t="s">
        <v>142</v>
      </c>
      <c r="AD561" s="32"/>
      <c r="AE561" s="442" t="s">
        <v>214</v>
      </c>
      <c r="AF561" s="441">
        <v>43980</v>
      </c>
      <c r="AG561" s="32"/>
      <c r="AH561" s="32"/>
      <c r="AI561" s="32"/>
      <c r="AJ561" s="32"/>
      <c r="AK561" s="32"/>
      <c r="AL561" s="32"/>
      <c r="AM561" s="474" t="s">
        <v>1329</v>
      </c>
      <c r="AN561" s="441">
        <v>43984</v>
      </c>
      <c r="AO561" s="459" t="s">
        <v>56</v>
      </c>
      <c r="AP561" s="87" t="s">
        <v>56</v>
      </c>
      <c r="AQ561" s="459"/>
      <c r="AR561" s="459" t="s">
        <v>206</v>
      </c>
      <c r="AS561" s="441">
        <v>43985</v>
      </c>
      <c r="AT561" s="459" t="s">
        <v>56</v>
      </c>
      <c r="AU561" s="459"/>
      <c r="AV561" s="459"/>
      <c r="AW561" s="32"/>
      <c r="AX561" s="32"/>
      <c r="AY561" s="32"/>
      <c r="AZ561" s="32">
        <f t="shared" si="13"/>
        <v>5</v>
      </c>
    </row>
    <row r="562" spans="5:52" ht="15.6" customHeight="1">
      <c r="E562" s="32"/>
      <c r="F562" s="32"/>
      <c r="G562" s="32"/>
      <c r="H562" s="528" t="s">
        <v>2858</v>
      </c>
      <c r="I562" s="467" t="s">
        <v>5312</v>
      </c>
      <c r="J562" s="459" t="s">
        <v>5313</v>
      </c>
      <c r="K562" s="32"/>
      <c r="L562" s="32"/>
      <c r="M562" s="32"/>
      <c r="N562" s="549" t="s">
        <v>6672</v>
      </c>
      <c r="O562" s="32"/>
      <c r="P562" s="32"/>
      <c r="Q562" s="459" t="s">
        <v>3864</v>
      </c>
      <c r="R562" s="459" t="s">
        <v>7165</v>
      </c>
      <c r="S562" s="32"/>
      <c r="T562" s="32"/>
      <c r="U562" s="32"/>
      <c r="V562" s="32"/>
      <c r="W562" s="32" t="s">
        <v>29</v>
      </c>
      <c r="X562" s="32" t="s">
        <v>141</v>
      </c>
      <c r="Y562" s="32"/>
      <c r="Z562" s="32"/>
      <c r="AA562" s="32"/>
      <c r="AB562" s="32"/>
      <c r="AC562" s="459" t="s">
        <v>142</v>
      </c>
      <c r="AD562" s="32"/>
      <c r="AE562" s="442" t="s">
        <v>214</v>
      </c>
      <c r="AF562" s="441">
        <v>43980</v>
      </c>
      <c r="AG562" s="32"/>
      <c r="AH562" s="32"/>
      <c r="AI562" s="32"/>
      <c r="AJ562" s="32"/>
      <c r="AK562" s="32"/>
      <c r="AL562" s="32"/>
      <c r="AM562" s="474" t="s">
        <v>1329</v>
      </c>
      <c r="AN562" s="441">
        <v>43984</v>
      </c>
      <c r="AO562" s="459" t="s">
        <v>56</v>
      </c>
      <c r="AP562" s="87" t="s">
        <v>56</v>
      </c>
      <c r="AQ562" s="459"/>
      <c r="AR562" s="459"/>
      <c r="AS562" s="459"/>
      <c r="AT562" s="459"/>
      <c r="AU562" s="459"/>
      <c r="AV562" s="459"/>
      <c r="AW562" s="32"/>
      <c r="AX562" s="32"/>
      <c r="AY562" s="32"/>
      <c r="AZ562" s="32">
        <f t="shared" si="13"/>
        <v>5</v>
      </c>
    </row>
    <row r="563" spans="5:52" ht="15.6" customHeight="1">
      <c r="E563" s="32"/>
      <c r="F563" s="32"/>
      <c r="G563" s="32"/>
      <c r="H563" s="528" t="s">
        <v>2859</v>
      </c>
      <c r="I563" s="467" t="s">
        <v>5314</v>
      </c>
      <c r="J563" s="459" t="s">
        <v>5315</v>
      </c>
      <c r="K563" s="32"/>
      <c r="L563" s="32"/>
      <c r="M563" s="32"/>
      <c r="N563" s="549" t="s">
        <v>6673</v>
      </c>
      <c r="O563" s="32"/>
      <c r="P563" s="32"/>
      <c r="Q563" s="459" t="s">
        <v>3865</v>
      </c>
      <c r="R563" s="459" t="s">
        <v>7166</v>
      </c>
      <c r="S563" s="32"/>
      <c r="T563" s="32"/>
      <c r="U563" s="32"/>
      <c r="V563" s="32"/>
      <c r="W563" s="32" t="s">
        <v>29</v>
      </c>
      <c r="X563" s="32" t="s">
        <v>141</v>
      </c>
      <c r="Y563" s="32"/>
      <c r="Z563" s="32"/>
      <c r="AA563" s="32"/>
      <c r="AB563" s="32"/>
      <c r="AC563" s="459" t="s">
        <v>142</v>
      </c>
      <c r="AD563" s="32"/>
      <c r="AE563" s="442" t="s">
        <v>214</v>
      </c>
      <c r="AF563" s="441">
        <v>43980</v>
      </c>
      <c r="AG563" s="32"/>
      <c r="AH563" s="32"/>
      <c r="AI563" s="32"/>
      <c r="AJ563" s="32"/>
      <c r="AK563" s="32"/>
      <c r="AL563" s="32"/>
      <c r="AM563" s="474" t="s">
        <v>1329</v>
      </c>
      <c r="AN563" s="441">
        <v>43985</v>
      </c>
      <c r="AO563" s="459" t="s">
        <v>57</v>
      </c>
      <c r="AP563" s="475" t="s">
        <v>59</v>
      </c>
      <c r="AQ563" s="459" t="s">
        <v>1706</v>
      </c>
      <c r="AR563" s="459"/>
      <c r="AS563" s="459"/>
      <c r="AT563" s="459"/>
      <c r="AU563" s="459"/>
      <c r="AV563" s="459"/>
      <c r="AW563" s="32"/>
      <c r="AX563" s="32"/>
      <c r="AY563" s="32"/>
      <c r="AZ563" s="32">
        <f t="shared" si="13"/>
        <v>5</v>
      </c>
    </row>
    <row r="564" spans="5:52" ht="15.6" customHeight="1">
      <c r="E564" s="32"/>
      <c r="F564" s="32"/>
      <c r="G564" s="32"/>
      <c r="H564" s="528" t="s">
        <v>2860</v>
      </c>
      <c r="I564" s="467" t="s">
        <v>5316</v>
      </c>
      <c r="J564" s="459" t="s">
        <v>5317</v>
      </c>
      <c r="K564" s="32"/>
      <c r="L564" s="32"/>
      <c r="M564" s="32"/>
      <c r="N564" s="549" t="s">
        <v>6674</v>
      </c>
      <c r="O564" s="32"/>
      <c r="P564" s="32"/>
      <c r="Q564" s="459" t="s">
        <v>3866</v>
      </c>
      <c r="R564" s="459" t="s">
        <v>7167</v>
      </c>
      <c r="S564" s="32"/>
      <c r="T564" s="32"/>
      <c r="U564" s="32"/>
      <c r="V564" s="32"/>
      <c r="W564" s="32" t="s">
        <v>29</v>
      </c>
      <c r="X564" s="32" t="s">
        <v>141</v>
      </c>
      <c r="Y564" s="32"/>
      <c r="Z564" s="32"/>
      <c r="AA564" s="32"/>
      <c r="AB564" s="32"/>
      <c r="AC564" s="450" t="s">
        <v>142</v>
      </c>
      <c r="AD564" s="32"/>
      <c r="AE564" s="442" t="s">
        <v>214</v>
      </c>
      <c r="AF564" s="441">
        <v>43980</v>
      </c>
      <c r="AG564" s="32"/>
      <c r="AH564" s="32"/>
      <c r="AI564" s="32"/>
      <c r="AJ564" s="32"/>
      <c r="AK564" s="32"/>
      <c r="AL564" s="32"/>
      <c r="AM564" s="474" t="s">
        <v>1329</v>
      </c>
      <c r="AN564" s="441">
        <v>43985</v>
      </c>
      <c r="AO564" s="459" t="s">
        <v>57</v>
      </c>
      <c r="AP564" s="475" t="s">
        <v>56</v>
      </c>
      <c r="AQ564" s="459" t="s">
        <v>1707</v>
      </c>
      <c r="AR564" s="459" t="s">
        <v>206</v>
      </c>
      <c r="AS564" s="441">
        <v>43985</v>
      </c>
      <c r="AT564" s="459" t="s">
        <v>56</v>
      </c>
      <c r="AU564" s="459"/>
      <c r="AV564" s="459"/>
      <c r="AW564" s="32"/>
      <c r="AX564" s="32"/>
      <c r="AY564" s="32"/>
      <c r="AZ564" s="32">
        <f t="shared" si="13"/>
        <v>5</v>
      </c>
    </row>
    <row r="565" spans="5:52" ht="15.6" customHeight="1">
      <c r="E565" s="32"/>
      <c r="F565" s="32"/>
      <c r="G565" s="32"/>
      <c r="H565" s="520" t="s">
        <v>2861</v>
      </c>
      <c r="I565" s="450" t="s">
        <v>5318</v>
      </c>
      <c r="J565" s="450" t="s">
        <v>5319</v>
      </c>
      <c r="K565" s="32"/>
      <c r="L565" s="32"/>
      <c r="M565" s="32"/>
      <c r="N565" s="487" t="s">
        <v>6675</v>
      </c>
      <c r="O565" s="32"/>
      <c r="P565" s="32"/>
      <c r="Q565" s="450" t="s">
        <v>3867</v>
      </c>
      <c r="R565" s="450" t="s">
        <v>7157</v>
      </c>
      <c r="S565" s="32"/>
      <c r="T565" s="32"/>
      <c r="U565" s="32"/>
      <c r="V565" s="32"/>
      <c r="W565" s="32" t="s">
        <v>29</v>
      </c>
      <c r="X565" s="32" t="s">
        <v>141</v>
      </c>
      <c r="Y565" s="32"/>
      <c r="Z565" s="32"/>
      <c r="AA565" s="32"/>
      <c r="AB565" s="32"/>
      <c r="AC565" s="450" t="s">
        <v>142</v>
      </c>
      <c r="AD565" s="32"/>
      <c r="AE565" s="434" t="s">
        <v>207</v>
      </c>
      <c r="AF565" s="434">
        <v>43983</v>
      </c>
      <c r="AG565" s="32"/>
      <c r="AH565" s="32"/>
      <c r="AI565" s="32"/>
      <c r="AJ565" s="32"/>
      <c r="AK565" s="32"/>
      <c r="AL565" s="32"/>
      <c r="AM565" s="450" t="s">
        <v>214</v>
      </c>
      <c r="AN565" s="434">
        <v>43984</v>
      </c>
      <c r="AO565" s="450" t="s">
        <v>57</v>
      </c>
      <c r="AP565" s="450" t="s">
        <v>56</v>
      </c>
      <c r="AQ565" s="450" t="s">
        <v>1708</v>
      </c>
      <c r="AR565" s="450" t="s">
        <v>1329</v>
      </c>
      <c r="AS565" s="434">
        <v>43986</v>
      </c>
      <c r="AT565" s="450" t="s">
        <v>57</v>
      </c>
      <c r="AU565" s="450" t="s">
        <v>56</v>
      </c>
      <c r="AV565" s="450" t="s">
        <v>1709</v>
      </c>
      <c r="AW565" s="32"/>
      <c r="AX565" s="32"/>
      <c r="AY565" s="32"/>
      <c r="AZ565" s="32">
        <f t="shared" si="13"/>
        <v>6</v>
      </c>
    </row>
    <row r="566" spans="5:52" ht="15.6" customHeight="1">
      <c r="E566" s="32"/>
      <c r="F566" s="32"/>
      <c r="G566" s="32"/>
      <c r="H566" s="520" t="s">
        <v>2862</v>
      </c>
      <c r="I566" s="450" t="s">
        <v>5320</v>
      </c>
      <c r="J566" s="450" t="s">
        <v>5321</v>
      </c>
      <c r="K566" s="32"/>
      <c r="L566" s="32"/>
      <c r="M566" s="32"/>
      <c r="N566" s="487" t="s">
        <v>6676</v>
      </c>
      <c r="O566" s="32"/>
      <c r="P566" s="32"/>
      <c r="Q566" s="450" t="s">
        <v>3868</v>
      </c>
      <c r="R566" s="450" t="s">
        <v>7157</v>
      </c>
      <c r="S566" s="32"/>
      <c r="T566" s="32"/>
      <c r="U566" s="32"/>
      <c r="V566" s="32"/>
      <c r="W566" s="32" t="s">
        <v>29</v>
      </c>
      <c r="X566" s="32" t="s">
        <v>141</v>
      </c>
      <c r="Y566" s="32"/>
      <c r="Z566" s="32"/>
      <c r="AA566" s="32"/>
      <c r="AB566" s="32"/>
      <c r="AC566" s="450" t="s">
        <v>142</v>
      </c>
      <c r="AD566" s="32"/>
      <c r="AE566" s="434" t="s">
        <v>207</v>
      </c>
      <c r="AF566" s="434">
        <v>43983</v>
      </c>
      <c r="AG566" s="32"/>
      <c r="AH566" s="32"/>
      <c r="AI566" s="32"/>
      <c r="AJ566" s="32"/>
      <c r="AK566" s="32"/>
      <c r="AL566" s="32"/>
      <c r="AM566" s="450" t="s">
        <v>214</v>
      </c>
      <c r="AN566" s="434">
        <v>43984</v>
      </c>
      <c r="AO566" s="450" t="s">
        <v>56</v>
      </c>
      <c r="AP566" s="87" t="s">
        <v>56</v>
      </c>
      <c r="AQ566" s="450" t="s">
        <v>1710</v>
      </c>
      <c r="AR566" s="450" t="s">
        <v>1329</v>
      </c>
      <c r="AS566" s="434">
        <v>43986</v>
      </c>
      <c r="AT566" s="450" t="s">
        <v>57</v>
      </c>
      <c r="AU566" s="450" t="s">
        <v>56</v>
      </c>
      <c r="AV566" s="450" t="s">
        <v>1709</v>
      </c>
      <c r="AW566" s="32"/>
      <c r="AX566" s="32"/>
      <c r="AY566" s="32"/>
      <c r="AZ566" s="32">
        <f t="shared" si="13"/>
        <v>6</v>
      </c>
    </row>
    <row r="567" spans="5:52" ht="15.6" customHeight="1">
      <c r="E567" s="32"/>
      <c r="F567" s="32"/>
      <c r="G567" s="32"/>
      <c r="H567" s="520" t="s">
        <v>2863</v>
      </c>
      <c r="I567" s="450" t="s">
        <v>5322</v>
      </c>
      <c r="J567" s="450" t="s">
        <v>5323</v>
      </c>
      <c r="K567" s="32"/>
      <c r="L567" s="32"/>
      <c r="M567" s="32"/>
      <c r="N567" s="487" t="s">
        <v>6677</v>
      </c>
      <c r="O567" s="32"/>
      <c r="P567" s="32"/>
      <c r="Q567" s="450" t="s">
        <v>3869</v>
      </c>
      <c r="R567" s="450" t="s">
        <v>7158</v>
      </c>
      <c r="S567" s="32"/>
      <c r="T567" s="32"/>
      <c r="U567" s="32"/>
      <c r="V567" s="32"/>
      <c r="W567" s="32" t="s">
        <v>29</v>
      </c>
      <c r="X567" s="32" t="s">
        <v>141</v>
      </c>
      <c r="Y567" s="32"/>
      <c r="Z567" s="32"/>
      <c r="AA567" s="32"/>
      <c r="AB567" s="32"/>
      <c r="AC567" s="450" t="s">
        <v>142</v>
      </c>
      <c r="AD567" s="32"/>
      <c r="AE567" s="434" t="s">
        <v>207</v>
      </c>
      <c r="AF567" s="434">
        <v>43985</v>
      </c>
      <c r="AG567" s="32"/>
      <c r="AH567" s="32"/>
      <c r="AI567" s="32"/>
      <c r="AJ567" s="32"/>
      <c r="AK567" s="32"/>
      <c r="AL567" s="32"/>
      <c r="AM567" s="450"/>
      <c r="AN567" s="434"/>
      <c r="AO567" s="450"/>
      <c r="AP567" s="450"/>
      <c r="AQ567" s="450"/>
      <c r="AR567" s="450" t="s">
        <v>1329</v>
      </c>
      <c r="AS567" s="434">
        <v>43986</v>
      </c>
      <c r="AT567" s="450" t="s">
        <v>57</v>
      </c>
      <c r="AU567" s="450" t="s">
        <v>56</v>
      </c>
      <c r="AV567" s="450" t="s">
        <v>1711</v>
      </c>
      <c r="AW567" s="32"/>
      <c r="AX567" s="32"/>
      <c r="AY567" s="32"/>
      <c r="AZ567" s="32">
        <f t="shared" si="13"/>
        <v>6</v>
      </c>
    </row>
    <row r="568" spans="5:52" ht="15.6" customHeight="1">
      <c r="E568" s="32"/>
      <c r="F568" s="32"/>
      <c r="G568" s="32"/>
      <c r="H568" s="520" t="s">
        <v>2864</v>
      </c>
      <c r="I568" s="450" t="s">
        <v>5324</v>
      </c>
      <c r="J568" s="450" t="s">
        <v>5325</v>
      </c>
      <c r="K568" s="32"/>
      <c r="L568" s="32"/>
      <c r="M568" s="32"/>
      <c r="N568" s="487" t="s">
        <v>6677</v>
      </c>
      <c r="O568" s="32"/>
      <c r="P568" s="32"/>
      <c r="Q568" s="450" t="s">
        <v>3870</v>
      </c>
      <c r="R568" s="450" t="s">
        <v>7159</v>
      </c>
      <c r="S568" s="32"/>
      <c r="T568" s="32"/>
      <c r="U568" s="32"/>
      <c r="V568" s="32"/>
      <c r="W568" s="32" t="s">
        <v>29</v>
      </c>
      <c r="X568" s="32" t="s">
        <v>141</v>
      </c>
      <c r="Y568" s="32"/>
      <c r="Z568" s="32"/>
      <c r="AA568" s="32"/>
      <c r="AB568" s="32"/>
      <c r="AC568" s="450" t="s">
        <v>142</v>
      </c>
      <c r="AD568" s="32"/>
      <c r="AE568" s="434" t="s">
        <v>207</v>
      </c>
      <c r="AF568" s="434">
        <v>43985</v>
      </c>
      <c r="AG568" s="32"/>
      <c r="AH568" s="32"/>
      <c r="AI568" s="32"/>
      <c r="AJ568" s="32"/>
      <c r="AK568" s="32"/>
      <c r="AL568" s="32"/>
      <c r="AM568" s="450"/>
      <c r="AN568" s="434"/>
      <c r="AO568" s="450"/>
      <c r="AP568" s="450"/>
      <c r="AQ568" s="450"/>
      <c r="AR568" s="450" t="s">
        <v>1329</v>
      </c>
      <c r="AS568" s="434">
        <v>43986</v>
      </c>
      <c r="AT568" s="450" t="s">
        <v>57</v>
      </c>
      <c r="AU568" s="450" t="s">
        <v>56</v>
      </c>
      <c r="AV568" s="450" t="s">
        <v>1712</v>
      </c>
      <c r="AW568" s="32"/>
      <c r="AX568" s="32"/>
      <c r="AY568" s="32"/>
      <c r="AZ568" s="32">
        <f t="shared" si="13"/>
        <v>6</v>
      </c>
    </row>
    <row r="569" spans="5:52" ht="15.6" customHeight="1">
      <c r="E569" s="32"/>
      <c r="F569" s="32"/>
      <c r="G569" s="32"/>
      <c r="H569" s="528" t="s">
        <v>2865</v>
      </c>
      <c r="I569" s="450" t="s">
        <v>5326</v>
      </c>
      <c r="J569" s="450" t="s">
        <v>5327</v>
      </c>
      <c r="K569" s="32"/>
      <c r="L569" s="32"/>
      <c r="M569" s="32"/>
      <c r="N569" s="487" t="s">
        <v>6677</v>
      </c>
      <c r="O569" s="32"/>
      <c r="P569" s="32"/>
      <c r="Q569" s="450" t="s">
        <v>3871</v>
      </c>
      <c r="R569" s="450" t="s">
        <v>7160</v>
      </c>
      <c r="S569" s="32"/>
      <c r="T569" s="32"/>
      <c r="U569" s="32"/>
      <c r="V569" s="32"/>
      <c r="W569" s="32" t="s">
        <v>29</v>
      </c>
      <c r="X569" s="32" t="s">
        <v>141</v>
      </c>
      <c r="Y569" s="32"/>
      <c r="Z569" s="32"/>
      <c r="AA569" s="32"/>
      <c r="AB569" s="32"/>
      <c r="AC569" s="450" t="s">
        <v>142</v>
      </c>
      <c r="AD569" s="32"/>
      <c r="AE569" s="434" t="s">
        <v>207</v>
      </c>
      <c r="AF569" s="434">
        <v>43985</v>
      </c>
      <c r="AG569" s="32"/>
      <c r="AH569" s="32"/>
      <c r="AI569" s="32"/>
      <c r="AJ569" s="32"/>
      <c r="AK569" s="32"/>
      <c r="AL569" s="32"/>
      <c r="AM569" s="450"/>
      <c r="AN569" s="434"/>
      <c r="AO569" s="450"/>
      <c r="AP569" s="450"/>
      <c r="AQ569" s="450"/>
      <c r="AR569" s="450" t="s">
        <v>1329</v>
      </c>
      <c r="AS569" s="434">
        <v>43986</v>
      </c>
      <c r="AT569" s="450" t="s">
        <v>57</v>
      </c>
      <c r="AU569" s="450" t="s">
        <v>56</v>
      </c>
      <c r="AV569" s="450" t="s">
        <v>1712</v>
      </c>
      <c r="AW569" s="32"/>
      <c r="AX569" s="32"/>
      <c r="AY569" s="32"/>
      <c r="AZ569" s="32">
        <f t="shared" si="13"/>
        <v>6</v>
      </c>
    </row>
    <row r="570" spans="5:52" ht="15.6" customHeight="1">
      <c r="E570" s="32"/>
      <c r="F570" s="32"/>
      <c r="G570" s="32"/>
      <c r="H570" s="520" t="s">
        <v>2866</v>
      </c>
      <c r="I570" s="450" t="s">
        <v>5328</v>
      </c>
      <c r="J570" s="450" t="s">
        <v>5329</v>
      </c>
      <c r="K570" s="32"/>
      <c r="L570" s="32"/>
      <c r="M570" s="32"/>
      <c r="N570" s="487" t="s">
        <v>6678</v>
      </c>
      <c r="O570" s="32"/>
      <c r="P570" s="32"/>
      <c r="Q570" s="450" t="s">
        <v>3872</v>
      </c>
      <c r="R570" s="450" t="s">
        <v>7157</v>
      </c>
      <c r="S570" s="32"/>
      <c r="T570" s="32"/>
      <c r="U570" s="32"/>
      <c r="V570" s="32"/>
      <c r="W570" s="32" t="s">
        <v>29</v>
      </c>
      <c r="X570" s="32" t="s">
        <v>141</v>
      </c>
      <c r="Y570" s="32"/>
      <c r="Z570" s="32"/>
      <c r="AA570" s="32"/>
      <c r="AB570" s="32"/>
      <c r="AC570" s="450" t="s">
        <v>142</v>
      </c>
      <c r="AD570" s="32"/>
      <c r="AE570" s="434" t="s">
        <v>207</v>
      </c>
      <c r="AF570" s="434">
        <v>43983</v>
      </c>
      <c r="AG570" s="32"/>
      <c r="AH570" s="32"/>
      <c r="AI570" s="32"/>
      <c r="AJ570" s="32"/>
      <c r="AK570" s="32"/>
      <c r="AL570" s="32"/>
      <c r="AM570" s="450" t="s">
        <v>214</v>
      </c>
      <c r="AN570" s="434">
        <v>43984</v>
      </c>
      <c r="AO570" s="450" t="s">
        <v>56</v>
      </c>
      <c r="AP570" s="87" t="s">
        <v>56</v>
      </c>
      <c r="AQ570" s="450" t="s">
        <v>1710</v>
      </c>
      <c r="AR570" s="450" t="s">
        <v>1329</v>
      </c>
      <c r="AS570" s="434">
        <v>43985</v>
      </c>
      <c r="AT570" s="450" t="s">
        <v>56</v>
      </c>
      <c r="AU570" s="450"/>
      <c r="AV570" s="450"/>
      <c r="AW570" s="32"/>
      <c r="AX570" s="32"/>
      <c r="AY570" s="32"/>
      <c r="AZ570" s="32">
        <f t="shared" si="13"/>
        <v>6</v>
      </c>
    </row>
    <row r="571" spans="5:52" ht="15.6" customHeight="1">
      <c r="E571" s="32"/>
      <c r="F571" s="32"/>
      <c r="G571" s="32"/>
      <c r="H571" s="526" t="s">
        <v>2867</v>
      </c>
      <c r="I571" s="467" t="s">
        <v>5330</v>
      </c>
      <c r="J571" s="459" t="s">
        <v>5331</v>
      </c>
      <c r="K571" s="32"/>
      <c r="L571" s="32"/>
      <c r="M571" s="32"/>
      <c r="N571" s="549" t="s">
        <v>6679</v>
      </c>
      <c r="O571" s="32"/>
      <c r="P571" s="32"/>
      <c r="Q571" s="459" t="s">
        <v>3873</v>
      </c>
      <c r="R571" s="459" t="s">
        <v>7168</v>
      </c>
      <c r="S571" s="32"/>
      <c r="T571" s="32"/>
      <c r="U571" s="32"/>
      <c r="V571" s="32"/>
      <c r="W571" s="32" t="s">
        <v>29</v>
      </c>
      <c r="X571" s="32" t="s">
        <v>141</v>
      </c>
      <c r="Y571" s="32"/>
      <c r="Z571" s="32"/>
      <c r="AA571" s="32"/>
      <c r="AB571" s="32"/>
      <c r="AC571" s="459" t="s">
        <v>142</v>
      </c>
      <c r="AD571" s="32"/>
      <c r="AE571" s="442" t="s">
        <v>214</v>
      </c>
      <c r="AF571" s="441">
        <v>43980</v>
      </c>
      <c r="AG571" s="32"/>
      <c r="AH571" s="32"/>
      <c r="AI571" s="32"/>
      <c r="AJ571" s="32"/>
      <c r="AK571" s="32"/>
      <c r="AL571" s="32"/>
      <c r="AM571" s="474" t="s">
        <v>1329</v>
      </c>
      <c r="AN571" s="441">
        <v>43985</v>
      </c>
      <c r="AO571" s="459" t="s">
        <v>56</v>
      </c>
      <c r="AP571" s="475" t="s">
        <v>59</v>
      </c>
      <c r="AQ571" s="459" t="s">
        <v>1713</v>
      </c>
      <c r="AR571" s="459"/>
      <c r="AS571" s="459"/>
      <c r="AT571" s="459"/>
      <c r="AU571" s="459"/>
      <c r="AV571" s="459"/>
      <c r="AW571" s="32"/>
      <c r="AX571" s="32"/>
      <c r="AY571" s="32"/>
      <c r="AZ571" s="32">
        <f t="shared" si="13"/>
        <v>5</v>
      </c>
    </row>
    <row r="572" spans="5:52" ht="15.6" customHeight="1">
      <c r="E572" s="32"/>
      <c r="F572" s="32"/>
      <c r="G572" s="32"/>
      <c r="H572" s="526" t="s">
        <v>2868</v>
      </c>
      <c r="I572" s="467" t="s">
        <v>5332</v>
      </c>
      <c r="J572" s="459" t="s">
        <v>5333</v>
      </c>
      <c r="K572" s="32"/>
      <c r="L572" s="32"/>
      <c r="M572" s="32"/>
      <c r="N572" s="549" t="s">
        <v>6680</v>
      </c>
      <c r="O572" s="32"/>
      <c r="P572" s="32"/>
      <c r="Q572" s="459" t="s">
        <v>3874</v>
      </c>
      <c r="R572" s="459" t="s">
        <v>7169</v>
      </c>
      <c r="S572" s="32"/>
      <c r="T572" s="32"/>
      <c r="U572" s="32"/>
      <c r="V572" s="32"/>
      <c r="W572" s="32" t="s">
        <v>29</v>
      </c>
      <c r="X572" s="32" t="s">
        <v>141</v>
      </c>
      <c r="Y572" s="32"/>
      <c r="Z572" s="32"/>
      <c r="AA572" s="32"/>
      <c r="AB572" s="32"/>
      <c r="AC572" s="459" t="s">
        <v>142</v>
      </c>
      <c r="AD572" s="32"/>
      <c r="AE572" s="442" t="s">
        <v>214</v>
      </c>
      <c r="AF572" s="441">
        <v>43980</v>
      </c>
      <c r="AG572" s="32"/>
      <c r="AH572" s="32"/>
      <c r="AI572" s="32"/>
      <c r="AJ572" s="32"/>
      <c r="AK572" s="32"/>
      <c r="AL572" s="32"/>
      <c r="AM572" s="474" t="s">
        <v>1329</v>
      </c>
      <c r="AN572" s="441">
        <v>43984</v>
      </c>
      <c r="AO572" s="459" t="s">
        <v>56</v>
      </c>
      <c r="AP572" s="475" t="s">
        <v>59</v>
      </c>
      <c r="AQ572" s="459" t="s">
        <v>1713</v>
      </c>
      <c r="AR572" s="459"/>
      <c r="AS572" s="459"/>
      <c r="AT572" s="459"/>
      <c r="AU572" s="459"/>
      <c r="AV572" s="459"/>
      <c r="AW572" s="32"/>
      <c r="AX572" s="32"/>
      <c r="AY572" s="32"/>
      <c r="AZ572" s="32">
        <f t="shared" si="13"/>
        <v>5</v>
      </c>
    </row>
    <row r="573" spans="5:52" ht="15.6" customHeight="1">
      <c r="E573" s="32"/>
      <c r="F573" s="32"/>
      <c r="G573" s="32"/>
      <c r="H573" s="529" t="s">
        <v>2869</v>
      </c>
      <c r="I573" s="476" t="s">
        <v>5334</v>
      </c>
      <c r="J573" s="476" t="s">
        <v>5335</v>
      </c>
      <c r="K573" s="32"/>
      <c r="L573" s="32"/>
      <c r="M573" s="32"/>
      <c r="N573" s="459" t="s">
        <v>6681</v>
      </c>
      <c r="O573" s="32"/>
      <c r="P573" s="32"/>
      <c r="Q573" s="476" t="s">
        <v>3875</v>
      </c>
      <c r="R573" s="476" t="s">
        <v>7124</v>
      </c>
      <c r="S573" s="32"/>
      <c r="T573" s="32"/>
      <c r="U573" s="32"/>
      <c r="V573" s="32"/>
      <c r="W573" s="32" t="s">
        <v>29</v>
      </c>
      <c r="X573" s="32" t="s">
        <v>141</v>
      </c>
      <c r="Y573" s="32"/>
      <c r="Z573" s="32"/>
      <c r="AA573" s="32"/>
      <c r="AB573" s="32"/>
      <c r="AC573" s="459" t="s">
        <v>142</v>
      </c>
      <c r="AD573" s="32"/>
      <c r="AE573" s="441" t="s">
        <v>1329</v>
      </c>
      <c r="AF573" s="441">
        <v>43983</v>
      </c>
      <c r="AG573" s="32"/>
      <c r="AH573" s="32"/>
      <c r="AI573" s="32"/>
      <c r="AJ573" s="32"/>
      <c r="AK573" s="32"/>
      <c r="AL573" s="32"/>
      <c r="AM573" s="476" t="s">
        <v>207</v>
      </c>
      <c r="AN573" s="477">
        <v>43984</v>
      </c>
      <c r="AO573" s="459" t="s">
        <v>57</v>
      </c>
      <c r="AP573" s="459" t="s">
        <v>56</v>
      </c>
      <c r="AQ573" s="476" t="s">
        <v>1714</v>
      </c>
      <c r="AR573" s="476"/>
      <c r="AS573" s="476"/>
      <c r="AT573" s="476"/>
      <c r="AU573" s="476"/>
      <c r="AV573" s="476"/>
      <c r="AW573" s="32"/>
      <c r="AX573" s="32"/>
      <c r="AY573" s="32"/>
      <c r="AZ573" s="32">
        <f t="shared" si="13"/>
        <v>6</v>
      </c>
    </row>
    <row r="574" spans="5:52" ht="15.6" customHeight="1">
      <c r="E574" s="32"/>
      <c r="F574" s="32"/>
      <c r="G574" s="32"/>
      <c r="H574" s="529" t="s">
        <v>2870</v>
      </c>
      <c r="I574" s="550" t="s">
        <v>5336</v>
      </c>
      <c r="J574" s="550" t="s">
        <v>5337</v>
      </c>
      <c r="K574" s="32"/>
      <c r="L574" s="32"/>
      <c r="M574" s="32"/>
      <c r="N574" s="459" t="s">
        <v>6682</v>
      </c>
      <c r="O574" s="32"/>
      <c r="P574" s="32"/>
      <c r="Q574" s="476" t="s">
        <v>3876</v>
      </c>
      <c r="R574" s="476" t="s">
        <v>7124</v>
      </c>
      <c r="S574" s="32"/>
      <c r="T574" s="32"/>
      <c r="U574" s="32"/>
      <c r="V574" s="32"/>
      <c r="W574" s="32" t="s">
        <v>29</v>
      </c>
      <c r="X574" s="32" t="s">
        <v>141</v>
      </c>
      <c r="Y574" s="32"/>
      <c r="Z574" s="32"/>
      <c r="AA574" s="32"/>
      <c r="AB574" s="32"/>
      <c r="AC574" s="459" t="s">
        <v>142</v>
      </c>
      <c r="AD574" s="32"/>
      <c r="AE574" s="441" t="s">
        <v>1329</v>
      </c>
      <c r="AF574" s="441">
        <v>43980</v>
      </c>
      <c r="AG574" s="32"/>
      <c r="AH574" s="32"/>
      <c r="AI574" s="32"/>
      <c r="AJ574" s="32"/>
      <c r="AK574" s="32"/>
      <c r="AL574" s="32"/>
      <c r="AM574" s="476" t="s">
        <v>207</v>
      </c>
      <c r="AN574" s="477">
        <v>43984</v>
      </c>
      <c r="AO574" s="459" t="s">
        <v>57</v>
      </c>
      <c r="AP574" s="459" t="s">
        <v>56</v>
      </c>
      <c r="AQ574" s="476" t="s">
        <v>1715</v>
      </c>
      <c r="AR574" s="476"/>
      <c r="AS574" s="476"/>
      <c r="AT574" s="476"/>
      <c r="AU574" s="476"/>
      <c r="AV574" s="476"/>
      <c r="AW574" s="32"/>
      <c r="AX574" s="32"/>
      <c r="AY574" s="32"/>
      <c r="AZ574" s="32">
        <f t="shared" si="13"/>
        <v>5</v>
      </c>
    </row>
    <row r="575" spans="5:52" ht="15.6" customHeight="1">
      <c r="E575" s="32"/>
      <c r="F575" s="32"/>
      <c r="G575" s="32"/>
      <c r="H575" s="528" t="s">
        <v>2871</v>
      </c>
      <c r="I575" s="549" t="s">
        <v>5338</v>
      </c>
      <c r="J575" s="549" t="s">
        <v>5339</v>
      </c>
      <c r="K575" s="32"/>
      <c r="L575" s="32"/>
      <c r="M575" s="32"/>
      <c r="N575" s="549" t="s">
        <v>6683</v>
      </c>
      <c r="O575" s="32"/>
      <c r="P575" s="32"/>
      <c r="Q575" s="548" t="s">
        <v>3877</v>
      </c>
      <c r="R575" s="549" t="s">
        <v>7170</v>
      </c>
      <c r="S575" s="32"/>
      <c r="T575" s="32"/>
      <c r="U575" s="32"/>
      <c r="V575" s="32"/>
      <c r="W575" s="32" t="s">
        <v>29</v>
      </c>
      <c r="X575" s="32" t="s">
        <v>141</v>
      </c>
      <c r="Y575" s="32"/>
      <c r="Z575" s="32"/>
      <c r="AA575" s="32"/>
      <c r="AB575" s="32"/>
      <c r="AC575" s="450" t="s">
        <v>142</v>
      </c>
      <c r="AD575" s="32"/>
      <c r="AE575" s="442" t="s">
        <v>214</v>
      </c>
      <c r="AF575" s="443">
        <v>43979</v>
      </c>
      <c r="AG575" s="32"/>
      <c r="AH575" s="32"/>
      <c r="AI575" s="32"/>
      <c r="AJ575" s="32"/>
      <c r="AK575" s="32"/>
      <c r="AL575" s="32"/>
      <c r="AM575" s="474" t="s">
        <v>1329</v>
      </c>
      <c r="AN575" s="443">
        <v>43985</v>
      </c>
      <c r="AO575" s="459" t="s">
        <v>56</v>
      </c>
      <c r="AP575" s="479" t="s">
        <v>56</v>
      </c>
      <c r="AQ575" s="459" t="s">
        <v>1716</v>
      </c>
      <c r="AR575" s="459"/>
      <c r="AS575" s="441"/>
      <c r="AT575" s="459"/>
      <c r="AU575" s="459"/>
      <c r="AV575" s="459"/>
      <c r="AW575" s="32"/>
      <c r="AX575" s="32"/>
      <c r="AY575" s="32"/>
      <c r="AZ575" s="32">
        <f t="shared" si="13"/>
        <v>5</v>
      </c>
    </row>
    <row r="576" spans="5:52" ht="15.6" customHeight="1">
      <c r="E576" s="32"/>
      <c r="F576" s="32"/>
      <c r="G576" s="32"/>
      <c r="H576" s="528" t="s">
        <v>2872</v>
      </c>
      <c r="I576" s="459" t="s">
        <v>5340</v>
      </c>
      <c r="J576" s="459" t="s">
        <v>5341</v>
      </c>
      <c r="K576" s="32"/>
      <c r="L576" s="32"/>
      <c r="M576" s="32"/>
      <c r="N576" s="549" t="s">
        <v>6683</v>
      </c>
      <c r="O576" s="32"/>
      <c r="P576" s="32"/>
      <c r="Q576" s="548" t="s">
        <v>3878</v>
      </c>
      <c r="R576" s="549" t="s">
        <v>7148</v>
      </c>
      <c r="S576" s="32"/>
      <c r="T576" s="32"/>
      <c r="U576" s="32"/>
      <c r="V576" s="32"/>
      <c r="W576" s="32" t="s">
        <v>29</v>
      </c>
      <c r="X576" s="32" t="s">
        <v>141</v>
      </c>
      <c r="Y576" s="32"/>
      <c r="Z576" s="32"/>
      <c r="AA576" s="32"/>
      <c r="AB576" s="32"/>
      <c r="AC576" s="450" t="s">
        <v>142</v>
      </c>
      <c r="AD576" s="32"/>
      <c r="AE576" s="442" t="s">
        <v>214</v>
      </c>
      <c r="AF576" s="443">
        <v>43979</v>
      </c>
      <c r="AG576" s="32"/>
      <c r="AH576" s="32"/>
      <c r="AI576" s="32"/>
      <c r="AJ576" s="32"/>
      <c r="AK576" s="32"/>
      <c r="AL576" s="32"/>
      <c r="AM576" s="474" t="s">
        <v>1329</v>
      </c>
      <c r="AN576" s="443">
        <v>43984</v>
      </c>
      <c r="AO576" s="459" t="s">
        <v>56</v>
      </c>
      <c r="AP576" s="87" t="s">
        <v>56</v>
      </c>
      <c r="AQ576" s="459"/>
      <c r="AR576" s="459" t="s">
        <v>206</v>
      </c>
      <c r="AS576" s="441">
        <v>43985</v>
      </c>
      <c r="AT576" s="459" t="s">
        <v>57</v>
      </c>
      <c r="AU576" s="459" t="s">
        <v>56</v>
      </c>
      <c r="AV576" s="459" t="s">
        <v>1717</v>
      </c>
      <c r="AW576" s="32"/>
      <c r="AX576" s="32"/>
      <c r="AY576" s="32"/>
      <c r="AZ576" s="32">
        <f t="shared" si="13"/>
        <v>5</v>
      </c>
    </row>
    <row r="577" spans="5:52" ht="15.6" customHeight="1">
      <c r="E577" s="32"/>
      <c r="F577" s="32"/>
      <c r="G577" s="32"/>
      <c r="H577" s="528" t="s">
        <v>2417</v>
      </c>
      <c r="I577" s="549" t="s">
        <v>5342</v>
      </c>
      <c r="J577" s="549" t="s">
        <v>5343</v>
      </c>
      <c r="K577" s="32"/>
      <c r="L577" s="32"/>
      <c r="M577" s="32"/>
      <c r="N577" s="549" t="s">
        <v>6236</v>
      </c>
      <c r="O577" s="32"/>
      <c r="P577" s="32"/>
      <c r="Q577" s="549" t="s">
        <v>3879</v>
      </c>
      <c r="R577" s="549" t="s">
        <v>7171</v>
      </c>
      <c r="S577" s="32"/>
      <c r="T577" s="32"/>
      <c r="U577" s="32"/>
      <c r="V577" s="32"/>
      <c r="W577" s="32" t="s">
        <v>29</v>
      </c>
      <c r="X577" s="32" t="s">
        <v>141</v>
      </c>
      <c r="Y577" s="32"/>
      <c r="Z577" s="32"/>
      <c r="AA577" s="32"/>
      <c r="AB577" s="32"/>
      <c r="AC577" s="450" t="s">
        <v>142</v>
      </c>
      <c r="AD577" s="32"/>
      <c r="AE577" s="442" t="s">
        <v>214</v>
      </c>
      <c r="AF577" s="443">
        <v>43979</v>
      </c>
      <c r="AG577" s="32"/>
      <c r="AH577" s="32"/>
      <c r="AI577" s="32"/>
      <c r="AJ577" s="32"/>
      <c r="AK577" s="32"/>
      <c r="AL577" s="32"/>
      <c r="AM577" s="474" t="s">
        <v>1329</v>
      </c>
      <c r="AN577" s="443">
        <v>43985</v>
      </c>
      <c r="AO577" s="459" t="s">
        <v>55</v>
      </c>
      <c r="AP577" s="475" t="s">
        <v>56</v>
      </c>
      <c r="AQ577" s="480" t="s">
        <v>1718</v>
      </c>
      <c r="AR577" s="475"/>
      <c r="AS577" s="475"/>
      <c r="AT577" s="475"/>
      <c r="AU577" s="475"/>
      <c r="AV577" s="475"/>
      <c r="AW577" s="32"/>
      <c r="AX577" s="32"/>
      <c r="AY577" s="32"/>
      <c r="AZ577" s="32">
        <f t="shared" si="13"/>
        <v>5</v>
      </c>
    </row>
    <row r="578" spans="5:52" ht="15.6" customHeight="1">
      <c r="E578" s="32"/>
      <c r="F578" s="32"/>
      <c r="G578" s="32"/>
      <c r="H578" s="465" t="s">
        <v>2873</v>
      </c>
      <c r="I578" s="465" t="s">
        <v>5344</v>
      </c>
      <c r="J578" s="465" t="s">
        <v>5345</v>
      </c>
      <c r="K578" s="32"/>
      <c r="L578" s="32"/>
      <c r="M578" s="32"/>
      <c r="N578" s="549" t="s">
        <v>6684</v>
      </c>
      <c r="O578" s="32"/>
      <c r="P578" s="32"/>
      <c r="Q578" s="450" t="s">
        <v>3880</v>
      </c>
      <c r="R578" s="465" t="s">
        <v>7172</v>
      </c>
      <c r="S578" s="32"/>
      <c r="T578" s="32"/>
      <c r="U578" s="32"/>
      <c r="V578" s="32"/>
      <c r="W578" s="32" t="s">
        <v>29</v>
      </c>
      <c r="X578" s="32" t="s">
        <v>141</v>
      </c>
      <c r="Y578" s="32"/>
      <c r="Z578" s="32"/>
      <c r="AA578" s="32"/>
      <c r="AB578" s="32"/>
      <c r="AC578" s="460" t="s">
        <v>142</v>
      </c>
      <c r="AD578" s="32"/>
      <c r="AE578" s="444" t="s">
        <v>214</v>
      </c>
      <c r="AF578" s="444">
        <v>43987</v>
      </c>
      <c r="AG578" s="32"/>
      <c r="AH578" s="32"/>
      <c r="AI578" s="32"/>
      <c r="AJ578" s="32"/>
      <c r="AK578" s="32"/>
      <c r="AL578" s="32"/>
      <c r="AM578" s="481" t="s">
        <v>207</v>
      </c>
      <c r="AN578" s="444">
        <v>43991</v>
      </c>
      <c r="AO578" s="481" t="s">
        <v>57</v>
      </c>
      <c r="AP578" s="482" t="s">
        <v>56</v>
      </c>
      <c r="AQ578" s="465" t="s">
        <v>1719</v>
      </c>
      <c r="AR578" s="481"/>
      <c r="AS578" s="444"/>
      <c r="AT578" s="450"/>
      <c r="AU578" s="450"/>
      <c r="AV578" s="481"/>
      <c r="AW578" s="32"/>
      <c r="AX578" s="32"/>
      <c r="AY578" s="32"/>
      <c r="AZ578" s="32">
        <f t="shared" si="13"/>
        <v>6</v>
      </c>
    </row>
    <row r="579" spans="5:52" ht="15.6" customHeight="1">
      <c r="E579" s="32"/>
      <c r="F579" s="32"/>
      <c r="G579" s="32"/>
      <c r="H579" s="465" t="s">
        <v>2874</v>
      </c>
      <c r="I579" s="465" t="s">
        <v>5346</v>
      </c>
      <c r="J579" s="465" t="s">
        <v>5347</v>
      </c>
      <c r="K579" s="32"/>
      <c r="L579" s="32"/>
      <c r="M579" s="32"/>
      <c r="N579" s="549" t="s">
        <v>6685</v>
      </c>
      <c r="O579" s="32"/>
      <c r="P579" s="32"/>
      <c r="Q579" s="465" t="s">
        <v>3881</v>
      </c>
      <c r="R579" s="465" t="s">
        <v>7173</v>
      </c>
      <c r="S579" s="32"/>
      <c r="T579" s="32"/>
      <c r="U579" s="32"/>
      <c r="V579" s="32"/>
      <c r="W579" s="32" t="s">
        <v>29</v>
      </c>
      <c r="X579" s="32" t="s">
        <v>141</v>
      </c>
      <c r="Y579" s="32"/>
      <c r="Z579" s="32"/>
      <c r="AA579" s="32"/>
      <c r="AB579" s="32"/>
      <c r="AC579" s="460" t="s">
        <v>142</v>
      </c>
      <c r="AD579" s="32"/>
      <c r="AE579" s="444" t="s">
        <v>214</v>
      </c>
      <c r="AF579" s="444">
        <v>43990</v>
      </c>
      <c r="AG579" s="32"/>
      <c r="AH579" s="32"/>
      <c r="AI579" s="32"/>
      <c r="AJ579" s="32"/>
      <c r="AK579" s="32"/>
      <c r="AL579" s="32"/>
      <c r="AM579" s="481" t="s">
        <v>207</v>
      </c>
      <c r="AN579" s="444">
        <v>43991</v>
      </c>
      <c r="AO579" s="481" t="s">
        <v>56</v>
      </c>
      <c r="AP579" s="87" t="s">
        <v>56</v>
      </c>
      <c r="AQ579" s="465"/>
      <c r="AR579" s="481" t="s">
        <v>1329</v>
      </c>
      <c r="AS579" s="444">
        <v>43993</v>
      </c>
      <c r="AT579" s="450" t="s">
        <v>57</v>
      </c>
      <c r="AU579" s="450" t="s">
        <v>56</v>
      </c>
      <c r="AV579" s="483" t="s">
        <v>1720</v>
      </c>
      <c r="AW579" s="32"/>
      <c r="AX579" s="32"/>
      <c r="AY579" s="32"/>
      <c r="AZ579" s="32">
        <f t="shared" si="13"/>
        <v>6</v>
      </c>
    </row>
    <row r="580" spans="5:52" ht="15.6" customHeight="1">
      <c r="E580" s="32"/>
      <c r="F580" s="32"/>
      <c r="G580" s="32"/>
      <c r="H580" s="465" t="s">
        <v>2875</v>
      </c>
      <c r="I580" s="465" t="s">
        <v>5348</v>
      </c>
      <c r="J580" s="465" t="s">
        <v>5349</v>
      </c>
      <c r="K580" s="32"/>
      <c r="L580" s="32"/>
      <c r="M580" s="32"/>
      <c r="N580" s="549" t="s">
        <v>6686</v>
      </c>
      <c r="O580" s="32"/>
      <c r="P580" s="32"/>
      <c r="Q580" s="465" t="s">
        <v>3882</v>
      </c>
      <c r="R580" s="465" t="s">
        <v>7174</v>
      </c>
      <c r="S580" s="32"/>
      <c r="T580" s="32"/>
      <c r="U580" s="32"/>
      <c r="V580" s="32"/>
      <c r="W580" s="32" t="s">
        <v>29</v>
      </c>
      <c r="X580" s="32" t="s">
        <v>141</v>
      </c>
      <c r="Y580" s="32"/>
      <c r="Z580" s="32"/>
      <c r="AA580" s="32"/>
      <c r="AB580" s="32"/>
      <c r="AC580" s="460" t="s">
        <v>142</v>
      </c>
      <c r="AD580" s="32"/>
      <c r="AE580" s="444" t="s">
        <v>214</v>
      </c>
      <c r="AF580" s="444">
        <v>43990</v>
      </c>
      <c r="AG580" s="32"/>
      <c r="AH580" s="32"/>
      <c r="AI580" s="32"/>
      <c r="AJ580" s="32"/>
      <c r="AK580" s="32"/>
      <c r="AL580" s="32"/>
      <c r="AM580" s="481" t="s">
        <v>207</v>
      </c>
      <c r="AN580" s="444">
        <v>43991</v>
      </c>
      <c r="AO580" s="481" t="s">
        <v>56</v>
      </c>
      <c r="AP580" s="87" t="s">
        <v>56</v>
      </c>
      <c r="AQ580" s="465"/>
      <c r="AR580" s="481" t="s">
        <v>1329</v>
      </c>
      <c r="AS580" s="444">
        <v>43993</v>
      </c>
      <c r="AT580" s="450" t="s">
        <v>57</v>
      </c>
      <c r="AU580" s="450" t="s">
        <v>56</v>
      </c>
      <c r="AV580" s="465" t="s">
        <v>1721</v>
      </c>
      <c r="AW580" s="32"/>
      <c r="AX580" s="32"/>
      <c r="AY580" s="32"/>
      <c r="AZ580" s="32">
        <f t="shared" si="13"/>
        <v>6</v>
      </c>
    </row>
    <row r="581" spans="5:52" ht="15.6" customHeight="1">
      <c r="E581" s="32"/>
      <c r="F581" s="32"/>
      <c r="G581" s="32"/>
      <c r="H581" s="465" t="s">
        <v>2876</v>
      </c>
      <c r="I581" s="465" t="s">
        <v>5350</v>
      </c>
      <c r="J581" s="465" t="s">
        <v>5351</v>
      </c>
      <c r="K581" s="32"/>
      <c r="L581" s="32"/>
      <c r="M581" s="32"/>
      <c r="N581" s="549" t="s">
        <v>6684</v>
      </c>
      <c r="O581" s="32"/>
      <c r="P581" s="32"/>
      <c r="Q581" s="450" t="s">
        <v>3883</v>
      </c>
      <c r="R581" s="465" t="s">
        <v>7175</v>
      </c>
      <c r="S581" s="32"/>
      <c r="T581" s="32"/>
      <c r="U581" s="32"/>
      <c r="V581" s="32"/>
      <c r="W581" s="32" t="s">
        <v>29</v>
      </c>
      <c r="X581" s="32" t="s">
        <v>141</v>
      </c>
      <c r="Y581" s="32"/>
      <c r="Z581" s="32"/>
      <c r="AA581" s="32"/>
      <c r="AB581" s="32"/>
      <c r="AC581" s="460" t="s">
        <v>142</v>
      </c>
      <c r="AD581" s="32"/>
      <c r="AE581" s="444" t="s">
        <v>214</v>
      </c>
      <c r="AF581" s="444">
        <v>43987</v>
      </c>
      <c r="AG581" s="32"/>
      <c r="AH581" s="32"/>
      <c r="AI581" s="32"/>
      <c r="AJ581" s="32"/>
      <c r="AK581" s="32"/>
      <c r="AL581" s="32"/>
      <c r="AM581" s="481" t="s">
        <v>207</v>
      </c>
      <c r="AN581" s="444">
        <v>43991</v>
      </c>
      <c r="AO581" s="481" t="s">
        <v>57</v>
      </c>
      <c r="AP581" s="482" t="s">
        <v>56</v>
      </c>
      <c r="AQ581" s="465" t="s">
        <v>1722</v>
      </c>
      <c r="AR581" s="481" t="s">
        <v>1329</v>
      </c>
      <c r="AS581" s="444">
        <v>43993</v>
      </c>
      <c r="AT581" s="450" t="s">
        <v>57</v>
      </c>
      <c r="AU581" s="450" t="s">
        <v>56</v>
      </c>
      <c r="AV581" s="483" t="s">
        <v>1723</v>
      </c>
      <c r="AW581" s="32"/>
      <c r="AX581" s="32"/>
      <c r="AY581" s="32"/>
      <c r="AZ581" s="32">
        <f t="shared" si="13"/>
        <v>6</v>
      </c>
    </row>
    <row r="582" spans="5:52" ht="15.6" customHeight="1">
      <c r="E582" s="32"/>
      <c r="F582" s="32"/>
      <c r="G582" s="32"/>
      <c r="H582" s="530" t="s">
        <v>2877</v>
      </c>
      <c r="I582" s="450" t="s">
        <v>5352</v>
      </c>
      <c r="J582" s="450" t="s">
        <v>5353</v>
      </c>
      <c r="K582" s="32"/>
      <c r="L582" s="32"/>
      <c r="M582" s="32"/>
      <c r="N582" s="487" t="s">
        <v>6687</v>
      </c>
      <c r="O582" s="32"/>
      <c r="P582" s="32"/>
      <c r="Q582" s="450" t="s">
        <v>3884</v>
      </c>
      <c r="R582" s="450" t="s">
        <v>7124</v>
      </c>
      <c r="S582" s="32"/>
      <c r="T582" s="32"/>
      <c r="U582" s="32"/>
      <c r="V582" s="32"/>
      <c r="W582" s="32" t="s">
        <v>29</v>
      </c>
      <c r="X582" s="32" t="s">
        <v>141</v>
      </c>
      <c r="Y582" s="32"/>
      <c r="Z582" s="32"/>
      <c r="AA582" s="32"/>
      <c r="AB582" s="32"/>
      <c r="AC582" s="450" t="s">
        <v>142</v>
      </c>
      <c r="AD582" s="32"/>
      <c r="AE582" s="434" t="s">
        <v>207</v>
      </c>
      <c r="AF582" s="434">
        <v>43987</v>
      </c>
      <c r="AG582" s="32"/>
      <c r="AH582" s="32"/>
      <c r="AI582" s="32"/>
      <c r="AJ582" s="32"/>
      <c r="AK582" s="32"/>
      <c r="AL582" s="32"/>
      <c r="AM582" s="450" t="s">
        <v>1329</v>
      </c>
      <c r="AN582" s="434">
        <v>43992</v>
      </c>
      <c r="AO582" s="450" t="s">
        <v>57</v>
      </c>
      <c r="AP582" s="450" t="s">
        <v>56</v>
      </c>
      <c r="AQ582" s="450" t="s">
        <v>1724</v>
      </c>
      <c r="AR582" s="450" t="s">
        <v>214</v>
      </c>
      <c r="AS582" s="434">
        <v>43992</v>
      </c>
      <c r="AT582" s="450" t="s">
        <v>59</v>
      </c>
      <c r="AU582" s="450"/>
      <c r="AV582" s="450" t="s">
        <v>1725</v>
      </c>
      <c r="AW582" s="32"/>
      <c r="AX582" s="32"/>
      <c r="AY582" s="32"/>
      <c r="AZ582" s="32">
        <f t="shared" si="13"/>
        <v>6</v>
      </c>
    </row>
    <row r="583" spans="5:52" ht="15.6" customHeight="1">
      <c r="E583" s="32"/>
      <c r="F583" s="32"/>
      <c r="G583" s="32"/>
      <c r="H583" s="530" t="s">
        <v>2878</v>
      </c>
      <c r="I583" s="450" t="s">
        <v>5354</v>
      </c>
      <c r="J583" s="450" t="s">
        <v>5355</v>
      </c>
      <c r="K583" s="32"/>
      <c r="L583" s="32"/>
      <c r="M583" s="32"/>
      <c r="N583" s="487" t="s">
        <v>6688</v>
      </c>
      <c r="O583" s="32"/>
      <c r="P583" s="32"/>
      <c r="Q583" s="450" t="s">
        <v>3885</v>
      </c>
      <c r="R583" s="450" t="s">
        <v>7124</v>
      </c>
      <c r="S583" s="32"/>
      <c r="T583" s="32"/>
      <c r="U583" s="32"/>
      <c r="V583" s="32"/>
      <c r="W583" s="32" t="s">
        <v>29</v>
      </c>
      <c r="X583" s="32" t="s">
        <v>141</v>
      </c>
      <c r="Y583" s="32"/>
      <c r="Z583" s="32"/>
      <c r="AA583" s="32"/>
      <c r="AB583" s="32"/>
      <c r="AC583" s="450" t="s">
        <v>142</v>
      </c>
      <c r="AD583" s="32"/>
      <c r="AE583" s="434" t="s">
        <v>207</v>
      </c>
      <c r="AF583" s="434">
        <v>43987</v>
      </c>
      <c r="AG583" s="32"/>
      <c r="AH583" s="32"/>
      <c r="AI583" s="32"/>
      <c r="AJ583" s="32"/>
      <c r="AK583" s="32"/>
      <c r="AL583" s="32"/>
      <c r="AM583" s="450" t="s">
        <v>1329</v>
      </c>
      <c r="AN583" s="434">
        <v>43990</v>
      </c>
      <c r="AO583" s="450" t="s">
        <v>56</v>
      </c>
      <c r="AP583" s="87" t="s">
        <v>56</v>
      </c>
      <c r="AQ583" s="450" t="s">
        <v>1726</v>
      </c>
      <c r="AR583" s="450"/>
      <c r="AS583" s="434"/>
      <c r="AT583" s="450"/>
      <c r="AU583" s="450"/>
      <c r="AV583" s="450"/>
      <c r="AW583" s="32"/>
      <c r="AX583" s="32"/>
      <c r="AY583" s="32"/>
      <c r="AZ583" s="32">
        <f t="shared" si="13"/>
        <v>6</v>
      </c>
    </row>
    <row r="584" spans="5:52" ht="15.6" customHeight="1">
      <c r="E584" s="32"/>
      <c r="F584" s="32"/>
      <c r="G584" s="32"/>
      <c r="H584" s="530" t="s">
        <v>2879</v>
      </c>
      <c r="I584" s="450" t="s">
        <v>5356</v>
      </c>
      <c r="J584" s="450" t="s">
        <v>5357</v>
      </c>
      <c r="K584" s="32"/>
      <c r="L584" s="32"/>
      <c r="M584" s="32"/>
      <c r="N584" s="487" t="s">
        <v>6689</v>
      </c>
      <c r="O584" s="32"/>
      <c r="P584" s="32"/>
      <c r="Q584" s="450" t="s">
        <v>3886</v>
      </c>
      <c r="R584" s="450" t="s">
        <v>7124</v>
      </c>
      <c r="S584" s="32"/>
      <c r="T584" s="32"/>
      <c r="U584" s="32"/>
      <c r="V584" s="32"/>
      <c r="W584" s="32" t="s">
        <v>29</v>
      </c>
      <c r="X584" s="32" t="s">
        <v>141</v>
      </c>
      <c r="Y584" s="32"/>
      <c r="Z584" s="32"/>
      <c r="AA584" s="32"/>
      <c r="AB584" s="32"/>
      <c r="AC584" s="450" t="s">
        <v>142</v>
      </c>
      <c r="AD584" s="32"/>
      <c r="AE584" s="434" t="s">
        <v>207</v>
      </c>
      <c r="AF584" s="434">
        <v>43987</v>
      </c>
      <c r="AG584" s="32"/>
      <c r="AH584" s="32"/>
      <c r="AI584" s="32"/>
      <c r="AJ584" s="32"/>
      <c r="AK584" s="32"/>
      <c r="AL584" s="32"/>
      <c r="AM584" s="450" t="s">
        <v>1329</v>
      </c>
      <c r="AN584" s="434">
        <v>43990</v>
      </c>
      <c r="AO584" s="450" t="s">
        <v>56</v>
      </c>
      <c r="AP584" s="87" t="s">
        <v>56</v>
      </c>
      <c r="AQ584" s="450"/>
      <c r="AR584" s="450"/>
      <c r="AS584" s="434"/>
      <c r="AT584" s="450"/>
      <c r="AU584" s="450"/>
      <c r="AV584" s="450"/>
      <c r="AW584" s="32"/>
      <c r="AX584" s="32"/>
      <c r="AY584" s="32"/>
      <c r="AZ584" s="32">
        <f t="shared" si="13"/>
        <v>6</v>
      </c>
    </row>
    <row r="585" spans="5:52" ht="15.6" customHeight="1">
      <c r="E585" s="32"/>
      <c r="F585" s="32"/>
      <c r="G585" s="32"/>
      <c r="H585" s="530" t="s">
        <v>2880</v>
      </c>
      <c r="I585" s="450" t="s">
        <v>5358</v>
      </c>
      <c r="J585" s="450" t="s">
        <v>5359</v>
      </c>
      <c r="K585" s="32"/>
      <c r="L585" s="32"/>
      <c r="M585" s="32"/>
      <c r="N585" s="487" t="s">
        <v>6690</v>
      </c>
      <c r="O585" s="32"/>
      <c r="P585" s="32"/>
      <c r="Q585" s="450" t="s">
        <v>3887</v>
      </c>
      <c r="R585" s="450" t="s">
        <v>7124</v>
      </c>
      <c r="S585" s="32"/>
      <c r="T585" s="32"/>
      <c r="U585" s="32"/>
      <c r="V585" s="32"/>
      <c r="W585" s="32" t="s">
        <v>29</v>
      </c>
      <c r="X585" s="32" t="s">
        <v>141</v>
      </c>
      <c r="Y585" s="32"/>
      <c r="Z585" s="32"/>
      <c r="AA585" s="32"/>
      <c r="AB585" s="32"/>
      <c r="AC585" s="450" t="s">
        <v>142</v>
      </c>
      <c r="AD585" s="32"/>
      <c r="AE585" s="434" t="s">
        <v>207</v>
      </c>
      <c r="AF585" s="434">
        <v>43987</v>
      </c>
      <c r="AG585" s="32"/>
      <c r="AH585" s="32"/>
      <c r="AI585" s="32"/>
      <c r="AJ585" s="32"/>
      <c r="AK585" s="32"/>
      <c r="AL585" s="32"/>
      <c r="AM585" s="450" t="s">
        <v>1329</v>
      </c>
      <c r="AN585" s="434">
        <v>43992</v>
      </c>
      <c r="AO585" s="450" t="s">
        <v>55</v>
      </c>
      <c r="AP585" s="450" t="s">
        <v>56</v>
      </c>
      <c r="AQ585" s="450" t="s">
        <v>1727</v>
      </c>
      <c r="AR585" s="450"/>
      <c r="AS585" s="434"/>
      <c r="AT585" s="450"/>
      <c r="AU585" s="450"/>
      <c r="AV585" s="450"/>
      <c r="AW585" s="32"/>
      <c r="AX585" s="32"/>
      <c r="AY585" s="32"/>
      <c r="AZ585" s="32">
        <f t="shared" si="13"/>
        <v>6</v>
      </c>
    </row>
    <row r="586" spans="5:52" ht="15.6" customHeight="1">
      <c r="E586" s="32"/>
      <c r="F586" s="32"/>
      <c r="G586" s="32"/>
      <c r="H586" s="530" t="s">
        <v>2881</v>
      </c>
      <c r="I586" s="450" t="s">
        <v>5360</v>
      </c>
      <c r="J586" s="450" t="s">
        <v>5361</v>
      </c>
      <c r="K586" s="32"/>
      <c r="L586" s="32"/>
      <c r="M586" s="32"/>
      <c r="N586" s="487" t="s">
        <v>6691</v>
      </c>
      <c r="O586" s="32"/>
      <c r="P586" s="32"/>
      <c r="Q586" s="450" t="s">
        <v>3888</v>
      </c>
      <c r="R586" s="450" t="s">
        <v>7124</v>
      </c>
      <c r="S586" s="32"/>
      <c r="T586" s="32"/>
      <c r="U586" s="32"/>
      <c r="V586" s="32"/>
      <c r="W586" s="32" t="s">
        <v>29</v>
      </c>
      <c r="X586" s="32" t="s">
        <v>141</v>
      </c>
      <c r="Y586" s="32"/>
      <c r="Z586" s="32"/>
      <c r="AA586" s="32"/>
      <c r="AB586" s="32"/>
      <c r="AC586" s="450" t="s">
        <v>142</v>
      </c>
      <c r="AD586" s="32"/>
      <c r="AE586" s="434" t="s">
        <v>207</v>
      </c>
      <c r="AF586" s="434">
        <v>43987</v>
      </c>
      <c r="AG586" s="32"/>
      <c r="AH586" s="32"/>
      <c r="AI586" s="32"/>
      <c r="AJ586" s="32"/>
      <c r="AK586" s="32"/>
      <c r="AL586" s="32"/>
      <c r="AM586" s="450" t="s">
        <v>1329</v>
      </c>
      <c r="AN586" s="434">
        <v>43990</v>
      </c>
      <c r="AO586" s="450" t="s">
        <v>56</v>
      </c>
      <c r="AP586" s="87" t="s">
        <v>56</v>
      </c>
      <c r="AQ586" s="450"/>
      <c r="AR586" s="450"/>
      <c r="AS586" s="434"/>
      <c r="AT586" s="450"/>
      <c r="AU586" s="450"/>
      <c r="AV586" s="450"/>
      <c r="AW586" s="32"/>
      <c r="AX586" s="32"/>
      <c r="AY586" s="32"/>
      <c r="AZ586" s="32">
        <f t="shared" si="13"/>
        <v>6</v>
      </c>
    </row>
    <row r="587" spans="5:52" ht="15.6" customHeight="1">
      <c r="E587" s="32"/>
      <c r="F587" s="32"/>
      <c r="G587" s="32"/>
      <c r="H587" s="530" t="s">
        <v>2882</v>
      </c>
      <c r="I587" s="450" t="s">
        <v>5362</v>
      </c>
      <c r="J587" s="450" t="s">
        <v>5363</v>
      </c>
      <c r="K587" s="32"/>
      <c r="L587" s="32"/>
      <c r="M587" s="32"/>
      <c r="N587" s="487" t="s">
        <v>6692</v>
      </c>
      <c r="O587" s="32"/>
      <c r="P587" s="32"/>
      <c r="Q587" s="450" t="s">
        <v>3889</v>
      </c>
      <c r="R587" s="450" t="s">
        <v>7124</v>
      </c>
      <c r="S587" s="32"/>
      <c r="T587" s="32"/>
      <c r="U587" s="32"/>
      <c r="V587" s="32"/>
      <c r="W587" s="32" t="s">
        <v>29</v>
      </c>
      <c r="X587" s="32" t="s">
        <v>141</v>
      </c>
      <c r="Y587" s="32"/>
      <c r="Z587" s="32"/>
      <c r="AA587" s="32"/>
      <c r="AB587" s="32"/>
      <c r="AC587" s="450" t="s">
        <v>142</v>
      </c>
      <c r="AD587" s="32"/>
      <c r="AE587" s="434" t="s">
        <v>207</v>
      </c>
      <c r="AF587" s="434">
        <v>43987</v>
      </c>
      <c r="AG587" s="32"/>
      <c r="AH587" s="32"/>
      <c r="AI587" s="32"/>
      <c r="AJ587" s="32"/>
      <c r="AK587" s="32"/>
      <c r="AL587" s="32"/>
      <c r="AM587" s="450" t="s">
        <v>1329</v>
      </c>
      <c r="AN587" s="434">
        <v>43992</v>
      </c>
      <c r="AO587" s="450" t="s">
        <v>57</v>
      </c>
      <c r="AP587" s="450" t="s">
        <v>56</v>
      </c>
      <c r="AQ587" s="450" t="s">
        <v>1728</v>
      </c>
      <c r="AR587" s="450"/>
      <c r="AS587" s="434"/>
      <c r="AT587" s="450"/>
      <c r="AU587" s="450"/>
      <c r="AV587" s="450"/>
      <c r="AW587" s="32"/>
      <c r="AX587" s="32"/>
      <c r="AY587" s="32"/>
      <c r="AZ587" s="32">
        <f>MONTH(AF587)</f>
        <v>6</v>
      </c>
    </row>
    <row r="588" spans="5:52" ht="15.6" customHeight="1">
      <c r="E588" s="32"/>
      <c r="F588" s="32"/>
      <c r="G588" s="32"/>
      <c r="H588" s="530" t="s">
        <v>2883</v>
      </c>
      <c r="I588" s="450" t="s">
        <v>5364</v>
      </c>
      <c r="J588" s="450" t="s">
        <v>5365</v>
      </c>
      <c r="K588" s="32"/>
      <c r="L588" s="32"/>
      <c r="M588" s="32"/>
      <c r="N588" s="487" t="s">
        <v>6693</v>
      </c>
      <c r="O588" s="32"/>
      <c r="P588" s="32"/>
      <c r="Q588" s="450" t="s">
        <v>3890</v>
      </c>
      <c r="R588" s="450" t="s">
        <v>7124</v>
      </c>
      <c r="S588" s="32"/>
      <c r="T588" s="32"/>
      <c r="U588" s="32"/>
      <c r="V588" s="32"/>
      <c r="W588" s="32" t="s">
        <v>29</v>
      </c>
      <c r="X588" s="32" t="s">
        <v>141</v>
      </c>
      <c r="Y588" s="32"/>
      <c r="Z588" s="32"/>
      <c r="AA588" s="32"/>
      <c r="AB588" s="32"/>
      <c r="AC588" s="450" t="s">
        <v>142</v>
      </c>
      <c r="AD588" s="32"/>
      <c r="AE588" s="434" t="s">
        <v>207</v>
      </c>
      <c r="AF588" s="434">
        <v>43987</v>
      </c>
      <c r="AG588" s="32"/>
      <c r="AH588" s="32"/>
      <c r="AI588" s="32"/>
      <c r="AJ588" s="32"/>
      <c r="AK588" s="32"/>
      <c r="AL588" s="32"/>
      <c r="AM588" s="450" t="s">
        <v>1329</v>
      </c>
      <c r="AN588" s="434">
        <v>43992</v>
      </c>
      <c r="AO588" s="450" t="s">
        <v>57</v>
      </c>
      <c r="AP588" s="450" t="s">
        <v>56</v>
      </c>
      <c r="AQ588" s="450" t="s">
        <v>1729</v>
      </c>
      <c r="AR588" s="450"/>
      <c r="AS588" s="434"/>
      <c r="AT588" s="450"/>
      <c r="AU588" s="450"/>
      <c r="AV588" s="450"/>
      <c r="AW588" s="32"/>
      <c r="AX588" s="32"/>
      <c r="AY588" s="32"/>
      <c r="AZ588" s="32">
        <f t="shared" ref="AZ588:AZ651" si="14">MONTH(AF588)</f>
        <v>6</v>
      </c>
    </row>
    <row r="589" spans="5:52" ht="15.6" customHeight="1">
      <c r="E589" s="32"/>
      <c r="F589" s="32"/>
      <c r="G589" s="32"/>
      <c r="H589" s="530" t="s">
        <v>2884</v>
      </c>
      <c r="I589" s="450" t="s">
        <v>5366</v>
      </c>
      <c r="J589" s="450" t="s">
        <v>5367</v>
      </c>
      <c r="K589" s="32"/>
      <c r="L589" s="32"/>
      <c r="M589" s="32"/>
      <c r="N589" s="487" t="s">
        <v>6694</v>
      </c>
      <c r="O589" s="32"/>
      <c r="P589" s="32"/>
      <c r="Q589" s="450" t="s">
        <v>3891</v>
      </c>
      <c r="R589" s="450" t="s">
        <v>7124</v>
      </c>
      <c r="S589" s="32"/>
      <c r="T589" s="32"/>
      <c r="U589" s="32"/>
      <c r="V589" s="32"/>
      <c r="W589" s="32" t="s">
        <v>29</v>
      </c>
      <c r="X589" s="32" t="s">
        <v>141</v>
      </c>
      <c r="Y589" s="32"/>
      <c r="Z589" s="32"/>
      <c r="AA589" s="32"/>
      <c r="AB589" s="32"/>
      <c r="AC589" s="450" t="s">
        <v>142</v>
      </c>
      <c r="AD589" s="32"/>
      <c r="AE589" s="434" t="s">
        <v>207</v>
      </c>
      <c r="AF589" s="434">
        <v>43987</v>
      </c>
      <c r="AG589" s="32"/>
      <c r="AH589" s="32"/>
      <c r="AI589" s="32"/>
      <c r="AJ589" s="32"/>
      <c r="AK589" s="32"/>
      <c r="AL589" s="32"/>
      <c r="AM589" s="450" t="s">
        <v>1329</v>
      </c>
      <c r="AN589" s="434">
        <v>43990</v>
      </c>
      <c r="AO589" s="450" t="s">
        <v>56</v>
      </c>
      <c r="AP589" s="87" t="s">
        <v>56</v>
      </c>
      <c r="AQ589" s="450"/>
      <c r="AR589" s="450" t="s">
        <v>214</v>
      </c>
      <c r="AS589" s="434">
        <v>43992</v>
      </c>
      <c r="AT589" s="450" t="s">
        <v>57</v>
      </c>
      <c r="AU589" s="450" t="s">
        <v>56</v>
      </c>
      <c r="AV589" s="450" t="s">
        <v>1730</v>
      </c>
      <c r="AW589" s="32"/>
      <c r="AX589" s="32"/>
      <c r="AY589" s="32"/>
      <c r="AZ589" s="32">
        <f t="shared" si="14"/>
        <v>6</v>
      </c>
    </row>
    <row r="590" spans="5:52" ht="15.6" customHeight="1">
      <c r="E590" s="32"/>
      <c r="F590" s="32"/>
      <c r="G590" s="32"/>
      <c r="H590" s="465" t="s">
        <v>2885</v>
      </c>
      <c r="I590" s="465" t="s">
        <v>5368</v>
      </c>
      <c r="J590" s="465" t="s">
        <v>5369</v>
      </c>
      <c r="K590" s="32"/>
      <c r="L590" s="32"/>
      <c r="M590" s="32"/>
      <c r="N590" s="460" t="s">
        <v>6695</v>
      </c>
      <c r="O590" s="32"/>
      <c r="P590" s="32"/>
      <c r="Q590" s="450" t="s">
        <v>3892</v>
      </c>
      <c r="R590" s="465" t="s">
        <v>7124</v>
      </c>
      <c r="S590" s="32"/>
      <c r="T590" s="32"/>
      <c r="U590" s="32"/>
      <c r="V590" s="32"/>
      <c r="W590" s="32" t="s">
        <v>29</v>
      </c>
      <c r="X590" s="32" t="s">
        <v>141</v>
      </c>
      <c r="Y590" s="32"/>
      <c r="Z590" s="32"/>
      <c r="AA590" s="32"/>
      <c r="AB590" s="32"/>
      <c r="AC590" s="460" t="s">
        <v>142</v>
      </c>
      <c r="AD590" s="32"/>
      <c r="AE590" s="445" t="s">
        <v>1329</v>
      </c>
      <c r="AF590" s="435">
        <v>43987</v>
      </c>
      <c r="AG590" s="32"/>
      <c r="AH590" s="32"/>
      <c r="AI590" s="32"/>
      <c r="AJ590" s="32"/>
      <c r="AK590" s="32"/>
      <c r="AL590" s="32"/>
      <c r="AM590" s="465" t="s">
        <v>214</v>
      </c>
      <c r="AN590" s="435">
        <v>43991</v>
      </c>
      <c r="AO590" s="465" t="s">
        <v>56</v>
      </c>
      <c r="AP590" s="87" t="s">
        <v>56</v>
      </c>
      <c r="AQ590" s="465"/>
      <c r="AR590" s="465"/>
      <c r="AS590" s="465"/>
      <c r="AT590" s="465"/>
      <c r="AU590" s="465"/>
      <c r="AV590" s="465"/>
      <c r="AW590" s="32"/>
      <c r="AX590" s="32"/>
      <c r="AY590" s="32"/>
      <c r="AZ590" s="32">
        <f t="shared" si="14"/>
        <v>6</v>
      </c>
    </row>
    <row r="591" spans="5:52" ht="15.6" customHeight="1">
      <c r="E591" s="32"/>
      <c r="F591" s="32"/>
      <c r="G591" s="32"/>
      <c r="H591" s="465" t="s">
        <v>2886</v>
      </c>
      <c r="I591" s="465" t="s">
        <v>5370</v>
      </c>
      <c r="J591" s="465" t="s">
        <v>5371</v>
      </c>
      <c r="K591" s="32"/>
      <c r="L591" s="32"/>
      <c r="M591" s="32"/>
      <c r="N591" s="460" t="s">
        <v>6696</v>
      </c>
      <c r="O591" s="32"/>
      <c r="P591" s="32"/>
      <c r="Q591" s="450" t="s">
        <v>3893</v>
      </c>
      <c r="R591" s="465" t="s">
        <v>7124</v>
      </c>
      <c r="S591" s="32"/>
      <c r="T591" s="32"/>
      <c r="U591" s="32"/>
      <c r="V591" s="32"/>
      <c r="W591" s="32" t="s">
        <v>29</v>
      </c>
      <c r="X591" s="32" t="s">
        <v>141</v>
      </c>
      <c r="Y591" s="32"/>
      <c r="Z591" s="32"/>
      <c r="AA591" s="32"/>
      <c r="AB591" s="32"/>
      <c r="AC591" s="460" t="s">
        <v>142</v>
      </c>
      <c r="AD591" s="32"/>
      <c r="AE591" s="445" t="s">
        <v>1329</v>
      </c>
      <c r="AF591" s="435">
        <v>43987</v>
      </c>
      <c r="AG591" s="32"/>
      <c r="AH591" s="32"/>
      <c r="AI591" s="32"/>
      <c r="AJ591" s="32"/>
      <c r="AK591" s="32"/>
      <c r="AL591" s="32"/>
      <c r="AM591" s="465" t="s">
        <v>214</v>
      </c>
      <c r="AN591" s="435">
        <v>43991</v>
      </c>
      <c r="AO591" s="465" t="s">
        <v>57</v>
      </c>
      <c r="AP591" s="465" t="s">
        <v>56</v>
      </c>
      <c r="AQ591" s="465" t="s">
        <v>1731</v>
      </c>
      <c r="AR591" s="465" t="s">
        <v>206</v>
      </c>
      <c r="AS591" s="435">
        <v>43992</v>
      </c>
      <c r="AT591" s="465" t="s">
        <v>56</v>
      </c>
      <c r="AU591" s="465"/>
      <c r="AV591" s="465"/>
      <c r="AW591" s="32"/>
      <c r="AX591" s="32"/>
      <c r="AY591" s="32"/>
      <c r="AZ591" s="32">
        <f t="shared" si="14"/>
        <v>6</v>
      </c>
    </row>
    <row r="592" spans="5:52" ht="15.6" customHeight="1">
      <c r="E592" s="32"/>
      <c r="F592" s="32"/>
      <c r="G592" s="32"/>
      <c r="H592" s="465" t="s">
        <v>2887</v>
      </c>
      <c r="I592" s="465" t="s">
        <v>5372</v>
      </c>
      <c r="J592" s="465" t="s">
        <v>5373</v>
      </c>
      <c r="K592" s="32"/>
      <c r="L592" s="32"/>
      <c r="M592" s="32"/>
      <c r="N592" s="460" t="s">
        <v>6697</v>
      </c>
      <c r="O592" s="32"/>
      <c r="P592" s="32"/>
      <c r="Q592" s="450" t="s">
        <v>3894</v>
      </c>
      <c r="R592" s="465" t="s">
        <v>7124</v>
      </c>
      <c r="S592" s="32"/>
      <c r="T592" s="32"/>
      <c r="U592" s="32"/>
      <c r="V592" s="32"/>
      <c r="W592" s="32" t="s">
        <v>29</v>
      </c>
      <c r="X592" s="32" t="s">
        <v>141</v>
      </c>
      <c r="Y592" s="32"/>
      <c r="Z592" s="32"/>
      <c r="AA592" s="32"/>
      <c r="AB592" s="32"/>
      <c r="AC592" s="460" t="s">
        <v>142</v>
      </c>
      <c r="AD592" s="32"/>
      <c r="AE592" s="445" t="s">
        <v>1329</v>
      </c>
      <c r="AF592" s="435">
        <v>43987</v>
      </c>
      <c r="AG592" s="32"/>
      <c r="AH592" s="32"/>
      <c r="AI592" s="32"/>
      <c r="AJ592" s="32"/>
      <c r="AK592" s="32"/>
      <c r="AL592" s="32"/>
      <c r="AM592" s="465" t="s">
        <v>214</v>
      </c>
      <c r="AN592" s="435">
        <v>43991</v>
      </c>
      <c r="AO592" s="465" t="s">
        <v>57</v>
      </c>
      <c r="AP592" s="465" t="s">
        <v>56</v>
      </c>
      <c r="AQ592" s="465" t="s">
        <v>1732</v>
      </c>
      <c r="AR592" s="465"/>
      <c r="AS592" s="465"/>
      <c r="AT592" s="465"/>
      <c r="AU592" s="465"/>
      <c r="AV592" s="465"/>
      <c r="AW592" s="32"/>
      <c r="AX592" s="32"/>
      <c r="AY592" s="32"/>
      <c r="AZ592" s="32">
        <f t="shared" si="14"/>
        <v>6</v>
      </c>
    </row>
    <row r="593" spans="5:52" ht="15.6" customHeight="1">
      <c r="E593" s="32"/>
      <c r="F593" s="32"/>
      <c r="G593" s="32"/>
      <c r="H593" s="465" t="s">
        <v>2888</v>
      </c>
      <c r="I593" s="465" t="s">
        <v>5374</v>
      </c>
      <c r="J593" s="450" t="s">
        <v>5375</v>
      </c>
      <c r="K593" s="32"/>
      <c r="L593" s="32"/>
      <c r="M593" s="32"/>
      <c r="N593" s="460" t="s">
        <v>6698</v>
      </c>
      <c r="O593" s="32"/>
      <c r="P593" s="32"/>
      <c r="Q593" s="450" t="s">
        <v>3895</v>
      </c>
      <c r="R593" s="465" t="s">
        <v>7124</v>
      </c>
      <c r="S593" s="32"/>
      <c r="T593" s="32"/>
      <c r="U593" s="32"/>
      <c r="V593" s="32"/>
      <c r="W593" s="32" t="s">
        <v>29</v>
      </c>
      <c r="X593" s="32" t="s">
        <v>141</v>
      </c>
      <c r="Y593" s="32"/>
      <c r="Z593" s="32"/>
      <c r="AA593" s="32"/>
      <c r="AB593" s="32"/>
      <c r="AC593" s="460" t="s">
        <v>142</v>
      </c>
      <c r="AD593" s="32"/>
      <c r="AE593" s="445" t="s">
        <v>1329</v>
      </c>
      <c r="AF593" s="435">
        <v>43990</v>
      </c>
      <c r="AG593" s="32"/>
      <c r="AH593" s="32"/>
      <c r="AI593" s="32"/>
      <c r="AJ593" s="32"/>
      <c r="AK593" s="32"/>
      <c r="AL593" s="32"/>
      <c r="AM593" s="465" t="s">
        <v>214</v>
      </c>
      <c r="AN593" s="435">
        <v>43991</v>
      </c>
      <c r="AO593" s="465" t="s">
        <v>57</v>
      </c>
      <c r="AP593" s="465" t="s">
        <v>56</v>
      </c>
      <c r="AQ593" s="465" t="s">
        <v>1733</v>
      </c>
      <c r="AR593" s="465" t="s">
        <v>206</v>
      </c>
      <c r="AS593" s="435">
        <v>43992</v>
      </c>
      <c r="AT593" s="465" t="s">
        <v>56</v>
      </c>
      <c r="AU593" s="465"/>
      <c r="AV593" s="465"/>
      <c r="AW593" s="32"/>
      <c r="AX593" s="32"/>
      <c r="AY593" s="32"/>
      <c r="AZ593" s="32">
        <f t="shared" si="14"/>
        <v>6</v>
      </c>
    </row>
    <row r="594" spans="5:52" ht="15.6" customHeight="1">
      <c r="E594" s="32"/>
      <c r="F594" s="32"/>
      <c r="G594" s="32"/>
      <c r="H594" s="465" t="s">
        <v>2889</v>
      </c>
      <c r="I594" s="465" t="s">
        <v>5376</v>
      </c>
      <c r="J594" s="465" t="s">
        <v>5377</v>
      </c>
      <c r="K594" s="32"/>
      <c r="L594" s="32"/>
      <c r="M594" s="32"/>
      <c r="N594" s="460" t="s">
        <v>6699</v>
      </c>
      <c r="O594" s="32"/>
      <c r="P594" s="32"/>
      <c r="Q594" s="450" t="s">
        <v>3896</v>
      </c>
      <c r="R594" s="465" t="s">
        <v>7124</v>
      </c>
      <c r="S594" s="32"/>
      <c r="T594" s="32"/>
      <c r="U594" s="32"/>
      <c r="V594" s="32"/>
      <c r="W594" s="32" t="s">
        <v>29</v>
      </c>
      <c r="X594" s="32" t="s">
        <v>141</v>
      </c>
      <c r="Y594" s="32"/>
      <c r="Z594" s="32"/>
      <c r="AA594" s="32"/>
      <c r="AB594" s="32"/>
      <c r="AC594" s="460" t="s">
        <v>142</v>
      </c>
      <c r="AD594" s="32"/>
      <c r="AE594" s="445" t="s">
        <v>1329</v>
      </c>
      <c r="AF594" s="435">
        <v>43990</v>
      </c>
      <c r="AG594" s="32"/>
      <c r="AH594" s="32"/>
      <c r="AI594" s="32"/>
      <c r="AJ594" s="32"/>
      <c r="AK594" s="32"/>
      <c r="AL594" s="32"/>
      <c r="AM594" s="465" t="s">
        <v>214</v>
      </c>
      <c r="AN594" s="435">
        <v>43991</v>
      </c>
      <c r="AO594" s="465" t="s">
        <v>57</v>
      </c>
      <c r="AP594" s="465" t="s">
        <v>56</v>
      </c>
      <c r="AQ594" s="465" t="s">
        <v>1734</v>
      </c>
      <c r="AR594" s="465"/>
      <c r="AS594" s="465"/>
      <c r="AT594" s="465"/>
      <c r="AU594" s="465"/>
      <c r="AV594" s="465"/>
      <c r="AW594" s="32"/>
      <c r="AX594" s="32"/>
      <c r="AY594" s="32"/>
      <c r="AZ594" s="32">
        <f t="shared" si="14"/>
        <v>6</v>
      </c>
    </row>
    <row r="595" spans="5:52" ht="15.6" customHeight="1">
      <c r="E595" s="32"/>
      <c r="F595" s="32"/>
      <c r="G595" s="32"/>
      <c r="H595" s="465" t="s">
        <v>2890</v>
      </c>
      <c r="I595" s="465" t="s">
        <v>5378</v>
      </c>
      <c r="J595" s="465" t="s">
        <v>5379</v>
      </c>
      <c r="K595" s="32"/>
      <c r="L595" s="32"/>
      <c r="M595" s="32"/>
      <c r="N595" s="460" t="s">
        <v>6700</v>
      </c>
      <c r="O595" s="32"/>
      <c r="P595" s="32"/>
      <c r="Q595" s="450" t="s">
        <v>3897</v>
      </c>
      <c r="R595" s="465" t="s">
        <v>7124</v>
      </c>
      <c r="S595" s="32"/>
      <c r="T595" s="32"/>
      <c r="U595" s="32"/>
      <c r="V595" s="32"/>
      <c r="W595" s="32" t="s">
        <v>29</v>
      </c>
      <c r="X595" s="32" t="s">
        <v>141</v>
      </c>
      <c r="Y595" s="32"/>
      <c r="Z595" s="32"/>
      <c r="AA595" s="32"/>
      <c r="AB595" s="32"/>
      <c r="AC595" s="460" t="s">
        <v>142</v>
      </c>
      <c r="AD595" s="32"/>
      <c r="AE595" s="445" t="s">
        <v>1329</v>
      </c>
      <c r="AF595" s="435">
        <v>43990</v>
      </c>
      <c r="AG595" s="32"/>
      <c r="AH595" s="32"/>
      <c r="AI595" s="32"/>
      <c r="AJ595" s="32"/>
      <c r="AK595" s="32"/>
      <c r="AL595" s="32"/>
      <c r="AM595" s="465" t="s">
        <v>214</v>
      </c>
      <c r="AN595" s="435">
        <v>43991</v>
      </c>
      <c r="AO595" s="465" t="s">
        <v>57</v>
      </c>
      <c r="AP595" s="465" t="s">
        <v>56</v>
      </c>
      <c r="AQ595" s="465" t="s">
        <v>1735</v>
      </c>
      <c r="AR595" s="465"/>
      <c r="AS595" s="465"/>
      <c r="AT595" s="465"/>
      <c r="AU595" s="465"/>
      <c r="AV595" s="465"/>
      <c r="AW595" s="32"/>
      <c r="AX595" s="32"/>
      <c r="AY595" s="32"/>
      <c r="AZ595" s="32">
        <f t="shared" si="14"/>
        <v>6</v>
      </c>
    </row>
    <row r="596" spans="5:52" ht="15.6" customHeight="1">
      <c r="E596" s="32"/>
      <c r="F596" s="32"/>
      <c r="G596" s="32"/>
      <c r="H596" s="465" t="s">
        <v>2891</v>
      </c>
      <c r="I596" s="465" t="s">
        <v>5380</v>
      </c>
      <c r="J596" s="465" t="s">
        <v>5381</v>
      </c>
      <c r="K596" s="32"/>
      <c r="L596" s="32"/>
      <c r="M596" s="32"/>
      <c r="N596" s="460" t="s">
        <v>6701</v>
      </c>
      <c r="O596" s="32"/>
      <c r="P596" s="32"/>
      <c r="Q596" s="450" t="s">
        <v>3898</v>
      </c>
      <c r="R596" s="465" t="s">
        <v>7124</v>
      </c>
      <c r="S596" s="32"/>
      <c r="T596" s="32"/>
      <c r="U596" s="32"/>
      <c r="V596" s="32"/>
      <c r="W596" s="32" t="s">
        <v>29</v>
      </c>
      <c r="X596" s="32" t="s">
        <v>141</v>
      </c>
      <c r="Y596" s="32"/>
      <c r="Z596" s="32"/>
      <c r="AA596" s="32"/>
      <c r="AB596" s="32"/>
      <c r="AC596" s="460" t="s">
        <v>142</v>
      </c>
      <c r="AD596" s="32"/>
      <c r="AE596" s="445" t="s">
        <v>1329</v>
      </c>
      <c r="AF596" s="435">
        <v>43990</v>
      </c>
      <c r="AG596" s="32"/>
      <c r="AH596" s="32"/>
      <c r="AI596" s="32"/>
      <c r="AJ596" s="32"/>
      <c r="AK596" s="32"/>
      <c r="AL596" s="32"/>
      <c r="AM596" s="465" t="s">
        <v>214</v>
      </c>
      <c r="AN596" s="435">
        <v>43991</v>
      </c>
      <c r="AO596" s="465" t="s">
        <v>56</v>
      </c>
      <c r="AP596" s="465" t="s">
        <v>56</v>
      </c>
      <c r="AQ596" s="465" t="s">
        <v>1736</v>
      </c>
      <c r="AR596" s="465" t="s">
        <v>206</v>
      </c>
      <c r="AS596" s="435">
        <v>43992</v>
      </c>
      <c r="AT596" s="465" t="s">
        <v>56</v>
      </c>
      <c r="AU596" s="465" t="s">
        <v>56</v>
      </c>
      <c r="AV596" s="450" t="s">
        <v>1737</v>
      </c>
      <c r="AW596" s="32"/>
      <c r="AX596" s="32"/>
      <c r="AY596" s="32"/>
      <c r="AZ596" s="32">
        <f t="shared" si="14"/>
        <v>6</v>
      </c>
    </row>
    <row r="597" spans="5:52" ht="15.6" customHeight="1">
      <c r="E597" s="32"/>
      <c r="F597" s="32"/>
      <c r="G597" s="32"/>
      <c r="H597" s="465" t="s">
        <v>2892</v>
      </c>
      <c r="I597" s="465" t="s">
        <v>5382</v>
      </c>
      <c r="J597" s="465" t="s">
        <v>5383</v>
      </c>
      <c r="K597" s="32"/>
      <c r="L597" s="32"/>
      <c r="M597" s="32"/>
      <c r="N597" s="460" t="s">
        <v>6702</v>
      </c>
      <c r="O597" s="32"/>
      <c r="P597" s="32"/>
      <c r="Q597" s="450" t="s">
        <v>3899</v>
      </c>
      <c r="R597" s="465" t="s">
        <v>7124</v>
      </c>
      <c r="S597" s="32"/>
      <c r="T597" s="32"/>
      <c r="U597" s="32"/>
      <c r="V597" s="32"/>
      <c r="W597" s="32" t="s">
        <v>29</v>
      </c>
      <c r="X597" s="32" t="s">
        <v>141</v>
      </c>
      <c r="Y597" s="32"/>
      <c r="Z597" s="32"/>
      <c r="AA597" s="32"/>
      <c r="AB597" s="32"/>
      <c r="AC597" s="460" t="s">
        <v>142</v>
      </c>
      <c r="AD597" s="32"/>
      <c r="AE597" s="445" t="s">
        <v>1329</v>
      </c>
      <c r="AF597" s="435">
        <v>43990</v>
      </c>
      <c r="AG597" s="32"/>
      <c r="AH597" s="32"/>
      <c r="AI597" s="32"/>
      <c r="AJ597" s="32"/>
      <c r="AK597" s="32"/>
      <c r="AL597" s="32"/>
      <c r="AM597" s="465" t="s">
        <v>214</v>
      </c>
      <c r="AN597" s="435">
        <v>43991</v>
      </c>
      <c r="AO597" s="465" t="s">
        <v>57</v>
      </c>
      <c r="AP597" s="465" t="s">
        <v>56</v>
      </c>
      <c r="AQ597" s="465" t="s">
        <v>1738</v>
      </c>
      <c r="AR597" s="465"/>
      <c r="AS597" s="465"/>
      <c r="AT597" s="465"/>
      <c r="AU597" s="465"/>
      <c r="AV597" s="465"/>
      <c r="AW597" s="32"/>
      <c r="AX597" s="32"/>
      <c r="AY597" s="32"/>
      <c r="AZ597" s="32">
        <f t="shared" si="14"/>
        <v>6</v>
      </c>
    </row>
    <row r="598" spans="5:52" ht="15.6" customHeight="1">
      <c r="E598" s="32"/>
      <c r="F598" s="32"/>
      <c r="G598" s="32"/>
      <c r="H598" s="465" t="s">
        <v>2893</v>
      </c>
      <c r="I598" s="465" t="s">
        <v>5384</v>
      </c>
      <c r="J598" s="465" t="s">
        <v>5385</v>
      </c>
      <c r="K598" s="32"/>
      <c r="L598" s="32"/>
      <c r="M598" s="32"/>
      <c r="N598" s="549" t="s">
        <v>6703</v>
      </c>
      <c r="O598" s="32"/>
      <c r="P598" s="32"/>
      <c r="Q598" s="465" t="s">
        <v>3900</v>
      </c>
      <c r="R598" s="465" t="s">
        <v>7124</v>
      </c>
      <c r="S598" s="32"/>
      <c r="T598" s="32"/>
      <c r="U598" s="32"/>
      <c r="V598" s="32"/>
      <c r="W598" s="32" t="s">
        <v>29</v>
      </c>
      <c r="X598" s="32" t="s">
        <v>141</v>
      </c>
      <c r="Y598" s="32"/>
      <c r="Z598" s="32"/>
      <c r="AA598" s="32"/>
      <c r="AB598" s="32"/>
      <c r="AC598" s="460" t="s">
        <v>142</v>
      </c>
      <c r="AD598" s="32"/>
      <c r="AE598" s="444" t="s">
        <v>214</v>
      </c>
      <c r="AF598" s="444">
        <v>43990</v>
      </c>
      <c r="AG598" s="32"/>
      <c r="AH598" s="32"/>
      <c r="AI598" s="32"/>
      <c r="AJ598" s="32"/>
      <c r="AK598" s="32"/>
      <c r="AL598" s="32"/>
      <c r="AM598" s="481" t="s">
        <v>207</v>
      </c>
      <c r="AN598" s="444">
        <v>43991</v>
      </c>
      <c r="AO598" s="481" t="s">
        <v>57</v>
      </c>
      <c r="AP598" s="481"/>
      <c r="AQ598" s="465" t="s">
        <v>1739</v>
      </c>
      <c r="AR598" s="481" t="s">
        <v>1329</v>
      </c>
      <c r="AS598" s="444">
        <v>43993</v>
      </c>
      <c r="AT598" s="450" t="s">
        <v>56</v>
      </c>
      <c r="AU598" s="450"/>
      <c r="AV598" s="481"/>
      <c r="AW598" s="32"/>
      <c r="AX598" s="32"/>
      <c r="AY598" s="32"/>
      <c r="AZ598" s="32">
        <f t="shared" si="14"/>
        <v>6</v>
      </c>
    </row>
    <row r="599" spans="5:52" ht="15.6" customHeight="1">
      <c r="E599" s="32"/>
      <c r="F599" s="32"/>
      <c r="G599" s="32"/>
      <c r="H599" s="465" t="s">
        <v>2894</v>
      </c>
      <c r="I599" s="465" t="s">
        <v>5386</v>
      </c>
      <c r="J599" s="465" t="s">
        <v>5387</v>
      </c>
      <c r="K599" s="32"/>
      <c r="L599" s="32"/>
      <c r="M599" s="32"/>
      <c r="N599" s="549" t="s">
        <v>6704</v>
      </c>
      <c r="O599" s="32"/>
      <c r="P599" s="32"/>
      <c r="Q599" s="465" t="s">
        <v>3901</v>
      </c>
      <c r="R599" s="465" t="s">
        <v>7124</v>
      </c>
      <c r="S599" s="32"/>
      <c r="T599" s="32"/>
      <c r="U599" s="32"/>
      <c r="V599" s="32"/>
      <c r="W599" s="32" t="s">
        <v>29</v>
      </c>
      <c r="X599" s="32" t="s">
        <v>141</v>
      </c>
      <c r="Y599" s="32"/>
      <c r="Z599" s="32"/>
      <c r="AA599" s="32"/>
      <c r="AB599" s="32"/>
      <c r="AC599" s="460" t="s">
        <v>142</v>
      </c>
      <c r="AD599" s="32"/>
      <c r="AE599" s="444" t="s">
        <v>214</v>
      </c>
      <c r="AF599" s="444">
        <v>43987</v>
      </c>
      <c r="AG599" s="32"/>
      <c r="AH599" s="32"/>
      <c r="AI599" s="32"/>
      <c r="AJ599" s="32"/>
      <c r="AK599" s="32"/>
      <c r="AL599" s="32"/>
      <c r="AM599" s="481" t="s">
        <v>207</v>
      </c>
      <c r="AN599" s="444">
        <v>43991</v>
      </c>
      <c r="AO599" s="481" t="s">
        <v>57</v>
      </c>
      <c r="AP599" s="482" t="s">
        <v>56</v>
      </c>
      <c r="AQ599" s="465" t="s">
        <v>1740</v>
      </c>
      <c r="AR599" s="481" t="s">
        <v>1329</v>
      </c>
      <c r="AS599" s="444">
        <v>43993</v>
      </c>
      <c r="AT599" s="450" t="s">
        <v>57</v>
      </c>
      <c r="AU599" s="450" t="s">
        <v>56</v>
      </c>
      <c r="AV599" s="465" t="s">
        <v>1741</v>
      </c>
      <c r="AW599" s="32"/>
      <c r="AX599" s="32"/>
      <c r="AY599" s="32"/>
      <c r="AZ599" s="32">
        <f t="shared" si="14"/>
        <v>6</v>
      </c>
    </row>
    <row r="600" spans="5:52" ht="15.6" customHeight="1">
      <c r="E600" s="32"/>
      <c r="F600" s="32"/>
      <c r="G600" s="32"/>
      <c r="H600" s="465" t="s">
        <v>2895</v>
      </c>
      <c r="I600" s="465" t="s">
        <v>5388</v>
      </c>
      <c r="J600" s="465" t="s">
        <v>5389</v>
      </c>
      <c r="K600" s="32"/>
      <c r="L600" s="32"/>
      <c r="M600" s="32"/>
      <c r="N600" s="549" t="s">
        <v>6705</v>
      </c>
      <c r="O600" s="32"/>
      <c r="P600" s="32"/>
      <c r="Q600" s="465" t="s">
        <v>3902</v>
      </c>
      <c r="R600" s="465" t="s">
        <v>7124</v>
      </c>
      <c r="S600" s="32"/>
      <c r="T600" s="32"/>
      <c r="U600" s="32"/>
      <c r="V600" s="32"/>
      <c r="W600" s="32" t="s">
        <v>29</v>
      </c>
      <c r="X600" s="32" t="s">
        <v>141</v>
      </c>
      <c r="Y600" s="32"/>
      <c r="Z600" s="32"/>
      <c r="AA600" s="32"/>
      <c r="AB600" s="32"/>
      <c r="AC600" s="460" t="s">
        <v>142</v>
      </c>
      <c r="AD600" s="32"/>
      <c r="AE600" s="444" t="s">
        <v>214</v>
      </c>
      <c r="AF600" s="444">
        <v>43987</v>
      </c>
      <c r="AG600" s="32"/>
      <c r="AH600" s="32"/>
      <c r="AI600" s="32"/>
      <c r="AJ600" s="32"/>
      <c r="AK600" s="32"/>
      <c r="AL600" s="32"/>
      <c r="AM600" s="481" t="s">
        <v>207</v>
      </c>
      <c r="AN600" s="444">
        <v>43991</v>
      </c>
      <c r="AO600" s="481" t="s">
        <v>57</v>
      </c>
      <c r="AP600" s="482" t="s">
        <v>56</v>
      </c>
      <c r="AQ600" s="465" t="s">
        <v>1742</v>
      </c>
      <c r="AR600" s="481" t="s">
        <v>1329</v>
      </c>
      <c r="AS600" s="444">
        <v>43993</v>
      </c>
      <c r="AT600" s="450" t="s">
        <v>56</v>
      </c>
      <c r="AU600" s="450"/>
      <c r="AV600" s="481"/>
      <c r="AW600" s="32"/>
      <c r="AX600" s="32"/>
      <c r="AY600" s="32"/>
      <c r="AZ600" s="32">
        <f t="shared" si="14"/>
        <v>6</v>
      </c>
    </row>
    <row r="601" spans="5:52" ht="15.6" customHeight="1">
      <c r="E601" s="32"/>
      <c r="F601" s="32"/>
      <c r="G601" s="32"/>
      <c r="H601" s="465" t="s">
        <v>2896</v>
      </c>
      <c r="I601" s="465" t="s">
        <v>5390</v>
      </c>
      <c r="J601" s="465" t="s">
        <v>5391</v>
      </c>
      <c r="K601" s="32"/>
      <c r="L601" s="32"/>
      <c r="M601" s="32"/>
      <c r="N601" s="549" t="s">
        <v>6706</v>
      </c>
      <c r="O601" s="32"/>
      <c r="P601" s="32"/>
      <c r="Q601" s="465" t="s">
        <v>3903</v>
      </c>
      <c r="R601" s="465" t="s">
        <v>7124</v>
      </c>
      <c r="S601" s="32"/>
      <c r="T601" s="32"/>
      <c r="U601" s="32"/>
      <c r="V601" s="32"/>
      <c r="W601" s="32" t="s">
        <v>29</v>
      </c>
      <c r="X601" s="32" t="s">
        <v>141</v>
      </c>
      <c r="Y601" s="32"/>
      <c r="Z601" s="32"/>
      <c r="AA601" s="32"/>
      <c r="AB601" s="32"/>
      <c r="AC601" s="460" t="s">
        <v>142</v>
      </c>
      <c r="AD601" s="32"/>
      <c r="AE601" s="444" t="s">
        <v>214</v>
      </c>
      <c r="AF601" s="444">
        <v>43987</v>
      </c>
      <c r="AG601" s="32"/>
      <c r="AH601" s="32"/>
      <c r="AI601" s="32"/>
      <c r="AJ601" s="32"/>
      <c r="AK601" s="32"/>
      <c r="AL601" s="32"/>
      <c r="AM601" s="481" t="s">
        <v>207</v>
      </c>
      <c r="AN601" s="444">
        <v>43991</v>
      </c>
      <c r="AO601" s="481" t="s">
        <v>57</v>
      </c>
      <c r="AP601" s="482" t="s">
        <v>56</v>
      </c>
      <c r="AQ601" s="465" t="s">
        <v>1743</v>
      </c>
      <c r="AR601" s="481" t="s">
        <v>1329</v>
      </c>
      <c r="AS601" s="444">
        <v>43993</v>
      </c>
      <c r="AT601" s="450" t="s">
        <v>56</v>
      </c>
      <c r="AU601" s="450"/>
      <c r="AV601" s="481"/>
      <c r="AW601" s="32"/>
      <c r="AX601" s="32"/>
      <c r="AY601" s="32"/>
      <c r="AZ601" s="32">
        <f t="shared" si="14"/>
        <v>6</v>
      </c>
    </row>
    <row r="602" spans="5:52" ht="15.6" customHeight="1">
      <c r="E602" s="32"/>
      <c r="F602" s="32"/>
      <c r="G602" s="32"/>
      <c r="H602" s="465" t="s">
        <v>2897</v>
      </c>
      <c r="I602" s="465" t="s">
        <v>5392</v>
      </c>
      <c r="J602" s="465" t="s">
        <v>5393</v>
      </c>
      <c r="K602" s="32"/>
      <c r="L602" s="32"/>
      <c r="M602" s="32"/>
      <c r="N602" s="549" t="s">
        <v>6707</v>
      </c>
      <c r="O602" s="32"/>
      <c r="P602" s="32"/>
      <c r="Q602" s="465" t="s">
        <v>3904</v>
      </c>
      <c r="R602" s="465" t="s">
        <v>7124</v>
      </c>
      <c r="S602" s="32"/>
      <c r="T602" s="32"/>
      <c r="U602" s="32"/>
      <c r="V602" s="32"/>
      <c r="W602" s="32" t="s">
        <v>29</v>
      </c>
      <c r="X602" s="32" t="s">
        <v>141</v>
      </c>
      <c r="Y602" s="32"/>
      <c r="Z602" s="32"/>
      <c r="AA602" s="32"/>
      <c r="AB602" s="32"/>
      <c r="AC602" s="460" t="s">
        <v>142</v>
      </c>
      <c r="AD602" s="32"/>
      <c r="AE602" s="444" t="s">
        <v>214</v>
      </c>
      <c r="AF602" s="444">
        <v>43987</v>
      </c>
      <c r="AG602" s="32"/>
      <c r="AH602" s="32"/>
      <c r="AI602" s="32"/>
      <c r="AJ602" s="32"/>
      <c r="AK602" s="32"/>
      <c r="AL602" s="32"/>
      <c r="AM602" s="481" t="s">
        <v>207</v>
      </c>
      <c r="AN602" s="444">
        <v>43991</v>
      </c>
      <c r="AO602" s="481" t="s">
        <v>56</v>
      </c>
      <c r="AP602" s="87" t="s">
        <v>56</v>
      </c>
      <c r="AQ602" s="465"/>
      <c r="AR602" s="481"/>
      <c r="AS602" s="481"/>
      <c r="AT602" s="450"/>
      <c r="AU602" s="484"/>
      <c r="AV602" s="481"/>
      <c r="AW602" s="32"/>
      <c r="AX602" s="32"/>
      <c r="AY602" s="32"/>
      <c r="AZ602" s="32">
        <f t="shared" si="14"/>
        <v>6</v>
      </c>
    </row>
    <row r="603" spans="5:52" ht="15.6" customHeight="1">
      <c r="E603" s="32"/>
      <c r="F603" s="32"/>
      <c r="G603" s="32"/>
      <c r="H603" s="465" t="s">
        <v>2898</v>
      </c>
      <c r="I603" s="465" t="s">
        <v>5394</v>
      </c>
      <c r="J603" s="465" t="s">
        <v>5395</v>
      </c>
      <c r="K603" s="32"/>
      <c r="L603" s="32"/>
      <c r="M603" s="32"/>
      <c r="N603" s="549" t="s">
        <v>6708</v>
      </c>
      <c r="O603" s="32"/>
      <c r="P603" s="32"/>
      <c r="Q603" s="465" t="s">
        <v>3905</v>
      </c>
      <c r="R603" s="465" t="s">
        <v>7124</v>
      </c>
      <c r="S603" s="32"/>
      <c r="T603" s="32"/>
      <c r="U603" s="32"/>
      <c r="V603" s="32"/>
      <c r="W603" s="32" t="s">
        <v>29</v>
      </c>
      <c r="X603" s="32" t="s">
        <v>141</v>
      </c>
      <c r="Y603" s="32"/>
      <c r="Z603" s="32"/>
      <c r="AA603" s="32"/>
      <c r="AB603" s="32"/>
      <c r="AC603" s="460" t="s">
        <v>142</v>
      </c>
      <c r="AD603" s="32"/>
      <c r="AE603" s="444" t="s">
        <v>214</v>
      </c>
      <c r="AF603" s="444">
        <v>43987</v>
      </c>
      <c r="AG603" s="32"/>
      <c r="AH603" s="32"/>
      <c r="AI603" s="32"/>
      <c r="AJ603" s="32"/>
      <c r="AK603" s="32"/>
      <c r="AL603" s="32"/>
      <c r="AM603" s="481" t="s">
        <v>207</v>
      </c>
      <c r="AN603" s="444">
        <v>43991</v>
      </c>
      <c r="AO603" s="481" t="s">
        <v>56</v>
      </c>
      <c r="AP603" s="87" t="s">
        <v>56</v>
      </c>
      <c r="AQ603" s="465"/>
      <c r="AR603" s="481" t="s">
        <v>1329</v>
      </c>
      <c r="AS603" s="444">
        <v>43993</v>
      </c>
      <c r="AT603" s="450" t="s">
        <v>57</v>
      </c>
      <c r="AU603" s="450" t="s">
        <v>56</v>
      </c>
      <c r="AV603" s="465" t="s">
        <v>1744</v>
      </c>
      <c r="AW603" s="32"/>
      <c r="AX603" s="32"/>
      <c r="AY603" s="32"/>
      <c r="AZ603" s="32">
        <f t="shared" si="14"/>
        <v>6</v>
      </c>
    </row>
    <row r="604" spans="5:52" ht="15.6" customHeight="1">
      <c r="E604" s="32"/>
      <c r="F604" s="32"/>
      <c r="G604" s="32"/>
      <c r="H604" s="465" t="s">
        <v>2899</v>
      </c>
      <c r="I604" s="465" t="s">
        <v>5396</v>
      </c>
      <c r="J604" s="465" t="s">
        <v>5397</v>
      </c>
      <c r="K604" s="32"/>
      <c r="L604" s="32"/>
      <c r="M604" s="32"/>
      <c r="N604" s="549" t="s">
        <v>6709</v>
      </c>
      <c r="O604" s="32"/>
      <c r="P604" s="32"/>
      <c r="Q604" s="465" t="s">
        <v>3906</v>
      </c>
      <c r="R604" s="465" t="s">
        <v>7124</v>
      </c>
      <c r="S604" s="32"/>
      <c r="T604" s="32"/>
      <c r="U604" s="32"/>
      <c r="V604" s="32"/>
      <c r="W604" s="32" t="s">
        <v>29</v>
      </c>
      <c r="X604" s="32" t="s">
        <v>141</v>
      </c>
      <c r="Y604" s="32"/>
      <c r="Z604" s="32"/>
      <c r="AA604" s="32"/>
      <c r="AB604" s="32"/>
      <c r="AC604" s="460" t="s">
        <v>142</v>
      </c>
      <c r="AD604" s="32"/>
      <c r="AE604" s="444" t="s">
        <v>214</v>
      </c>
      <c r="AF604" s="444">
        <v>43987</v>
      </c>
      <c r="AG604" s="32"/>
      <c r="AH604" s="32"/>
      <c r="AI604" s="32"/>
      <c r="AJ604" s="32"/>
      <c r="AK604" s="32"/>
      <c r="AL604" s="32"/>
      <c r="AM604" s="481" t="s">
        <v>207</v>
      </c>
      <c r="AN604" s="444">
        <v>43991</v>
      </c>
      <c r="AO604" s="481" t="s">
        <v>56</v>
      </c>
      <c r="AP604" s="87" t="s">
        <v>56</v>
      </c>
      <c r="AQ604" s="465"/>
      <c r="AR604" s="481"/>
      <c r="AS604" s="481"/>
      <c r="AT604" s="450"/>
      <c r="AU604" s="450"/>
      <c r="AV604" s="481"/>
      <c r="AW604" s="32"/>
      <c r="AX604" s="32"/>
      <c r="AY604" s="32"/>
      <c r="AZ604" s="32">
        <f t="shared" si="14"/>
        <v>6</v>
      </c>
    </row>
    <row r="605" spans="5:52" ht="15.6" customHeight="1">
      <c r="E605" s="32"/>
      <c r="F605" s="32"/>
      <c r="G605" s="32"/>
      <c r="H605" s="465" t="s">
        <v>2900</v>
      </c>
      <c r="I605" s="465" t="s">
        <v>5398</v>
      </c>
      <c r="J605" s="465" t="s">
        <v>5399</v>
      </c>
      <c r="K605" s="32"/>
      <c r="L605" s="32"/>
      <c r="M605" s="32"/>
      <c r="N605" s="549" t="s">
        <v>6710</v>
      </c>
      <c r="O605" s="32"/>
      <c r="P605" s="32"/>
      <c r="Q605" s="465" t="s">
        <v>3907</v>
      </c>
      <c r="R605" s="465" t="s">
        <v>7124</v>
      </c>
      <c r="S605" s="32"/>
      <c r="T605" s="32"/>
      <c r="U605" s="32"/>
      <c r="V605" s="32"/>
      <c r="W605" s="32" t="s">
        <v>29</v>
      </c>
      <c r="X605" s="32" t="s">
        <v>141</v>
      </c>
      <c r="Y605" s="32"/>
      <c r="Z605" s="32"/>
      <c r="AA605" s="32"/>
      <c r="AB605" s="32"/>
      <c r="AC605" s="460" t="s">
        <v>142</v>
      </c>
      <c r="AD605" s="32"/>
      <c r="AE605" s="444" t="s">
        <v>214</v>
      </c>
      <c r="AF605" s="444">
        <v>43987</v>
      </c>
      <c r="AG605" s="32"/>
      <c r="AH605" s="32"/>
      <c r="AI605" s="32"/>
      <c r="AJ605" s="32"/>
      <c r="AK605" s="32"/>
      <c r="AL605" s="32"/>
      <c r="AM605" s="481" t="s">
        <v>207</v>
      </c>
      <c r="AN605" s="444">
        <v>43991</v>
      </c>
      <c r="AO605" s="481" t="s">
        <v>56</v>
      </c>
      <c r="AP605" s="87" t="s">
        <v>56</v>
      </c>
      <c r="AQ605" s="465"/>
      <c r="AR605" s="481" t="s">
        <v>1329</v>
      </c>
      <c r="AS605" s="444">
        <v>43993</v>
      </c>
      <c r="AT605" s="450" t="s">
        <v>56</v>
      </c>
      <c r="AU605" s="450"/>
      <c r="AV605" s="481"/>
      <c r="AW605" s="32"/>
      <c r="AX605" s="32"/>
      <c r="AY605" s="32"/>
      <c r="AZ605" s="32">
        <f t="shared" si="14"/>
        <v>6</v>
      </c>
    </row>
    <row r="606" spans="5:52" ht="15.6" customHeight="1">
      <c r="E606" s="32"/>
      <c r="F606" s="32"/>
      <c r="G606" s="32"/>
      <c r="H606" s="530" t="s">
        <v>2901</v>
      </c>
      <c r="I606" s="450" t="s">
        <v>5400</v>
      </c>
      <c r="J606" s="450" t="s">
        <v>5401</v>
      </c>
      <c r="K606" s="32"/>
      <c r="L606" s="32"/>
      <c r="M606" s="32"/>
      <c r="N606" s="487" t="s">
        <v>6711</v>
      </c>
      <c r="O606" s="32"/>
      <c r="P606" s="32"/>
      <c r="Q606" s="450" t="s">
        <v>3908</v>
      </c>
      <c r="R606" s="450" t="s">
        <v>7176</v>
      </c>
      <c r="S606" s="32"/>
      <c r="T606" s="32"/>
      <c r="U606" s="32"/>
      <c r="V606" s="32"/>
      <c r="W606" s="32" t="s">
        <v>29</v>
      </c>
      <c r="X606" s="32" t="s">
        <v>141</v>
      </c>
      <c r="Y606" s="32"/>
      <c r="Z606" s="32"/>
      <c r="AA606" s="32"/>
      <c r="AB606" s="32"/>
      <c r="AC606" s="450" t="s">
        <v>142</v>
      </c>
      <c r="AD606" s="32"/>
      <c r="AE606" s="434" t="s">
        <v>207</v>
      </c>
      <c r="AF606" s="434">
        <v>43987</v>
      </c>
      <c r="AG606" s="32"/>
      <c r="AH606" s="32"/>
      <c r="AI606" s="32"/>
      <c r="AJ606" s="32"/>
      <c r="AK606" s="32"/>
      <c r="AL606" s="32"/>
      <c r="AM606" s="450" t="s">
        <v>1329</v>
      </c>
      <c r="AN606" s="434">
        <v>43992</v>
      </c>
      <c r="AO606" s="450" t="s">
        <v>57</v>
      </c>
      <c r="AP606" s="450" t="s">
        <v>56</v>
      </c>
      <c r="AQ606" s="450" t="s">
        <v>1745</v>
      </c>
      <c r="AR606" s="450" t="s">
        <v>214</v>
      </c>
      <c r="AS606" s="434">
        <v>43992</v>
      </c>
      <c r="AT606" s="450" t="s">
        <v>56</v>
      </c>
      <c r="AU606" s="450"/>
      <c r="AV606" s="450"/>
      <c r="AW606" s="32"/>
      <c r="AX606" s="32"/>
      <c r="AY606" s="32"/>
      <c r="AZ606" s="32">
        <f t="shared" si="14"/>
        <v>6</v>
      </c>
    </row>
    <row r="607" spans="5:52" ht="15.6" customHeight="1">
      <c r="E607" s="32"/>
      <c r="F607" s="32"/>
      <c r="G607" s="32"/>
      <c r="H607" s="531" t="s">
        <v>2902</v>
      </c>
      <c r="I607" s="457" t="s">
        <v>5402</v>
      </c>
      <c r="J607" s="457" t="s">
        <v>5403</v>
      </c>
      <c r="K607" s="32"/>
      <c r="L607" s="32"/>
      <c r="M607" s="32"/>
      <c r="N607" s="561" t="s">
        <v>6712</v>
      </c>
      <c r="O607" s="32"/>
      <c r="P607" s="32"/>
      <c r="Q607" s="457" t="s">
        <v>3909</v>
      </c>
      <c r="R607" s="457" t="s">
        <v>7176</v>
      </c>
      <c r="S607" s="32"/>
      <c r="T607" s="32"/>
      <c r="U607" s="32"/>
      <c r="V607" s="32"/>
      <c r="W607" s="32" t="s">
        <v>29</v>
      </c>
      <c r="X607" s="32" t="s">
        <v>141</v>
      </c>
      <c r="Y607" s="32"/>
      <c r="Z607" s="32"/>
      <c r="AA607" s="32"/>
      <c r="AB607" s="32"/>
      <c r="AC607" s="457" t="s">
        <v>142</v>
      </c>
      <c r="AD607" s="32"/>
      <c r="AE607" s="439" t="s">
        <v>207</v>
      </c>
      <c r="AF607" s="439">
        <v>43987</v>
      </c>
      <c r="AG607" s="32"/>
      <c r="AH607" s="32"/>
      <c r="AI607" s="32"/>
      <c r="AJ607" s="32"/>
      <c r="AK607" s="32"/>
      <c r="AL607" s="32"/>
      <c r="AM607" s="457" t="s">
        <v>1329</v>
      </c>
      <c r="AN607" s="439">
        <v>43992</v>
      </c>
      <c r="AO607" s="457" t="s">
        <v>57</v>
      </c>
      <c r="AP607" s="457" t="s">
        <v>56</v>
      </c>
      <c r="AQ607" s="485" t="s">
        <v>1746</v>
      </c>
      <c r="AR607" s="457"/>
      <c r="AS607" s="439"/>
      <c r="AT607" s="457"/>
      <c r="AU607" s="457"/>
      <c r="AV607" s="457"/>
      <c r="AW607" s="32"/>
      <c r="AX607" s="32"/>
      <c r="AY607" s="32"/>
      <c r="AZ607" s="32">
        <f t="shared" si="14"/>
        <v>6</v>
      </c>
    </row>
    <row r="608" spans="5:52" ht="15.6" customHeight="1">
      <c r="E608" s="32"/>
      <c r="F608" s="32"/>
      <c r="G608" s="32"/>
      <c r="H608" s="531" t="s">
        <v>2903</v>
      </c>
      <c r="I608" s="457" t="s">
        <v>5404</v>
      </c>
      <c r="J608" s="457" t="s">
        <v>5405</v>
      </c>
      <c r="K608" s="32"/>
      <c r="L608" s="32"/>
      <c r="M608" s="32"/>
      <c r="N608" s="561" t="s">
        <v>6713</v>
      </c>
      <c r="O608" s="32"/>
      <c r="P608" s="32"/>
      <c r="Q608" s="457" t="s">
        <v>3910</v>
      </c>
      <c r="R608" s="457" t="s">
        <v>7176</v>
      </c>
      <c r="S608" s="32"/>
      <c r="T608" s="32"/>
      <c r="U608" s="32"/>
      <c r="V608" s="32"/>
      <c r="W608" s="32" t="s">
        <v>29</v>
      </c>
      <c r="X608" s="32" t="s">
        <v>141</v>
      </c>
      <c r="Y608" s="32"/>
      <c r="Z608" s="32"/>
      <c r="AA608" s="32"/>
      <c r="AB608" s="32"/>
      <c r="AC608" s="457" t="s">
        <v>142</v>
      </c>
      <c r="AD608" s="32"/>
      <c r="AE608" s="439" t="s">
        <v>207</v>
      </c>
      <c r="AF608" s="439">
        <v>43987</v>
      </c>
      <c r="AG608" s="32"/>
      <c r="AH608" s="32"/>
      <c r="AI608" s="32"/>
      <c r="AJ608" s="32"/>
      <c r="AK608" s="32"/>
      <c r="AL608" s="32"/>
      <c r="AM608" s="457" t="s">
        <v>1329</v>
      </c>
      <c r="AN608" s="439">
        <v>43992</v>
      </c>
      <c r="AO608" s="457" t="s">
        <v>57</v>
      </c>
      <c r="AP608" s="457" t="s">
        <v>56</v>
      </c>
      <c r="AQ608" s="485" t="s">
        <v>1747</v>
      </c>
      <c r="AR608" s="457"/>
      <c r="AS608" s="439"/>
      <c r="AT608" s="457"/>
      <c r="AU608" s="457"/>
      <c r="AV608" s="457"/>
      <c r="AW608" s="32"/>
      <c r="AX608" s="32"/>
      <c r="AY608" s="32"/>
      <c r="AZ608" s="32">
        <f t="shared" si="14"/>
        <v>6</v>
      </c>
    </row>
    <row r="609" spans="5:52" ht="15.6" customHeight="1">
      <c r="E609" s="32"/>
      <c r="F609" s="32"/>
      <c r="G609" s="32"/>
      <c r="H609" s="465" t="s">
        <v>2904</v>
      </c>
      <c r="I609" s="465" t="s">
        <v>5406</v>
      </c>
      <c r="J609" s="465" t="s">
        <v>5407</v>
      </c>
      <c r="K609" s="32"/>
      <c r="L609" s="32"/>
      <c r="M609" s="32"/>
      <c r="N609" s="460" t="s">
        <v>6714</v>
      </c>
      <c r="O609" s="32"/>
      <c r="P609" s="32"/>
      <c r="Q609" s="465" t="s">
        <v>3911</v>
      </c>
      <c r="R609" s="465" t="s">
        <v>7177</v>
      </c>
      <c r="S609" s="32"/>
      <c r="T609" s="32"/>
      <c r="U609" s="32"/>
      <c r="V609" s="32"/>
      <c r="W609" s="32" t="s">
        <v>29</v>
      </c>
      <c r="X609" s="32" t="s">
        <v>141</v>
      </c>
      <c r="Y609" s="32"/>
      <c r="Z609" s="32"/>
      <c r="AA609" s="32"/>
      <c r="AB609" s="32"/>
      <c r="AC609" s="460" t="s">
        <v>142</v>
      </c>
      <c r="AD609" s="32"/>
      <c r="AE609" s="445" t="s">
        <v>1329</v>
      </c>
      <c r="AF609" s="435">
        <v>43990</v>
      </c>
      <c r="AG609" s="32"/>
      <c r="AH609" s="32"/>
      <c r="AI609" s="32"/>
      <c r="AJ609" s="32"/>
      <c r="AK609" s="32"/>
      <c r="AL609" s="32"/>
      <c r="AM609" s="465" t="s">
        <v>214</v>
      </c>
      <c r="AN609" s="435">
        <v>43991</v>
      </c>
      <c r="AO609" s="465" t="s">
        <v>57</v>
      </c>
      <c r="AP609" s="465" t="s">
        <v>59</v>
      </c>
      <c r="AQ609" s="465" t="s">
        <v>1748</v>
      </c>
      <c r="AR609" s="465"/>
      <c r="AS609" s="465"/>
      <c r="AT609" s="465"/>
      <c r="AU609" s="465"/>
      <c r="AV609" s="465"/>
      <c r="AW609" s="32"/>
      <c r="AX609" s="32"/>
      <c r="AY609" s="32"/>
      <c r="AZ609" s="32">
        <f t="shared" si="14"/>
        <v>6</v>
      </c>
    </row>
    <row r="610" spans="5:52" ht="15.6" customHeight="1">
      <c r="E610" s="32"/>
      <c r="F610" s="32"/>
      <c r="G610" s="32"/>
      <c r="H610" s="465" t="s">
        <v>2905</v>
      </c>
      <c r="I610" s="465" t="s">
        <v>5408</v>
      </c>
      <c r="J610" s="465" t="s">
        <v>5409</v>
      </c>
      <c r="K610" s="32"/>
      <c r="L610" s="32"/>
      <c r="M610" s="32"/>
      <c r="N610" s="460" t="s">
        <v>6715</v>
      </c>
      <c r="O610" s="32"/>
      <c r="P610" s="32"/>
      <c r="Q610" s="465" t="s">
        <v>3912</v>
      </c>
      <c r="R610" s="465" t="s">
        <v>7177</v>
      </c>
      <c r="S610" s="32"/>
      <c r="T610" s="32"/>
      <c r="U610" s="32"/>
      <c r="V610" s="32"/>
      <c r="W610" s="32" t="s">
        <v>29</v>
      </c>
      <c r="X610" s="32" t="s">
        <v>141</v>
      </c>
      <c r="Y610" s="32"/>
      <c r="Z610" s="32"/>
      <c r="AA610" s="32"/>
      <c r="AB610" s="32"/>
      <c r="AC610" s="460" t="s">
        <v>142</v>
      </c>
      <c r="AD610" s="32"/>
      <c r="AE610" s="445" t="s">
        <v>1329</v>
      </c>
      <c r="AF610" s="435">
        <v>43990</v>
      </c>
      <c r="AG610" s="32"/>
      <c r="AH610" s="32"/>
      <c r="AI610" s="32"/>
      <c r="AJ610" s="32"/>
      <c r="AK610" s="32"/>
      <c r="AL610" s="32"/>
      <c r="AM610" s="465" t="s">
        <v>214</v>
      </c>
      <c r="AN610" s="435">
        <v>43991</v>
      </c>
      <c r="AO610" s="465" t="s">
        <v>57</v>
      </c>
      <c r="AP610" s="465" t="s">
        <v>56</v>
      </c>
      <c r="AQ610" s="465" t="s">
        <v>1749</v>
      </c>
      <c r="AR610" s="465"/>
      <c r="AS610" s="465"/>
      <c r="AT610" s="465"/>
      <c r="AU610" s="465"/>
      <c r="AV610" s="465"/>
      <c r="AW610" s="32"/>
      <c r="AX610" s="32"/>
      <c r="AY610" s="32"/>
      <c r="AZ610" s="32">
        <f t="shared" si="14"/>
        <v>6</v>
      </c>
    </row>
    <row r="611" spans="5:52" ht="15.6" customHeight="1">
      <c r="E611" s="32"/>
      <c r="F611" s="32"/>
      <c r="G611" s="32"/>
      <c r="H611" s="465" t="s">
        <v>2906</v>
      </c>
      <c r="I611" s="450" t="s">
        <v>5410</v>
      </c>
      <c r="J611" s="465" t="s">
        <v>5411</v>
      </c>
      <c r="K611" s="32"/>
      <c r="L611" s="32"/>
      <c r="M611" s="32"/>
      <c r="N611" s="460" t="s">
        <v>6716</v>
      </c>
      <c r="O611" s="32"/>
      <c r="P611" s="32"/>
      <c r="Q611" s="465" t="s">
        <v>3913</v>
      </c>
      <c r="R611" s="465" t="s">
        <v>7177</v>
      </c>
      <c r="S611" s="32"/>
      <c r="T611" s="32"/>
      <c r="U611" s="32"/>
      <c r="V611" s="32"/>
      <c r="W611" s="32" t="s">
        <v>29</v>
      </c>
      <c r="X611" s="32" t="s">
        <v>141</v>
      </c>
      <c r="Y611" s="32"/>
      <c r="Z611" s="32"/>
      <c r="AA611" s="32"/>
      <c r="AB611" s="32"/>
      <c r="AC611" s="460" t="s">
        <v>142</v>
      </c>
      <c r="AD611" s="32"/>
      <c r="AE611" s="445" t="s">
        <v>1329</v>
      </c>
      <c r="AF611" s="435">
        <v>43990</v>
      </c>
      <c r="AG611" s="32"/>
      <c r="AH611" s="32"/>
      <c r="AI611" s="32"/>
      <c r="AJ611" s="32"/>
      <c r="AK611" s="32"/>
      <c r="AL611" s="32"/>
      <c r="AM611" s="465" t="s">
        <v>214</v>
      </c>
      <c r="AN611" s="435">
        <v>43991</v>
      </c>
      <c r="AO611" s="465" t="s">
        <v>57</v>
      </c>
      <c r="AP611" s="465" t="s">
        <v>59</v>
      </c>
      <c r="AQ611" s="465" t="s">
        <v>1750</v>
      </c>
      <c r="AR611" s="465"/>
      <c r="AS611" s="465"/>
      <c r="AT611" s="465"/>
      <c r="AU611" s="465"/>
      <c r="AV611" s="465"/>
      <c r="AW611" s="32"/>
      <c r="AX611" s="32"/>
      <c r="AY611" s="32"/>
      <c r="AZ611" s="32">
        <f t="shared" si="14"/>
        <v>6</v>
      </c>
    </row>
    <row r="612" spans="5:52" ht="15.6" customHeight="1">
      <c r="E612" s="32"/>
      <c r="F612" s="32"/>
      <c r="G612" s="32"/>
      <c r="H612" s="465" t="s">
        <v>2907</v>
      </c>
      <c r="I612" s="450" t="s">
        <v>5406</v>
      </c>
      <c r="J612" s="465" t="s">
        <v>5412</v>
      </c>
      <c r="K612" s="32"/>
      <c r="L612" s="32"/>
      <c r="M612" s="32"/>
      <c r="N612" s="460" t="s">
        <v>6717</v>
      </c>
      <c r="O612" s="32"/>
      <c r="P612" s="32"/>
      <c r="Q612" s="465" t="s">
        <v>3914</v>
      </c>
      <c r="R612" s="465" t="s">
        <v>7178</v>
      </c>
      <c r="S612" s="32"/>
      <c r="T612" s="32"/>
      <c r="U612" s="32"/>
      <c r="V612" s="32"/>
      <c r="W612" s="32" t="s">
        <v>29</v>
      </c>
      <c r="X612" s="32" t="s">
        <v>141</v>
      </c>
      <c r="Y612" s="32"/>
      <c r="Z612" s="32"/>
      <c r="AA612" s="32"/>
      <c r="AB612" s="32"/>
      <c r="AC612" s="460" t="s">
        <v>142</v>
      </c>
      <c r="AD612" s="32"/>
      <c r="AE612" s="445" t="s">
        <v>1329</v>
      </c>
      <c r="AF612" s="435">
        <v>43990</v>
      </c>
      <c r="AG612" s="32"/>
      <c r="AH612" s="32"/>
      <c r="AI612" s="32"/>
      <c r="AJ612" s="32"/>
      <c r="AK612" s="32"/>
      <c r="AL612" s="32"/>
      <c r="AM612" s="465" t="s">
        <v>214</v>
      </c>
      <c r="AN612" s="435">
        <v>43991</v>
      </c>
      <c r="AO612" s="465" t="s">
        <v>57</v>
      </c>
      <c r="AP612" s="465" t="s">
        <v>59</v>
      </c>
      <c r="AQ612" s="465" t="s">
        <v>1751</v>
      </c>
      <c r="AR612" s="465"/>
      <c r="AS612" s="465"/>
      <c r="AT612" s="465"/>
      <c r="AU612" s="465"/>
      <c r="AV612" s="465"/>
      <c r="AW612" s="32"/>
      <c r="AX612" s="32"/>
      <c r="AY612" s="32"/>
      <c r="AZ612" s="32">
        <f t="shared" si="14"/>
        <v>6</v>
      </c>
    </row>
    <row r="613" spans="5:52" ht="15.6" customHeight="1">
      <c r="E613" s="32"/>
      <c r="F613" s="32"/>
      <c r="G613" s="32"/>
      <c r="H613" s="465" t="s">
        <v>2908</v>
      </c>
      <c r="I613" s="465" t="s">
        <v>5413</v>
      </c>
      <c r="J613" s="465" t="s">
        <v>5414</v>
      </c>
      <c r="K613" s="32"/>
      <c r="L613" s="32"/>
      <c r="M613" s="32"/>
      <c r="N613" s="460" t="s">
        <v>6718</v>
      </c>
      <c r="O613" s="32"/>
      <c r="P613" s="32"/>
      <c r="Q613" s="450" t="s">
        <v>3915</v>
      </c>
      <c r="R613" s="465" t="s">
        <v>7177</v>
      </c>
      <c r="S613" s="32"/>
      <c r="T613" s="32"/>
      <c r="U613" s="32"/>
      <c r="V613" s="32"/>
      <c r="W613" s="32" t="s">
        <v>29</v>
      </c>
      <c r="X613" s="32" t="s">
        <v>141</v>
      </c>
      <c r="Y613" s="32"/>
      <c r="Z613" s="32"/>
      <c r="AA613" s="32"/>
      <c r="AB613" s="32"/>
      <c r="AC613" s="460" t="s">
        <v>142</v>
      </c>
      <c r="AD613" s="32"/>
      <c r="AE613" s="445" t="s">
        <v>1329</v>
      </c>
      <c r="AF613" s="435">
        <v>43990</v>
      </c>
      <c r="AG613" s="32"/>
      <c r="AH613" s="32"/>
      <c r="AI613" s="32"/>
      <c r="AJ613" s="32"/>
      <c r="AK613" s="32"/>
      <c r="AL613" s="32"/>
      <c r="AM613" s="465" t="s">
        <v>214</v>
      </c>
      <c r="AN613" s="435">
        <v>43991</v>
      </c>
      <c r="AO613" s="465" t="s">
        <v>58</v>
      </c>
      <c r="AP613" s="465" t="s">
        <v>56</v>
      </c>
      <c r="AQ613" s="465" t="s">
        <v>1752</v>
      </c>
      <c r="AR613" s="465" t="s">
        <v>206</v>
      </c>
      <c r="AS613" s="435">
        <v>43992</v>
      </c>
      <c r="AT613" s="465" t="s">
        <v>56</v>
      </c>
      <c r="AU613" s="465"/>
      <c r="AV613" s="465"/>
      <c r="AW613" s="32"/>
      <c r="AX613" s="32"/>
      <c r="AY613" s="32"/>
      <c r="AZ613" s="32">
        <f t="shared" si="14"/>
        <v>6</v>
      </c>
    </row>
    <row r="614" spans="5:52" ht="15.6" customHeight="1">
      <c r="E614" s="32"/>
      <c r="F614" s="32"/>
      <c r="G614" s="32"/>
      <c r="H614" s="465" t="s">
        <v>2909</v>
      </c>
      <c r="I614" s="550" t="s">
        <v>5415</v>
      </c>
      <c r="J614" s="550" t="s">
        <v>5416</v>
      </c>
      <c r="K614" s="32"/>
      <c r="L614" s="32"/>
      <c r="M614" s="32"/>
      <c r="N614" s="460" t="s">
        <v>6719</v>
      </c>
      <c r="O614" s="32"/>
      <c r="P614" s="32"/>
      <c r="Q614" s="465" t="s">
        <v>3916</v>
      </c>
      <c r="R614" s="465" t="s">
        <v>7179</v>
      </c>
      <c r="S614" s="32"/>
      <c r="T614" s="32"/>
      <c r="U614" s="32"/>
      <c r="V614" s="32"/>
      <c r="W614" s="32" t="s">
        <v>29</v>
      </c>
      <c r="X614" s="32" t="s">
        <v>141</v>
      </c>
      <c r="Y614" s="32"/>
      <c r="Z614" s="32"/>
      <c r="AA614" s="32"/>
      <c r="AB614" s="32"/>
      <c r="AC614" s="460" t="s">
        <v>142</v>
      </c>
      <c r="AD614" s="32"/>
      <c r="AE614" s="445" t="s">
        <v>1329</v>
      </c>
      <c r="AF614" s="435">
        <v>43990</v>
      </c>
      <c r="AG614" s="32"/>
      <c r="AH614" s="32"/>
      <c r="AI614" s="32"/>
      <c r="AJ614" s="32"/>
      <c r="AK614" s="32"/>
      <c r="AL614" s="32"/>
      <c r="AM614" s="465" t="s">
        <v>214</v>
      </c>
      <c r="AN614" s="435">
        <v>43991</v>
      </c>
      <c r="AO614" s="465" t="s">
        <v>57</v>
      </c>
      <c r="AP614" s="465" t="s">
        <v>59</v>
      </c>
      <c r="AQ614" s="465" t="s">
        <v>1753</v>
      </c>
      <c r="AR614" s="465"/>
      <c r="AS614" s="465"/>
      <c r="AT614" s="465"/>
      <c r="AU614" s="465"/>
      <c r="AV614" s="465"/>
      <c r="AW614" s="32"/>
      <c r="AX614" s="32"/>
      <c r="AY614" s="32"/>
      <c r="AZ614" s="32">
        <f t="shared" si="14"/>
        <v>6</v>
      </c>
    </row>
    <row r="615" spans="5:52" ht="15.6" customHeight="1">
      <c r="E615" s="32"/>
      <c r="F615" s="32"/>
      <c r="G615" s="32"/>
      <c r="H615" s="530" t="s">
        <v>2910</v>
      </c>
      <c r="I615" s="450" t="s">
        <v>5417</v>
      </c>
      <c r="J615" s="450" t="s">
        <v>5418</v>
      </c>
      <c r="K615" s="32"/>
      <c r="L615" s="32"/>
      <c r="M615" s="32"/>
      <c r="N615" s="487" t="s">
        <v>6720</v>
      </c>
      <c r="O615" s="32"/>
      <c r="P615" s="32"/>
      <c r="Q615" s="450" t="s">
        <v>3917</v>
      </c>
      <c r="R615" s="450" t="s">
        <v>7124</v>
      </c>
      <c r="S615" s="32"/>
      <c r="T615" s="32"/>
      <c r="U615" s="32"/>
      <c r="V615" s="32"/>
      <c r="W615" s="32" t="s">
        <v>29</v>
      </c>
      <c r="X615" s="32" t="s">
        <v>141</v>
      </c>
      <c r="Y615" s="32"/>
      <c r="Z615" s="32"/>
      <c r="AA615" s="32"/>
      <c r="AB615" s="32"/>
      <c r="AC615" s="450" t="s">
        <v>142</v>
      </c>
      <c r="AD615" s="32"/>
      <c r="AE615" s="434" t="s">
        <v>207</v>
      </c>
      <c r="AF615" s="434">
        <v>43990</v>
      </c>
      <c r="AG615" s="32"/>
      <c r="AH615" s="32"/>
      <c r="AI615" s="32"/>
      <c r="AJ615" s="32"/>
      <c r="AK615" s="32"/>
      <c r="AL615" s="32"/>
      <c r="AM615" s="450" t="s">
        <v>1329</v>
      </c>
      <c r="AN615" s="434">
        <v>43992</v>
      </c>
      <c r="AO615" s="450" t="s">
        <v>56</v>
      </c>
      <c r="AP615" s="87" t="s">
        <v>56</v>
      </c>
      <c r="AQ615" s="470" t="s">
        <v>1754</v>
      </c>
      <c r="AR615" s="450"/>
      <c r="AS615" s="434"/>
      <c r="AT615" s="450"/>
      <c r="AU615" s="450"/>
      <c r="AV615" s="450"/>
      <c r="AW615" s="32"/>
      <c r="AX615" s="32"/>
      <c r="AY615" s="32"/>
      <c r="AZ615" s="32">
        <f t="shared" si="14"/>
        <v>6</v>
      </c>
    </row>
    <row r="616" spans="5:52" ht="15.6" customHeight="1">
      <c r="E616" s="32"/>
      <c r="F616" s="32"/>
      <c r="G616" s="32"/>
      <c r="H616" s="530" t="s">
        <v>2911</v>
      </c>
      <c r="I616" s="450" t="s">
        <v>5419</v>
      </c>
      <c r="J616" s="450" t="s">
        <v>5420</v>
      </c>
      <c r="K616" s="32"/>
      <c r="L616" s="32"/>
      <c r="M616" s="32"/>
      <c r="N616" s="487" t="s">
        <v>6721</v>
      </c>
      <c r="O616" s="32"/>
      <c r="P616" s="32"/>
      <c r="Q616" s="450" t="s">
        <v>3918</v>
      </c>
      <c r="R616" s="450" t="s">
        <v>7124</v>
      </c>
      <c r="S616" s="32"/>
      <c r="T616" s="32"/>
      <c r="U616" s="32"/>
      <c r="V616" s="32"/>
      <c r="W616" s="32" t="s">
        <v>29</v>
      </c>
      <c r="X616" s="32" t="s">
        <v>141</v>
      </c>
      <c r="Y616" s="32"/>
      <c r="Z616" s="32"/>
      <c r="AA616" s="32"/>
      <c r="AB616" s="32"/>
      <c r="AC616" s="450" t="s">
        <v>142</v>
      </c>
      <c r="AD616" s="32"/>
      <c r="AE616" s="434" t="s">
        <v>207</v>
      </c>
      <c r="AF616" s="434">
        <v>43990</v>
      </c>
      <c r="AG616" s="32"/>
      <c r="AH616" s="32"/>
      <c r="AI616" s="32"/>
      <c r="AJ616" s="32"/>
      <c r="AK616" s="32"/>
      <c r="AL616" s="32"/>
      <c r="AM616" s="450" t="s">
        <v>1329</v>
      </c>
      <c r="AN616" s="434">
        <v>43992</v>
      </c>
      <c r="AO616" s="450" t="s">
        <v>55</v>
      </c>
      <c r="AP616" s="450" t="s">
        <v>59</v>
      </c>
      <c r="AQ616" s="450" t="s">
        <v>1755</v>
      </c>
      <c r="AR616" s="450"/>
      <c r="AS616" s="434"/>
      <c r="AT616" s="450"/>
      <c r="AU616" s="450"/>
      <c r="AV616" s="450"/>
      <c r="AW616" s="32"/>
      <c r="AX616" s="32"/>
      <c r="AY616" s="32"/>
      <c r="AZ616" s="32">
        <f t="shared" si="14"/>
        <v>6</v>
      </c>
    </row>
    <row r="617" spans="5:52" ht="15.6" customHeight="1">
      <c r="E617" s="32"/>
      <c r="F617" s="32"/>
      <c r="G617" s="32"/>
      <c r="H617" s="530" t="s">
        <v>2912</v>
      </c>
      <c r="I617" s="450" t="s">
        <v>5421</v>
      </c>
      <c r="J617" s="450" t="s">
        <v>5422</v>
      </c>
      <c r="K617" s="32"/>
      <c r="L617" s="32"/>
      <c r="M617" s="32"/>
      <c r="N617" s="487" t="s">
        <v>6722</v>
      </c>
      <c r="O617" s="32"/>
      <c r="P617" s="32"/>
      <c r="Q617" s="450" t="s">
        <v>3919</v>
      </c>
      <c r="R617" s="450" t="s">
        <v>7124</v>
      </c>
      <c r="S617" s="32"/>
      <c r="T617" s="32"/>
      <c r="U617" s="32"/>
      <c r="V617" s="32"/>
      <c r="W617" s="32" t="s">
        <v>29</v>
      </c>
      <c r="X617" s="32" t="s">
        <v>141</v>
      </c>
      <c r="Y617" s="32"/>
      <c r="Z617" s="32"/>
      <c r="AA617" s="32"/>
      <c r="AB617" s="32"/>
      <c r="AC617" s="450" t="s">
        <v>142</v>
      </c>
      <c r="AD617" s="32"/>
      <c r="AE617" s="434" t="s">
        <v>207</v>
      </c>
      <c r="AF617" s="434">
        <v>43990</v>
      </c>
      <c r="AG617" s="32"/>
      <c r="AH617" s="32"/>
      <c r="AI617" s="32"/>
      <c r="AJ617" s="32"/>
      <c r="AK617" s="32"/>
      <c r="AL617" s="32"/>
      <c r="AM617" s="450" t="s">
        <v>1329</v>
      </c>
      <c r="AN617" s="434">
        <v>43992</v>
      </c>
      <c r="AO617" s="450" t="s">
        <v>56</v>
      </c>
      <c r="AP617" s="87" t="s">
        <v>56</v>
      </c>
      <c r="AQ617" s="470" t="s">
        <v>1754</v>
      </c>
      <c r="AR617" s="450" t="s">
        <v>214</v>
      </c>
      <c r="AS617" s="434">
        <v>43992</v>
      </c>
      <c r="AT617" s="450" t="s">
        <v>56</v>
      </c>
      <c r="AU617" s="450"/>
      <c r="AV617" s="450"/>
      <c r="AW617" s="32"/>
      <c r="AX617" s="32"/>
      <c r="AY617" s="32"/>
      <c r="AZ617" s="32">
        <f t="shared" si="14"/>
        <v>6</v>
      </c>
    </row>
    <row r="618" spans="5:52" ht="15.6" customHeight="1">
      <c r="E618" s="32"/>
      <c r="F618" s="32"/>
      <c r="G618" s="32"/>
      <c r="H618" s="532" t="s">
        <v>2913</v>
      </c>
      <c r="I618" s="461" t="s">
        <v>5423</v>
      </c>
      <c r="J618" s="461" t="s">
        <v>5424</v>
      </c>
      <c r="K618" s="32"/>
      <c r="L618" s="32"/>
      <c r="M618" s="32"/>
      <c r="N618" s="563" t="s">
        <v>6723</v>
      </c>
      <c r="O618" s="32"/>
      <c r="P618" s="32"/>
      <c r="Q618" s="461" t="s">
        <v>3920</v>
      </c>
      <c r="R618" s="461" t="s">
        <v>7124</v>
      </c>
      <c r="S618" s="32"/>
      <c r="T618" s="32"/>
      <c r="U618" s="32"/>
      <c r="V618" s="32"/>
      <c r="W618" s="32" t="s">
        <v>29</v>
      </c>
      <c r="X618" s="32" t="s">
        <v>141</v>
      </c>
      <c r="Y618" s="32"/>
      <c r="Z618" s="32"/>
      <c r="AA618" s="32"/>
      <c r="AB618" s="32"/>
      <c r="AC618" s="461" t="s">
        <v>142</v>
      </c>
      <c r="AD618" s="32"/>
      <c r="AE618" s="446" t="s">
        <v>207</v>
      </c>
      <c r="AF618" s="446">
        <v>43990</v>
      </c>
      <c r="AG618" s="32"/>
      <c r="AH618" s="32"/>
      <c r="AI618" s="32"/>
      <c r="AJ618" s="32"/>
      <c r="AK618" s="32"/>
      <c r="AL618" s="32"/>
      <c r="AM618" s="461" t="s">
        <v>1329</v>
      </c>
      <c r="AN618" s="434">
        <v>43992</v>
      </c>
      <c r="AO618" s="461" t="s">
        <v>57</v>
      </c>
      <c r="AP618" s="461" t="s">
        <v>59</v>
      </c>
      <c r="AQ618" s="461" t="s">
        <v>1756</v>
      </c>
      <c r="AR618" s="461"/>
      <c r="AS618" s="446"/>
      <c r="AT618" s="461"/>
      <c r="AU618" s="461"/>
      <c r="AV618" s="461"/>
      <c r="AW618" s="32"/>
      <c r="AX618" s="32"/>
      <c r="AY618" s="32"/>
      <c r="AZ618" s="32">
        <f t="shared" si="14"/>
        <v>6</v>
      </c>
    </row>
    <row r="619" spans="5:52" ht="15.6" customHeight="1">
      <c r="E619" s="32"/>
      <c r="F619" s="32"/>
      <c r="G619" s="32"/>
      <c r="H619" s="532" t="s">
        <v>2914</v>
      </c>
      <c r="I619" s="461" t="s">
        <v>5425</v>
      </c>
      <c r="J619" s="461" t="s">
        <v>5426</v>
      </c>
      <c r="K619" s="32"/>
      <c r="L619" s="32"/>
      <c r="M619" s="32"/>
      <c r="N619" s="563" t="s">
        <v>6724</v>
      </c>
      <c r="O619" s="32"/>
      <c r="P619" s="32"/>
      <c r="Q619" s="461" t="s">
        <v>3921</v>
      </c>
      <c r="R619" s="461" t="s">
        <v>7124</v>
      </c>
      <c r="S619" s="32"/>
      <c r="T619" s="32"/>
      <c r="U619" s="32"/>
      <c r="V619" s="32"/>
      <c r="W619" s="32" t="s">
        <v>29</v>
      </c>
      <c r="X619" s="32" t="s">
        <v>141</v>
      </c>
      <c r="Y619" s="32"/>
      <c r="Z619" s="32"/>
      <c r="AA619" s="32"/>
      <c r="AB619" s="32"/>
      <c r="AC619" s="461" t="s">
        <v>142</v>
      </c>
      <c r="AD619" s="32"/>
      <c r="AE619" s="446" t="s">
        <v>207</v>
      </c>
      <c r="AF619" s="446">
        <v>43990</v>
      </c>
      <c r="AG619" s="32"/>
      <c r="AH619" s="32"/>
      <c r="AI619" s="32"/>
      <c r="AJ619" s="32"/>
      <c r="AK619" s="32"/>
      <c r="AL619" s="32"/>
      <c r="AM619" s="461" t="s">
        <v>1329</v>
      </c>
      <c r="AN619" s="434">
        <v>43992</v>
      </c>
      <c r="AO619" s="461" t="s">
        <v>57</v>
      </c>
      <c r="AP619" s="461" t="s">
        <v>59</v>
      </c>
      <c r="AQ619" s="486" t="s">
        <v>1757</v>
      </c>
      <c r="AR619" s="461"/>
      <c r="AS619" s="446"/>
      <c r="AT619" s="461"/>
      <c r="AU619" s="461"/>
      <c r="AV619" s="461"/>
      <c r="AW619" s="32"/>
      <c r="AX619" s="32"/>
      <c r="AY619" s="32"/>
      <c r="AZ619" s="32">
        <f t="shared" si="14"/>
        <v>6</v>
      </c>
    </row>
    <row r="620" spans="5:52" ht="15.6" customHeight="1">
      <c r="E620" s="32"/>
      <c r="F620" s="32"/>
      <c r="G620" s="32"/>
      <c r="H620" s="450" t="s">
        <v>2915</v>
      </c>
      <c r="I620" s="450" t="s">
        <v>5427</v>
      </c>
      <c r="J620" s="450" t="s">
        <v>5428</v>
      </c>
      <c r="K620" s="32"/>
      <c r="L620" s="32"/>
      <c r="M620" s="32"/>
      <c r="N620" s="548" t="s">
        <v>6725</v>
      </c>
      <c r="O620" s="32"/>
      <c r="P620" s="32"/>
      <c r="Q620" s="450" t="s">
        <v>3922</v>
      </c>
      <c r="R620" s="450" t="s">
        <v>7180</v>
      </c>
      <c r="S620" s="32"/>
      <c r="T620" s="32"/>
      <c r="U620" s="32"/>
      <c r="V620" s="32"/>
      <c r="W620" s="32" t="s">
        <v>29</v>
      </c>
      <c r="X620" s="32" t="s">
        <v>141</v>
      </c>
      <c r="Y620" s="32"/>
      <c r="Z620" s="32"/>
      <c r="AA620" s="32"/>
      <c r="AB620" s="32"/>
      <c r="AC620" s="450" t="s">
        <v>142</v>
      </c>
      <c r="AD620" s="32"/>
      <c r="AE620" s="447" t="s">
        <v>214</v>
      </c>
      <c r="AF620" s="447">
        <v>43987</v>
      </c>
      <c r="AG620" s="32"/>
      <c r="AH620" s="32"/>
      <c r="AI620" s="32"/>
      <c r="AJ620" s="32"/>
      <c r="AK620" s="32"/>
      <c r="AL620" s="32"/>
      <c r="AM620" s="482" t="s">
        <v>207</v>
      </c>
      <c r="AN620" s="447">
        <v>43991</v>
      </c>
      <c r="AO620" s="482" t="s">
        <v>56</v>
      </c>
      <c r="AP620" s="482" t="s">
        <v>59</v>
      </c>
      <c r="AQ620" s="450"/>
      <c r="AR620" s="482" t="s">
        <v>1329</v>
      </c>
      <c r="AS620" s="447">
        <v>43993</v>
      </c>
      <c r="AT620" s="450" t="s">
        <v>57</v>
      </c>
      <c r="AU620" s="450" t="s">
        <v>59</v>
      </c>
      <c r="AV620" s="450" t="s">
        <v>1758</v>
      </c>
      <c r="AW620" s="32"/>
      <c r="AX620" s="32"/>
      <c r="AY620" s="32"/>
      <c r="AZ620" s="32">
        <f t="shared" si="14"/>
        <v>6</v>
      </c>
    </row>
    <row r="621" spans="5:52" ht="15.6" customHeight="1">
      <c r="E621" s="32"/>
      <c r="F621" s="32"/>
      <c r="G621" s="32"/>
      <c r="H621" s="465" t="s">
        <v>2916</v>
      </c>
      <c r="I621" s="465" t="s">
        <v>5429</v>
      </c>
      <c r="J621" s="465" t="s">
        <v>5430</v>
      </c>
      <c r="K621" s="32"/>
      <c r="L621" s="32"/>
      <c r="M621" s="32"/>
      <c r="N621" s="460" t="s">
        <v>6726</v>
      </c>
      <c r="O621" s="32"/>
      <c r="P621" s="32"/>
      <c r="Q621" s="550" t="s">
        <v>3923</v>
      </c>
      <c r="R621" s="547" t="s">
        <v>7181</v>
      </c>
      <c r="S621" s="32"/>
      <c r="T621" s="32"/>
      <c r="U621" s="32"/>
      <c r="V621" s="32"/>
      <c r="W621" s="32" t="s">
        <v>29</v>
      </c>
      <c r="X621" s="32" t="s">
        <v>141</v>
      </c>
      <c r="Y621" s="32"/>
      <c r="Z621" s="32"/>
      <c r="AA621" s="32"/>
      <c r="AB621" s="32"/>
      <c r="AC621" s="460" t="s">
        <v>142</v>
      </c>
      <c r="AD621" s="32"/>
      <c r="AE621" s="445" t="s">
        <v>1329</v>
      </c>
      <c r="AF621" s="435">
        <v>43987</v>
      </c>
      <c r="AG621" s="32"/>
      <c r="AH621" s="32"/>
      <c r="AI621" s="32"/>
      <c r="AJ621" s="32"/>
      <c r="AK621" s="32"/>
      <c r="AL621" s="32"/>
      <c r="AM621" s="465" t="s">
        <v>214</v>
      </c>
      <c r="AN621" s="435">
        <v>43991</v>
      </c>
      <c r="AO621" s="465" t="s">
        <v>56</v>
      </c>
      <c r="AP621" s="465" t="s">
        <v>56</v>
      </c>
      <c r="AQ621" s="465" t="s">
        <v>1759</v>
      </c>
      <c r="AR621" s="465" t="s">
        <v>206</v>
      </c>
      <c r="AS621" s="435">
        <v>43992</v>
      </c>
      <c r="AT621" s="465" t="s">
        <v>56</v>
      </c>
      <c r="AU621" s="465"/>
      <c r="AV621" s="465"/>
      <c r="AW621" s="32"/>
      <c r="AX621" s="32"/>
      <c r="AY621" s="32"/>
      <c r="AZ621" s="32">
        <f t="shared" si="14"/>
        <v>6</v>
      </c>
    </row>
    <row r="622" spans="5:52" ht="15.6" customHeight="1">
      <c r="E622" s="32"/>
      <c r="F622" s="32"/>
      <c r="G622" s="32"/>
      <c r="H622" s="533" t="s">
        <v>2917</v>
      </c>
      <c r="I622" s="465" t="s">
        <v>5431</v>
      </c>
      <c r="J622" s="465" t="s">
        <v>5432</v>
      </c>
      <c r="K622" s="32"/>
      <c r="L622" s="32"/>
      <c r="M622" s="32"/>
      <c r="N622" s="549" t="s">
        <v>6727</v>
      </c>
      <c r="O622" s="32"/>
      <c r="P622" s="32"/>
      <c r="Q622" s="465" t="s">
        <v>3924</v>
      </c>
      <c r="R622" s="460" t="s">
        <v>7182</v>
      </c>
      <c r="S622" s="32"/>
      <c r="T622" s="32"/>
      <c r="U622" s="32"/>
      <c r="V622" s="32"/>
      <c r="W622" s="32" t="s">
        <v>29</v>
      </c>
      <c r="X622" s="32" t="s">
        <v>141</v>
      </c>
      <c r="Y622" s="32"/>
      <c r="Z622" s="32"/>
      <c r="AA622" s="32"/>
      <c r="AB622" s="32"/>
      <c r="AC622" s="460" t="s">
        <v>142</v>
      </c>
      <c r="AD622" s="32"/>
      <c r="AE622" s="444" t="s">
        <v>214</v>
      </c>
      <c r="AF622" s="444">
        <v>43987</v>
      </c>
      <c r="AG622" s="32"/>
      <c r="AH622" s="32"/>
      <c r="AI622" s="32"/>
      <c r="AJ622" s="32"/>
      <c r="AK622" s="32"/>
      <c r="AL622" s="32"/>
      <c r="AM622" s="481" t="s">
        <v>207</v>
      </c>
      <c r="AN622" s="444">
        <v>43991</v>
      </c>
      <c r="AO622" s="481" t="s">
        <v>56</v>
      </c>
      <c r="AP622" s="87" t="s">
        <v>56</v>
      </c>
      <c r="AQ622" s="465"/>
      <c r="AR622" s="481"/>
      <c r="AS622" s="481"/>
      <c r="AT622" s="450"/>
      <c r="AU622" s="450"/>
      <c r="AV622" s="481"/>
      <c r="AW622" s="32"/>
      <c r="AX622" s="32"/>
      <c r="AY622" s="32"/>
      <c r="AZ622" s="32">
        <f t="shared" si="14"/>
        <v>6</v>
      </c>
    </row>
    <row r="623" spans="5:52" ht="15.6" customHeight="1">
      <c r="E623" s="32"/>
      <c r="F623" s="32"/>
      <c r="G623" s="32"/>
      <c r="H623" s="533" t="s">
        <v>2918</v>
      </c>
      <c r="I623" s="465" t="s">
        <v>5433</v>
      </c>
      <c r="J623" s="465" t="s">
        <v>5434</v>
      </c>
      <c r="K623" s="32"/>
      <c r="L623" s="32"/>
      <c r="M623" s="32"/>
      <c r="N623" s="549" t="s">
        <v>6728</v>
      </c>
      <c r="O623" s="32"/>
      <c r="P623" s="32"/>
      <c r="Q623" s="465" t="s">
        <v>3925</v>
      </c>
      <c r="R623" s="460" t="s">
        <v>7183</v>
      </c>
      <c r="S623" s="32"/>
      <c r="T623" s="32"/>
      <c r="U623" s="32"/>
      <c r="V623" s="32"/>
      <c r="W623" s="32" t="s">
        <v>29</v>
      </c>
      <c r="X623" s="32" t="s">
        <v>141</v>
      </c>
      <c r="Y623" s="32"/>
      <c r="Z623" s="32"/>
      <c r="AA623" s="32"/>
      <c r="AB623" s="32"/>
      <c r="AC623" s="460" t="s">
        <v>142</v>
      </c>
      <c r="AD623" s="32"/>
      <c r="AE623" s="444" t="s">
        <v>214</v>
      </c>
      <c r="AF623" s="444">
        <v>43987</v>
      </c>
      <c r="AG623" s="32"/>
      <c r="AH623" s="32"/>
      <c r="AI623" s="32"/>
      <c r="AJ623" s="32"/>
      <c r="AK623" s="32"/>
      <c r="AL623" s="32"/>
      <c r="AM623" s="481" t="s">
        <v>207</v>
      </c>
      <c r="AN623" s="444">
        <v>43991</v>
      </c>
      <c r="AO623" s="481" t="s">
        <v>57</v>
      </c>
      <c r="AP623" s="481" t="s">
        <v>56</v>
      </c>
      <c r="AQ623" s="465" t="s">
        <v>1760</v>
      </c>
      <c r="AR623" s="481" t="s">
        <v>1329</v>
      </c>
      <c r="AS623" s="444">
        <v>43993</v>
      </c>
      <c r="AT623" s="450" t="s">
        <v>57</v>
      </c>
      <c r="AU623" s="450" t="s">
        <v>56</v>
      </c>
      <c r="AV623" s="450" t="s">
        <v>1761</v>
      </c>
      <c r="AW623" s="32"/>
      <c r="AX623" s="32"/>
      <c r="AY623" s="32"/>
      <c r="AZ623" s="32">
        <f t="shared" si="14"/>
        <v>6</v>
      </c>
    </row>
    <row r="624" spans="5:52" ht="15.6" customHeight="1">
      <c r="E624" s="32"/>
      <c r="F624" s="32"/>
      <c r="G624" s="32"/>
      <c r="H624" s="530" t="s">
        <v>2919</v>
      </c>
      <c r="I624" s="450" t="s">
        <v>5435</v>
      </c>
      <c r="J624" s="450" t="s">
        <v>5436</v>
      </c>
      <c r="K624" s="32"/>
      <c r="L624" s="32"/>
      <c r="M624" s="32"/>
      <c r="N624" s="548" t="s">
        <v>6729</v>
      </c>
      <c r="O624" s="32"/>
      <c r="P624" s="32"/>
      <c r="Q624" s="450" t="s">
        <v>3926</v>
      </c>
      <c r="R624" s="450" t="s">
        <v>7184</v>
      </c>
      <c r="S624" s="32"/>
      <c r="T624" s="32"/>
      <c r="U624" s="32"/>
      <c r="V624" s="32"/>
      <c r="W624" s="32" t="s">
        <v>29</v>
      </c>
      <c r="X624" s="32" t="s">
        <v>141</v>
      </c>
      <c r="Y624" s="32"/>
      <c r="Z624" s="32"/>
      <c r="AA624" s="32"/>
      <c r="AB624" s="32"/>
      <c r="AC624" s="450" t="s">
        <v>142</v>
      </c>
      <c r="AD624" s="32"/>
      <c r="AE624" s="447" t="s">
        <v>214</v>
      </c>
      <c r="AF624" s="447">
        <v>43987</v>
      </c>
      <c r="AG624" s="32"/>
      <c r="AH624" s="32"/>
      <c r="AI624" s="32"/>
      <c r="AJ624" s="32"/>
      <c r="AK624" s="32"/>
      <c r="AL624" s="32"/>
      <c r="AM624" s="482" t="s">
        <v>207</v>
      </c>
      <c r="AN624" s="447">
        <v>43991</v>
      </c>
      <c r="AO624" s="482" t="s">
        <v>57</v>
      </c>
      <c r="AP624" s="482" t="s">
        <v>56</v>
      </c>
      <c r="AQ624" s="450" t="s">
        <v>1762</v>
      </c>
      <c r="AR624" s="481" t="s">
        <v>1329</v>
      </c>
      <c r="AS624" s="444">
        <v>43993</v>
      </c>
      <c r="AT624" s="450" t="s">
        <v>55</v>
      </c>
      <c r="AU624" s="450" t="s">
        <v>56</v>
      </c>
      <c r="AV624" s="450" t="s">
        <v>1763</v>
      </c>
      <c r="AW624" s="32"/>
      <c r="AX624" s="32"/>
      <c r="AY624" s="32"/>
      <c r="AZ624" s="32">
        <f t="shared" si="14"/>
        <v>6</v>
      </c>
    </row>
    <row r="625" spans="5:52" ht="15.6" customHeight="1">
      <c r="E625" s="32"/>
      <c r="F625" s="32"/>
      <c r="G625" s="32"/>
      <c r="H625" s="533" t="s">
        <v>2920</v>
      </c>
      <c r="I625" s="465" t="s">
        <v>5437</v>
      </c>
      <c r="J625" s="465" t="s">
        <v>5438</v>
      </c>
      <c r="K625" s="32"/>
      <c r="L625" s="32"/>
      <c r="M625" s="32"/>
      <c r="N625" s="549" t="s">
        <v>6730</v>
      </c>
      <c r="O625" s="32"/>
      <c r="P625" s="32"/>
      <c r="Q625" s="465" t="s">
        <v>3927</v>
      </c>
      <c r="R625" s="460" t="s">
        <v>7185</v>
      </c>
      <c r="S625" s="32"/>
      <c r="T625" s="32"/>
      <c r="U625" s="32"/>
      <c r="V625" s="32"/>
      <c r="W625" s="32" t="s">
        <v>29</v>
      </c>
      <c r="X625" s="32" t="s">
        <v>141</v>
      </c>
      <c r="Y625" s="32"/>
      <c r="Z625" s="32"/>
      <c r="AA625" s="32"/>
      <c r="AB625" s="32"/>
      <c r="AC625" s="460" t="s">
        <v>142</v>
      </c>
      <c r="AD625" s="32"/>
      <c r="AE625" s="444" t="s">
        <v>214</v>
      </c>
      <c r="AF625" s="444">
        <v>43987</v>
      </c>
      <c r="AG625" s="32"/>
      <c r="AH625" s="32"/>
      <c r="AI625" s="32"/>
      <c r="AJ625" s="32"/>
      <c r="AK625" s="32"/>
      <c r="AL625" s="32"/>
      <c r="AM625" s="481" t="s">
        <v>207</v>
      </c>
      <c r="AN625" s="444">
        <v>43991</v>
      </c>
      <c r="AO625" s="481" t="s">
        <v>56</v>
      </c>
      <c r="AP625" s="87" t="s">
        <v>56</v>
      </c>
      <c r="AQ625" s="465"/>
      <c r="AR625" s="481" t="s">
        <v>1329</v>
      </c>
      <c r="AS625" s="444">
        <v>43993</v>
      </c>
      <c r="AT625" s="487" t="s">
        <v>55</v>
      </c>
      <c r="AU625" s="450" t="s">
        <v>56</v>
      </c>
      <c r="AV625" s="483" t="s">
        <v>1764</v>
      </c>
      <c r="AW625" s="32"/>
      <c r="AX625" s="32"/>
      <c r="AY625" s="32"/>
      <c r="AZ625" s="32">
        <f t="shared" si="14"/>
        <v>6</v>
      </c>
    </row>
    <row r="626" spans="5:52" ht="15.6" customHeight="1">
      <c r="E626" s="32"/>
      <c r="F626" s="32"/>
      <c r="G626" s="32"/>
      <c r="H626" s="450" t="s">
        <v>2921</v>
      </c>
      <c r="I626" s="465" t="s">
        <v>5439</v>
      </c>
      <c r="J626" s="465" t="s">
        <v>5440</v>
      </c>
      <c r="K626" s="32"/>
      <c r="L626" s="32"/>
      <c r="M626" s="32"/>
      <c r="N626" s="460" t="s">
        <v>6731</v>
      </c>
      <c r="O626" s="32"/>
      <c r="P626" s="32"/>
      <c r="Q626" s="465" t="s">
        <v>3928</v>
      </c>
      <c r="R626" s="547" t="s">
        <v>7186</v>
      </c>
      <c r="S626" s="32"/>
      <c r="T626" s="32"/>
      <c r="U626" s="32"/>
      <c r="V626" s="32"/>
      <c r="W626" s="32" t="s">
        <v>29</v>
      </c>
      <c r="X626" s="32" t="s">
        <v>141</v>
      </c>
      <c r="Y626" s="32"/>
      <c r="Z626" s="32"/>
      <c r="AA626" s="32"/>
      <c r="AB626" s="32"/>
      <c r="AC626" s="460" t="s">
        <v>142</v>
      </c>
      <c r="AD626" s="32"/>
      <c r="AE626" s="445" t="s">
        <v>1329</v>
      </c>
      <c r="AF626" s="435">
        <v>43987</v>
      </c>
      <c r="AG626" s="32"/>
      <c r="AH626" s="32"/>
      <c r="AI626" s="32"/>
      <c r="AJ626" s="32"/>
      <c r="AK626" s="32"/>
      <c r="AL626" s="32"/>
      <c r="AM626" s="465" t="s">
        <v>214</v>
      </c>
      <c r="AN626" s="435">
        <v>43991</v>
      </c>
      <c r="AO626" s="465" t="s">
        <v>57</v>
      </c>
      <c r="AP626" s="465" t="s">
        <v>56</v>
      </c>
      <c r="AQ626" s="465" t="s">
        <v>1765</v>
      </c>
      <c r="AR626" s="465" t="s">
        <v>206</v>
      </c>
      <c r="AS626" s="435">
        <v>43992</v>
      </c>
      <c r="AT626" s="465" t="s">
        <v>57</v>
      </c>
      <c r="AU626" s="465" t="s">
        <v>56</v>
      </c>
      <c r="AV626" s="465" t="s">
        <v>1766</v>
      </c>
      <c r="AW626" s="32"/>
      <c r="AX626" s="32"/>
      <c r="AY626" s="32"/>
      <c r="AZ626" s="32">
        <f t="shared" si="14"/>
        <v>6</v>
      </c>
    </row>
    <row r="627" spans="5:52" ht="15.6" customHeight="1">
      <c r="E627" s="32"/>
      <c r="F627" s="32"/>
      <c r="G627" s="32"/>
      <c r="H627" s="465" t="s">
        <v>2922</v>
      </c>
      <c r="I627" s="465" t="s">
        <v>5441</v>
      </c>
      <c r="J627" s="465" t="s">
        <v>5442</v>
      </c>
      <c r="K627" s="32"/>
      <c r="L627" s="32"/>
      <c r="M627" s="32"/>
      <c r="N627" s="460" t="s">
        <v>6732</v>
      </c>
      <c r="O627" s="32"/>
      <c r="P627" s="32"/>
      <c r="Q627" s="465" t="s">
        <v>3929</v>
      </c>
      <c r="R627" s="547" t="s">
        <v>7186</v>
      </c>
      <c r="S627" s="32"/>
      <c r="T627" s="32"/>
      <c r="U627" s="32"/>
      <c r="V627" s="32"/>
      <c r="W627" s="32" t="s">
        <v>29</v>
      </c>
      <c r="X627" s="32" t="s">
        <v>141</v>
      </c>
      <c r="Y627" s="32"/>
      <c r="Z627" s="32"/>
      <c r="AA627" s="32"/>
      <c r="AB627" s="32"/>
      <c r="AC627" s="460" t="s">
        <v>142</v>
      </c>
      <c r="AD627" s="32"/>
      <c r="AE627" s="445" t="s">
        <v>1329</v>
      </c>
      <c r="AF627" s="435">
        <v>43987</v>
      </c>
      <c r="AG627" s="32"/>
      <c r="AH627" s="32"/>
      <c r="AI627" s="32"/>
      <c r="AJ627" s="32"/>
      <c r="AK627" s="32"/>
      <c r="AL627" s="32"/>
      <c r="AM627" s="465" t="s">
        <v>214</v>
      </c>
      <c r="AN627" s="435">
        <v>43991</v>
      </c>
      <c r="AO627" s="465" t="s">
        <v>57</v>
      </c>
      <c r="AP627" s="465" t="s">
        <v>56</v>
      </c>
      <c r="AQ627" s="465" t="s">
        <v>1767</v>
      </c>
      <c r="AR627" s="465" t="s">
        <v>206</v>
      </c>
      <c r="AS627" s="435">
        <v>43992</v>
      </c>
      <c r="AT627" s="465" t="s">
        <v>56</v>
      </c>
      <c r="AU627" s="465"/>
      <c r="AV627" s="465"/>
      <c r="AW627" s="32"/>
      <c r="AX627" s="32"/>
      <c r="AY627" s="32"/>
      <c r="AZ627" s="32">
        <f t="shared" si="14"/>
        <v>6</v>
      </c>
    </row>
    <row r="628" spans="5:52" ht="15.6" customHeight="1">
      <c r="E628" s="32"/>
      <c r="F628" s="32"/>
      <c r="G628" s="32"/>
      <c r="H628" s="465" t="s">
        <v>2923</v>
      </c>
      <c r="I628" s="465" t="s">
        <v>5443</v>
      </c>
      <c r="J628" s="465" t="s">
        <v>5444</v>
      </c>
      <c r="K628" s="32"/>
      <c r="L628" s="32"/>
      <c r="M628" s="32"/>
      <c r="N628" s="460" t="s">
        <v>6733</v>
      </c>
      <c r="O628" s="32"/>
      <c r="P628" s="32"/>
      <c r="Q628" s="465" t="s">
        <v>3930</v>
      </c>
      <c r="R628" s="547" t="s">
        <v>7186</v>
      </c>
      <c r="S628" s="32"/>
      <c r="T628" s="32"/>
      <c r="U628" s="32"/>
      <c r="V628" s="32"/>
      <c r="W628" s="32" t="s">
        <v>29</v>
      </c>
      <c r="X628" s="32" t="s">
        <v>141</v>
      </c>
      <c r="Y628" s="32"/>
      <c r="Z628" s="32"/>
      <c r="AA628" s="32"/>
      <c r="AB628" s="32"/>
      <c r="AC628" s="460" t="s">
        <v>142</v>
      </c>
      <c r="AD628" s="32"/>
      <c r="AE628" s="445" t="s">
        <v>1329</v>
      </c>
      <c r="AF628" s="435">
        <v>43987</v>
      </c>
      <c r="AG628" s="32"/>
      <c r="AH628" s="32"/>
      <c r="AI628" s="32"/>
      <c r="AJ628" s="32"/>
      <c r="AK628" s="32"/>
      <c r="AL628" s="32"/>
      <c r="AM628" s="465" t="s">
        <v>214</v>
      </c>
      <c r="AN628" s="435">
        <v>43991</v>
      </c>
      <c r="AO628" s="465" t="s">
        <v>56</v>
      </c>
      <c r="AP628" s="465" t="s">
        <v>56</v>
      </c>
      <c r="AQ628" s="465" t="s">
        <v>1768</v>
      </c>
      <c r="AR628" s="465"/>
      <c r="AS628" s="465"/>
      <c r="AT628" s="465"/>
      <c r="AU628" s="465"/>
      <c r="AV628" s="465"/>
      <c r="AW628" s="32"/>
      <c r="AX628" s="32"/>
      <c r="AY628" s="32"/>
      <c r="AZ628" s="32">
        <f t="shared" si="14"/>
        <v>6</v>
      </c>
    </row>
    <row r="629" spans="5:52" ht="15.6" customHeight="1">
      <c r="E629" s="32"/>
      <c r="F629" s="32"/>
      <c r="G629" s="32"/>
      <c r="H629" s="465" t="s">
        <v>2924</v>
      </c>
      <c r="I629" s="465" t="s">
        <v>5445</v>
      </c>
      <c r="J629" s="465" t="s">
        <v>5446</v>
      </c>
      <c r="K629" s="32"/>
      <c r="L629" s="32"/>
      <c r="M629" s="32"/>
      <c r="N629" s="460" t="s">
        <v>6734</v>
      </c>
      <c r="O629" s="32"/>
      <c r="P629" s="32"/>
      <c r="Q629" s="465" t="s">
        <v>3931</v>
      </c>
      <c r="R629" s="547" t="s">
        <v>7187</v>
      </c>
      <c r="S629" s="32"/>
      <c r="T629" s="32"/>
      <c r="U629" s="32"/>
      <c r="V629" s="32"/>
      <c r="W629" s="32" t="s">
        <v>29</v>
      </c>
      <c r="X629" s="32" t="s">
        <v>141</v>
      </c>
      <c r="Y629" s="32"/>
      <c r="Z629" s="32"/>
      <c r="AA629" s="32"/>
      <c r="AB629" s="32"/>
      <c r="AC629" s="460" t="s">
        <v>142</v>
      </c>
      <c r="AD629" s="32"/>
      <c r="AE629" s="445" t="s">
        <v>1329</v>
      </c>
      <c r="AF629" s="435">
        <v>43987</v>
      </c>
      <c r="AG629" s="32"/>
      <c r="AH629" s="32"/>
      <c r="AI629" s="32"/>
      <c r="AJ629" s="32"/>
      <c r="AK629" s="32"/>
      <c r="AL629" s="32"/>
      <c r="AM629" s="465" t="s">
        <v>214</v>
      </c>
      <c r="AN629" s="435">
        <v>43991</v>
      </c>
      <c r="AO629" s="465" t="s">
        <v>57</v>
      </c>
      <c r="AP629" s="465" t="s">
        <v>56</v>
      </c>
      <c r="AQ629" s="465" t="s">
        <v>1769</v>
      </c>
      <c r="AR629" s="465" t="s">
        <v>206</v>
      </c>
      <c r="AS629" s="435">
        <v>43992</v>
      </c>
      <c r="AT629" s="465" t="s">
        <v>57</v>
      </c>
      <c r="AU629" s="465" t="s">
        <v>56</v>
      </c>
      <c r="AV629" s="465" t="s">
        <v>1770</v>
      </c>
      <c r="AW629" s="32"/>
      <c r="AX629" s="32"/>
      <c r="AY629" s="32"/>
      <c r="AZ629" s="32">
        <f t="shared" si="14"/>
        <v>6</v>
      </c>
    </row>
    <row r="630" spans="5:52" ht="15.6" customHeight="1">
      <c r="E630" s="32"/>
      <c r="F630" s="32"/>
      <c r="G630" s="32"/>
      <c r="H630" s="465" t="s">
        <v>2925</v>
      </c>
      <c r="I630" s="465" t="s">
        <v>5447</v>
      </c>
      <c r="J630" s="465" t="s">
        <v>5448</v>
      </c>
      <c r="K630" s="32"/>
      <c r="L630" s="32"/>
      <c r="M630" s="32"/>
      <c r="N630" s="460" t="s">
        <v>6735</v>
      </c>
      <c r="O630" s="32"/>
      <c r="P630" s="32"/>
      <c r="Q630" s="465" t="s">
        <v>3932</v>
      </c>
      <c r="R630" s="547" t="s">
        <v>7186</v>
      </c>
      <c r="S630" s="32"/>
      <c r="T630" s="32"/>
      <c r="U630" s="32"/>
      <c r="V630" s="32"/>
      <c r="W630" s="32" t="s">
        <v>29</v>
      </c>
      <c r="X630" s="32" t="s">
        <v>141</v>
      </c>
      <c r="Y630" s="32"/>
      <c r="Z630" s="32"/>
      <c r="AA630" s="32"/>
      <c r="AB630" s="32"/>
      <c r="AC630" s="460" t="s">
        <v>142</v>
      </c>
      <c r="AD630" s="32"/>
      <c r="AE630" s="445" t="s">
        <v>1329</v>
      </c>
      <c r="AF630" s="435">
        <v>43987</v>
      </c>
      <c r="AG630" s="32"/>
      <c r="AH630" s="32"/>
      <c r="AI630" s="32"/>
      <c r="AJ630" s="32"/>
      <c r="AK630" s="32"/>
      <c r="AL630" s="32"/>
      <c r="AM630" s="465" t="s">
        <v>214</v>
      </c>
      <c r="AN630" s="435">
        <v>43991</v>
      </c>
      <c r="AO630" s="465" t="s">
        <v>57</v>
      </c>
      <c r="AP630" s="465" t="s">
        <v>56</v>
      </c>
      <c r="AQ630" s="465" t="s">
        <v>1771</v>
      </c>
      <c r="AR630" s="465" t="s">
        <v>206</v>
      </c>
      <c r="AS630" s="435">
        <v>43992</v>
      </c>
      <c r="AT630" s="465" t="s">
        <v>56</v>
      </c>
      <c r="AU630" s="465"/>
      <c r="AV630" s="465"/>
      <c r="AW630" s="32"/>
      <c r="AX630" s="32"/>
      <c r="AY630" s="32"/>
      <c r="AZ630" s="32">
        <f t="shared" si="14"/>
        <v>6</v>
      </c>
    </row>
    <row r="631" spans="5:52" ht="15.6" customHeight="1">
      <c r="E631" s="32"/>
      <c r="F631" s="32"/>
      <c r="G631" s="32"/>
      <c r="H631" s="465" t="s">
        <v>2926</v>
      </c>
      <c r="I631" s="465" t="s">
        <v>5449</v>
      </c>
      <c r="J631" s="465" t="s">
        <v>5450</v>
      </c>
      <c r="K631" s="32"/>
      <c r="L631" s="32"/>
      <c r="M631" s="32"/>
      <c r="N631" s="460" t="s">
        <v>6736</v>
      </c>
      <c r="O631" s="32"/>
      <c r="P631" s="32"/>
      <c r="Q631" s="465" t="s">
        <v>3933</v>
      </c>
      <c r="R631" s="547" t="s">
        <v>7124</v>
      </c>
      <c r="S631" s="32"/>
      <c r="T631" s="32"/>
      <c r="U631" s="32"/>
      <c r="V631" s="32"/>
      <c r="W631" s="32" t="s">
        <v>29</v>
      </c>
      <c r="X631" s="32" t="s">
        <v>141</v>
      </c>
      <c r="Y631" s="32"/>
      <c r="Z631" s="32"/>
      <c r="AA631" s="32"/>
      <c r="AB631" s="32"/>
      <c r="AC631" s="460" t="s">
        <v>142</v>
      </c>
      <c r="AD631" s="32"/>
      <c r="AE631" s="445" t="s">
        <v>1329</v>
      </c>
      <c r="AF631" s="435">
        <v>43987</v>
      </c>
      <c r="AG631" s="32"/>
      <c r="AH631" s="32"/>
      <c r="AI631" s="32"/>
      <c r="AJ631" s="32"/>
      <c r="AK631" s="32"/>
      <c r="AL631" s="32"/>
      <c r="AM631" s="465" t="s">
        <v>214</v>
      </c>
      <c r="AN631" s="435">
        <v>43991</v>
      </c>
      <c r="AO631" s="465" t="s">
        <v>57</v>
      </c>
      <c r="AP631" s="465" t="s">
        <v>56</v>
      </c>
      <c r="AQ631" s="465" t="s">
        <v>1772</v>
      </c>
      <c r="AR631" s="465"/>
      <c r="AS631" s="465"/>
      <c r="AT631" s="465"/>
      <c r="AU631" s="465"/>
      <c r="AV631" s="465"/>
      <c r="AW631" s="32"/>
      <c r="AX631" s="32"/>
      <c r="AY631" s="32"/>
      <c r="AZ631" s="32">
        <f t="shared" si="14"/>
        <v>6</v>
      </c>
    </row>
    <row r="632" spans="5:52" ht="15.6" customHeight="1">
      <c r="E632" s="32"/>
      <c r="F632" s="32"/>
      <c r="G632" s="32"/>
      <c r="H632" s="530" t="s">
        <v>2927</v>
      </c>
      <c r="I632" s="450" t="s">
        <v>5451</v>
      </c>
      <c r="J632" s="450" t="s">
        <v>5452</v>
      </c>
      <c r="K632" s="32"/>
      <c r="L632" s="32"/>
      <c r="M632" s="32"/>
      <c r="N632" s="487" t="s">
        <v>6737</v>
      </c>
      <c r="O632" s="32"/>
      <c r="P632" s="32"/>
      <c r="Q632" s="450" t="s">
        <v>3934</v>
      </c>
      <c r="R632" s="450" t="s">
        <v>7188</v>
      </c>
      <c r="S632" s="32"/>
      <c r="T632" s="32"/>
      <c r="U632" s="32"/>
      <c r="V632" s="32"/>
      <c r="W632" s="32" t="s">
        <v>29</v>
      </c>
      <c r="X632" s="32" t="s">
        <v>141</v>
      </c>
      <c r="Y632" s="32"/>
      <c r="Z632" s="32"/>
      <c r="AA632" s="32"/>
      <c r="AB632" s="32"/>
      <c r="AC632" s="450" t="s">
        <v>142</v>
      </c>
      <c r="AD632" s="32"/>
      <c r="AE632" s="434" t="s">
        <v>207</v>
      </c>
      <c r="AF632" s="434">
        <v>43987</v>
      </c>
      <c r="AG632" s="32"/>
      <c r="AH632" s="32"/>
      <c r="AI632" s="32"/>
      <c r="AJ632" s="32"/>
      <c r="AK632" s="32"/>
      <c r="AL632" s="32"/>
      <c r="AM632" s="450" t="s">
        <v>1329</v>
      </c>
      <c r="AN632" s="434">
        <v>43992</v>
      </c>
      <c r="AO632" s="450" t="s">
        <v>55</v>
      </c>
      <c r="AP632" s="450" t="s">
        <v>59</v>
      </c>
      <c r="AQ632" s="470" t="s">
        <v>1773</v>
      </c>
      <c r="AR632" s="450"/>
      <c r="AS632" s="434"/>
      <c r="AT632" s="450"/>
      <c r="AU632" s="450"/>
      <c r="AV632" s="450"/>
      <c r="AW632" s="32"/>
      <c r="AX632" s="32"/>
      <c r="AY632" s="32"/>
      <c r="AZ632" s="32">
        <f t="shared" si="14"/>
        <v>6</v>
      </c>
    </row>
    <row r="633" spans="5:52" ht="15.6" customHeight="1">
      <c r="E633" s="32"/>
      <c r="F633" s="32"/>
      <c r="G633" s="32"/>
      <c r="H633" s="530" t="s">
        <v>2928</v>
      </c>
      <c r="I633" s="450" t="s">
        <v>5453</v>
      </c>
      <c r="J633" s="450" t="s">
        <v>5454</v>
      </c>
      <c r="K633" s="32"/>
      <c r="L633" s="32"/>
      <c r="M633" s="32"/>
      <c r="N633" s="487" t="s">
        <v>6738</v>
      </c>
      <c r="O633" s="32"/>
      <c r="P633" s="32"/>
      <c r="Q633" s="450" t="s">
        <v>3935</v>
      </c>
      <c r="R633" s="450" t="s">
        <v>7189</v>
      </c>
      <c r="S633" s="32"/>
      <c r="T633" s="32"/>
      <c r="U633" s="32"/>
      <c r="V633" s="32"/>
      <c r="W633" s="32" t="s">
        <v>29</v>
      </c>
      <c r="X633" s="32" t="s">
        <v>141</v>
      </c>
      <c r="Y633" s="32"/>
      <c r="Z633" s="32"/>
      <c r="AA633" s="32"/>
      <c r="AB633" s="32"/>
      <c r="AC633" s="450" t="s">
        <v>142</v>
      </c>
      <c r="AD633" s="32"/>
      <c r="AE633" s="434" t="s">
        <v>207</v>
      </c>
      <c r="AF633" s="434">
        <v>43990</v>
      </c>
      <c r="AG633" s="32"/>
      <c r="AH633" s="32"/>
      <c r="AI633" s="32"/>
      <c r="AJ633" s="32"/>
      <c r="AK633" s="32"/>
      <c r="AL633" s="32"/>
      <c r="AM633" s="450" t="s">
        <v>1329</v>
      </c>
      <c r="AN633" s="434">
        <v>43992</v>
      </c>
      <c r="AO633" s="450" t="s">
        <v>55</v>
      </c>
      <c r="AP633" s="450" t="s">
        <v>59</v>
      </c>
      <c r="AQ633" s="470" t="s">
        <v>1774</v>
      </c>
      <c r="AR633" s="450"/>
      <c r="AS633" s="434"/>
      <c r="AT633" s="450"/>
      <c r="AU633" s="450"/>
      <c r="AV633" s="450"/>
      <c r="AW633" s="32"/>
      <c r="AX633" s="32"/>
      <c r="AY633" s="32"/>
      <c r="AZ633" s="32">
        <f t="shared" si="14"/>
        <v>6</v>
      </c>
    </row>
    <row r="634" spans="5:52" ht="15.6" customHeight="1">
      <c r="E634" s="32"/>
      <c r="F634" s="32"/>
      <c r="G634" s="32"/>
      <c r="H634" s="530" t="s">
        <v>2929</v>
      </c>
      <c r="I634" s="450" t="s">
        <v>5455</v>
      </c>
      <c r="J634" s="450" t="s">
        <v>5456</v>
      </c>
      <c r="K634" s="32"/>
      <c r="L634" s="32"/>
      <c r="M634" s="32"/>
      <c r="N634" s="487" t="s">
        <v>6739</v>
      </c>
      <c r="O634" s="32"/>
      <c r="P634" s="32"/>
      <c r="Q634" s="450" t="s">
        <v>3936</v>
      </c>
      <c r="R634" s="450" t="s">
        <v>7190</v>
      </c>
      <c r="S634" s="32"/>
      <c r="T634" s="32"/>
      <c r="U634" s="32"/>
      <c r="V634" s="32"/>
      <c r="W634" s="32" t="s">
        <v>29</v>
      </c>
      <c r="X634" s="32" t="s">
        <v>141</v>
      </c>
      <c r="Y634" s="32"/>
      <c r="Z634" s="32"/>
      <c r="AA634" s="32"/>
      <c r="AB634" s="32"/>
      <c r="AC634" s="450" t="s">
        <v>142</v>
      </c>
      <c r="AD634" s="32"/>
      <c r="AE634" s="434" t="s">
        <v>207</v>
      </c>
      <c r="AF634" s="434">
        <v>43990</v>
      </c>
      <c r="AG634" s="32"/>
      <c r="AH634" s="32"/>
      <c r="AI634" s="32"/>
      <c r="AJ634" s="32"/>
      <c r="AK634" s="32"/>
      <c r="AL634" s="32"/>
      <c r="AM634" s="450" t="s">
        <v>1329</v>
      </c>
      <c r="AN634" s="434">
        <v>43992</v>
      </c>
      <c r="AO634" s="450" t="s">
        <v>55</v>
      </c>
      <c r="AP634" s="450" t="s">
        <v>56</v>
      </c>
      <c r="AQ634" s="470" t="s">
        <v>1775</v>
      </c>
      <c r="AR634" s="450" t="s">
        <v>214</v>
      </c>
      <c r="AS634" s="434">
        <v>43992</v>
      </c>
      <c r="AT634" s="450" t="s">
        <v>56</v>
      </c>
      <c r="AU634" s="450"/>
      <c r="AV634" s="450"/>
      <c r="AW634" s="32"/>
      <c r="AX634" s="32"/>
      <c r="AY634" s="32"/>
      <c r="AZ634" s="32">
        <f t="shared" si="14"/>
        <v>6</v>
      </c>
    </row>
    <row r="635" spans="5:52" ht="15.6" customHeight="1">
      <c r="E635" s="32"/>
      <c r="F635" s="32"/>
      <c r="G635" s="32"/>
      <c r="H635" s="534" t="s">
        <v>2930</v>
      </c>
      <c r="I635" s="458" t="s">
        <v>5457</v>
      </c>
      <c r="J635" s="458" t="s">
        <v>5458</v>
      </c>
      <c r="K635" s="32"/>
      <c r="L635" s="32"/>
      <c r="M635" s="32"/>
      <c r="N635" s="562" t="s">
        <v>6740</v>
      </c>
      <c r="O635" s="32"/>
      <c r="P635" s="32"/>
      <c r="Q635" s="458" t="s">
        <v>3937</v>
      </c>
      <c r="R635" s="458" t="s">
        <v>7110</v>
      </c>
      <c r="S635" s="32"/>
      <c r="T635" s="32"/>
      <c r="U635" s="32"/>
      <c r="V635" s="32"/>
      <c r="W635" s="32" t="s">
        <v>29</v>
      </c>
      <c r="X635" s="32" t="s">
        <v>141</v>
      </c>
      <c r="Y635" s="32"/>
      <c r="Z635" s="32"/>
      <c r="AA635" s="32"/>
      <c r="AB635" s="32"/>
      <c r="AC635" s="458" t="s">
        <v>142</v>
      </c>
      <c r="AD635" s="32"/>
      <c r="AE635" s="440" t="s">
        <v>207</v>
      </c>
      <c r="AF635" s="440">
        <v>43990</v>
      </c>
      <c r="AG635" s="32"/>
      <c r="AH635" s="32"/>
      <c r="AI635" s="32"/>
      <c r="AJ635" s="32"/>
      <c r="AK635" s="32"/>
      <c r="AL635" s="32"/>
      <c r="AM635" s="458" t="s">
        <v>1329</v>
      </c>
      <c r="AN635" s="440">
        <v>43992</v>
      </c>
      <c r="AO635" s="458" t="s">
        <v>55</v>
      </c>
      <c r="AP635" s="458" t="s">
        <v>59</v>
      </c>
      <c r="AQ635" s="488" t="s">
        <v>1776</v>
      </c>
      <c r="AR635" s="458"/>
      <c r="AS635" s="440"/>
      <c r="AT635" s="458"/>
      <c r="AU635" s="458"/>
      <c r="AV635" s="458"/>
      <c r="AW635" s="32"/>
      <c r="AX635" s="32"/>
      <c r="AY635" s="32"/>
      <c r="AZ635" s="32">
        <f t="shared" si="14"/>
        <v>6</v>
      </c>
    </row>
    <row r="636" spans="5:52" ht="15.6" customHeight="1">
      <c r="E636" s="32"/>
      <c r="F636" s="32"/>
      <c r="G636" s="32"/>
      <c r="H636" s="530" t="s">
        <v>2931</v>
      </c>
      <c r="I636" s="450" t="s">
        <v>5459</v>
      </c>
      <c r="J636" s="450" t="s">
        <v>5460</v>
      </c>
      <c r="K636" s="32"/>
      <c r="L636" s="32"/>
      <c r="M636" s="32"/>
      <c r="N636" s="487" t="s">
        <v>6741</v>
      </c>
      <c r="O636" s="32"/>
      <c r="P636" s="32"/>
      <c r="Q636" s="450" t="s">
        <v>3938</v>
      </c>
      <c r="R636" s="450" t="s">
        <v>7110</v>
      </c>
      <c r="S636" s="32"/>
      <c r="T636" s="32"/>
      <c r="U636" s="32"/>
      <c r="V636" s="32"/>
      <c r="W636" s="32" t="s">
        <v>29</v>
      </c>
      <c r="X636" s="32" t="s">
        <v>141</v>
      </c>
      <c r="Y636" s="32"/>
      <c r="Z636" s="32"/>
      <c r="AA636" s="32"/>
      <c r="AB636" s="32"/>
      <c r="AC636" s="450" t="s">
        <v>142</v>
      </c>
      <c r="AD636" s="32"/>
      <c r="AE636" s="434" t="s">
        <v>207</v>
      </c>
      <c r="AF636" s="434">
        <v>43990</v>
      </c>
      <c r="AG636" s="32"/>
      <c r="AH636" s="32"/>
      <c r="AI636" s="32"/>
      <c r="AJ636" s="32"/>
      <c r="AK636" s="32"/>
      <c r="AL636" s="32"/>
      <c r="AM636" s="450" t="s">
        <v>1329</v>
      </c>
      <c r="AN636" s="434">
        <v>43992</v>
      </c>
      <c r="AO636" s="450" t="s">
        <v>55</v>
      </c>
      <c r="AP636" s="450" t="s">
        <v>59</v>
      </c>
      <c r="AQ636" s="470" t="s">
        <v>1777</v>
      </c>
      <c r="AR636" s="450" t="s">
        <v>214</v>
      </c>
      <c r="AS636" s="434">
        <v>43992</v>
      </c>
      <c r="AT636" s="450" t="s">
        <v>57</v>
      </c>
      <c r="AU636" s="450" t="s">
        <v>56</v>
      </c>
      <c r="AV636" s="450" t="s">
        <v>1778</v>
      </c>
      <c r="AW636" s="32"/>
      <c r="AX636" s="32"/>
      <c r="AY636" s="32"/>
      <c r="AZ636" s="32">
        <f t="shared" si="14"/>
        <v>6</v>
      </c>
    </row>
    <row r="637" spans="5:52" ht="15.6" customHeight="1">
      <c r="E637" s="32"/>
      <c r="F637" s="32"/>
      <c r="G637" s="32"/>
      <c r="H637" s="530" t="s">
        <v>2932</v>
      </c>
      <c r="I637" s="450" t="s">
        <v>5461</v>
      </c>
      <c r="J637" s="450" t="s">
        <v>5462</v>
      </c>
      <c r="K637" s="32"/>
      <c r="L637" s="32"/>
      <c r="M637" s="32"/>
      <c r="N637" s="487" t="s">
        <v>6742</v>
      </c>
      <c r="O637" s="32"/>
      <c r="P637" s="32"/>
      <c r="Q637" s="450" t="s">
        <v>3939</v>
      </c>
      <c r="R637" s="450" t="s">
        <v>7110</v>
      </c>
      <c r="S637" s="32"/>
      <c r="T637" s="32"/>
      <c r="U637" s="32"/>
      <c r="V637" s="32"/>
      <c r="W637" s="32" t="s">
        <v>29</v>
      </c>
      <c r="X637" s="32" t="s">
        <v>141</v>
      </c>
      <c r="Y637" s="32"/>
      <c r="Z637" s="32"/>
      <c r="AA637" s="32"/>
      <c r="AB637" s="32"/>
      <c r="AC637" s="450" t="s">
        <v>142</v>
      </c>
      <c r="AD637" s="32"/>
      <c r="AE637" s="434" t="s">
        <v>207</v>
      </c>
      <c r="AF637" s="434">
        <v>43990</v>
      </c>
      <c r="AG637" s="32"/>
      <c r="AH637" s="32"/>
      <c r="AI637" s="32"/>
      <c r="AJ637" s="32"/>
      <c r="AK637" s="32"/>
      <c r="AL637" s="32"/>
      <c r="AM637" s="450" t="s">
        <v>1329</v>
      </c>
      <c r="AN637" s="434">
        <v>43992</v>
      </c>
      <c r="AO637" s="450" t="s">
        <v>55</v>
      </c>
      <c r="AP637" s="450" t="s">
        <v>59</v>
      </c>
      <c r="AQ637" s="470" t="s">
        <v>1777</v>
      </c>
      <c r="AR637" s="450"/>
      <c r="AS637" s="434"/>
      <c r="AT637" s="450"/>
      <c r="AU637" s="450"/>
      <c r="AV637" s="450"/>
      <c r="AW637" s="32"/>
      <c r="AX637" s="32"/>
      <c r="AY637" s="32"/>
      <c r="AZ637" s="32">
        <f t="shared" si="14"/>
        <v>6</v>
      </c>
    </row>
    <row r="638" spans="5:52" ht="15.6" customHeight="1">
      <c r="E638" s="32"/>
      <c r="F638" s="32"/>
      <c r="G638" s="32"/>
      <c r="H638" s="530" t="s">
        <v>2933</v>
      </c>
      <c r="I638" s="450" t="s">
        <v>5463</v>
      </c>
      <c r="J638" s="450" t="s">
        <v>5464</v>
      </c>
      <c r="K638" s="32"/>
      <c r="L638" s="32"/>
      <c r="M638" s="32"/>
      <c r="N638" s="487" t="s">
        <v>6743</v>
      </c>
      <c r="O638" s="32"/>
      <c r="P638" s="32"/>
      <c r="Q638" s="450" t="s">
        <v>3940</v>
      </c>
      <c r="R638" s="450" t="s">
        <v>7110</v>
      </c>
      <c r="S638" s="32"/>
      <c r="T638" s="32"/>
      <c r="U638" s="32"/>
      <c r="V638" s="32"/>
      <c r="W638" s="32" t="s">
        <v>29</v>
      </c>
      <c r="X638" s="32" t="s">
        <v>141</v>
      </c>
      <c r="Y638" s="32"/>
      <c r="Z638" s="32"/>
      <c r="AA638" s="32"/>
      <c r="AB638" s="32"/>
      <c r="AC638" s="450" t="s">
        <v>142</v>
      </c>
      <c r="AD638" s="32"/>
      <c r="AE638" s="434" t="s">
        <v>207</v>
      </c>
      <c r="AF638" s="434">
        <v>43990</v>
      </c>
      <c r="AG638" s="32"/>
      <c r="AH638" s="32"/>
      <c r="AI638" s="32"/>
      <c r="AJ638" s="32"/>
      <c r="AK638" s="32"/>
      <c r="AL638" s="32"/>
      <c r="AM638" s="450" t="s">
        <v>1329</v>
      </c>
      <c r="AN638" s="434">
        <v>43992</v>
      </c>
      <c r="AO638" s="450" t="s">
        <v>55</v>
      </c>
      <c r="AP638" s="450" t="s">
        <v>59</v>
      </c>
      <c r="AQ638" s="470" t="s">
        <v>1779</v>
      </c>
      <c r="AR638" s="450"/>
      <c r="AS638" s="434"/>
      <c r="AT638" s="450"/>
      <c r="AU638" s="450"/>
      <c r="AV638" s="450"/>
      <c r="AW638" s="32"/>
      <c r="AX638" s="32"/>
      <c r="AY638" s="32"/>
      <c r="AZ638" s="32">
        <f t="shared" si="14"/>
        <v>6</v>
      </c>
    </row>
    <row r="639" spans="5:52" ht="15.6" customHeight="1">
      <c r="E639" s="32"/>
      <c r="F639" s="32"/>
      <c r="G639" s="32"/>
      <c r="H639" s="530" t="s">
        <v>2934</v>
      </c>
      <c r="I639" s="450" t="s">
        <v>5465</v>
      </c>
      <c r="J639" s="450" t="s">
        <v>5466</v>
      </c>
      <c r="K639" s="32"/>
      <c r="L639" s="32"/>
      <c r="M639" s="32"/>
      <c r="N639" s="487" t="s">
        <v>6744</v>
      </c>
      <c r="O639" s="32"/>
      <c r="P639" s="32"/>
      <c r="Q639" s="450" t="s">
        <v>3941</v>
      </c>
      <c r="R639" s="450" t="s">
        <v>7191</v>
      </c>
      <c r="S639" s="32"/>
      <c r="T639" s="32"/>
      <c r="U639" s="32"/>
      <c r="V639" s="32"/>
      <c r="W639" s="32" t="s">
        <v>29</v>
      </c>
      <c r="X639" s="32" t="s">
        <v>141</v>
      </c>
      <c r="Y639" s="32"/>
      <c r="Z639" s="32"/>
      <c r="AA639" s="32"/>
      <c r="AB639" s="32"/>
      <c r="AC639" s="450" t="s">
        <v>142</v>
      </c>
      <c r="AD639" s="32"/>
      <c r="AE639" s="434" t="s">
        <v>207</v>
      </c>
      <c r="AF639" s="434">
        <v>43990</v>
      </c>
      <c r="AG639" s="32"/>
      <c r="AH639" s="32"/>
      <c r="AI639" s="32"/>
      <c r="AJ639" s="32"/>
      <c r="AK639" s="32"/>
      <c r="AL639" s="32"/>
      <c r="AM639" s="450" t="s">
        <v>1329</v>
      </c>
      <c r="AN639" s="434">
        <v>43992</v>
      </c>
      <c r="AO639" s="450" t="s">
        <v>55</v>
      </c>
      <c r="AP639" s="450" t="s">
        <v>59</v>
      </c>
      <c r="AQ639" s="470" t="s">
        <v>1780</v>
      </c>
      <c r="AR639" s="450"/>
      <c r="AS639" s="434"/>
      <c r="AT639" s="450"/>
      <c r="AU639" s="450"/>
      <c r="AV639" s="450"/>
      <c r="AW639" s="32"/>
      <c r="AX639" s="32"/>
      <c r="AY639" s="32"/>
      <c r="AZ639" s="32">
        <f t="shared" si="14"/>
        <v>6</v>
      </c>
    </row>
    <row r="640" spans="5:52" ht="15.6" customHeight="1">
      <c r="E640" s="32"/>
      <c r="F640" s="32"/>
      <c r="G640" s="32"/>
      <c r="H640" s="530" t="s">
        <v>2935</v>
      </c>
      <c r="I640" s="450" t="s">
        <v>5467</v>
      </c>
      <c r="J640" s="450" t="s">
        <v>5468</v>
      </c>
      <c r="K640" s="32"/>
      <c r="L640" s="32"/>
      <c r="M640" s="32"/>
      <c r="N640" s="487" t="s">
        <v>6745</v>
      </c>
      <c r="O640" s="32"/>
      <c r="P640" s="32"/>
      <c r="Q640" s="450" t="s">
        <v>3942</v>
      </c>
      <c r="R640" s="450" t="s">
        <v>7124</v>
      </c>
      <c r="S640" s="32"/>
      <c r="T640" s="32"/>
      <c r="U640" s="32"/>
      <c r="V640" s="32"/>
      <c r="W640" s="32" t="s">
        <v>29</v>
      </c>
      <c r="X640" s="32" t="s">
        <v>141</v>
      </c>
      <c r="Y640" s="32"/>
      <c r="Z640" s="32"/>
      <c r="AA640" s="32"/>
      <c r="AB640" s="32"/>
      <c r="AC640" s="450" t="s">
        <v>142</v>
      </c>
      <c r="AD640" s="32"/>
      <c r="AE640" s="434" t="s">
        <v>207</v>
      </c>
      <c r="AF640" s="434">
        <v>43990</v>
      </c>
      <c r="AG640" s="32"/>
      <c r="AH640" s="32"/>
      <c r="AI640" s="32"/>
      <c r="AJ640" s="32"/>
      <c r="AK640" s="32"/>
      <c r="AL640" s="32"/>
      <c r="AM640" s="450" t="s">
        <v>1329</v>
      </c>
      <c r="AN640" s="434">
        <v>43992</v>
      </c>
      <c r="AO640" s="450" t="s">
        <v>55</v>
      </c>
      <c r="AP640" s="450" t="s">
        <v>59</v>
      </c>
      <c r="AQ640" s="470" t="s">
        <v>1781</v>
      </c>
      <c r="AR640" s="450"/>
      <c r="AS640" s="434"/>
      <c r="AT640" s="450"/>
      <c r="AU640" s="450"/>
      <c r="AV640" s="450"/>
      <c r="AW640" s="32"/>
      <c r="AX640" s="32"/>
      <c r="AY640" s="32"/>
      <c r="AZ640" s="32">
        <f t="shared" si="14"/>
        <v>6</v>
      </c>
    </row>
    <row r="641" spans="5:52" ht="15.6" customHeight="1">
      <c r="E641" s="32"/>
      <c r="F641" s="32"/>
      <c r="G641" s="32"/>
      <c r="H641" s="530" t="s">
        <v>2936</v>
      </c>
      <c r="I641" s="450" t="s">
        <v>5469</v>
      </c>
      <c r="J641" s="450" t="s">
        <v>5470</v>
      </c>
      <c r="K641" s="32"/>
      <c r="L641" s="32"/>
      <c r="M641" s="32"/>
      <c r="N641" s="487" t="s">
        <v>6746</v>
      </c>
      <c r="O641" s="32"/>
      <c r="P641" s="32"/>
      <c r="Q641" s="450" t="s">
        <v>3943</v>
      </c>
      <c r="R641" s="450" t="s">
        <v>7124</v>
      </c>
      <c r="S641" s="32"/>
      <c r="T641" s="32"/>
      <c r="U641" s="32"/>
      <c r="V641" s="32"/>
      <c r="W641" s="32" t="s">
        <v>29</v>
      </c>
      <c r="X641" s="32" t="s">
        <v>141</v>
      </c>
      <c r="Y641" s="32"/>
      <c r="Z641" s="32"/>
      <c r="AA641" s="32"/>
      <c r="AB641" s="32"/>
      <c r="AC641" s="450" t="s">
        <v>142</v>
      </c>
      <c r="AD641" s="32"/>
      <c r="AE641" s="434" t="s">
        <v>207</v>
      </c>
      <c r="AF641" s="434">
        <v>43990</v>
      </c>
      <c r="AG641" s="32"/>
      <c r="AH641" s="32"/>
      <c r="AI641" s="32"/>
      <c r="AJ641" s="32"/>
      <c r="AK641" s="32"/>
      <c r="AL641" s="32"/>
      <c r="AM641" s="450" t="s">
        <v>1329</v>
      </c>
      <c r="AN641" s="434">
        <v>43992</v>
      </c>
      <c r="AO641" s="450" t="s">
        <v>55</v>
      </c>
      <c r="AP641" s="450" t="s">
        <v>59</v>
      </c>
      <c r="AQ641" s="470" t="s">
        <v>1782</v>
      </c>
      <c r="AR641" s="450"/>
      <c r="AS641" s="434"/>
      <c r="AT641" s="450"/>
      <c r="AU641" s="450"/>
      <c r="AV641" s="450"/>
      <c r="AW641" s="32"/>
      <c r="AX641" s="32"/>
      <c r="AY641" s="32"/>
      <c r="AZ641" s="32">
        <f t="shared" si="14"/>
        <v>6</v>
      </c>
    </row>
    <row r="642" spans="5:52" ht="15.6" customHeight="1">
      <c r="E642" s="32"/>
      <c r="F642" s="32"/>
      <c r="G642" s="32"/>
      <c r="H642" s="450" t="s">
        <v>2937</v>
      </c>
      <c r="I642" s="450" t="s">
        <v>5471</v>
      </c>
      <c r="J642" s="450" t="s">
        <v>5472</v>
      </c>
      <c r="K642" s="32"/>
      <c r="L642" s="32"/>
      <c r="M642" s="32"/>
      <c r="N642" s="548" t="s">
        <v>6747</v>
      </c>
      <c r="O642" s="32"/>
      <c r="P642" s="32"/>
      <c r="Q642" s="450" t="s">
        <v>3944</v>
      </c>
      <c r="R642" s="450" t="s">
        <v>7192</v>
      </c>
      <c r="S642" s="32"/>
      <c r="T642" s="32"/>
      <c r="U642" s="32"/>
      <c r="V642" s="32"/>
      <c r="W642" s="32" t="s">
        <v>29</v>
      </c>
      <c r="X642" s="32" t="s">
        <v>141</v>
      </c>
      <c r="Y642" s="32"/>
      <c r="Z642" s="32"/>
      <c r="AA642" s="32"/>
      <c r="AB642" s="32"/>
      <c r="AC642" s="450" t="s">
        <v>142</v>
      </c>
      <c r="AD642" s="32"/>
      <c r="AE642" s="447" t="s">
        <v>214</v>
      </c>
      <c r="AF642" s="447">
        <v>43990</v>
      </c>
      <c r="AG642" s="32"/>
      <c r="AH642" s="32"/>
      <c r="AI642" s="32"/>
      <c r="AJ642" s="32"/>
      <c r="AK642" s="32"/>
      <c r="AL642" s="32"/>
      <c r="AM642" s="482" t="s">
        <v>207</v>
      </c>
      <c r="AN642" s="447">
        <v>43991</v>
      </c>
      <c r="AO642" s="482" t="s">
        <v>57</v>
      </c>
      <c r="AP642" s="482" t="s">
        <v>56</v>
      </c>
      <c r="AQ642" s="450" t="s">
        <v>1783</v>
      </c>
      <c r="AR642" s="481" t="s">
        <v>1329</v>
      </c>
      <c r="AS642" s="447">
        <v>43993</v>
      </c>
      <c r="AT642" s="450" t="s">
        <v>59</v>
      </c>
      <c r="AU642" s="450" t="s">
        <v>59</v>
      </c>
      <c r="AV642" s="482"/>
      <c r="AW642" s="32"/>
      <c r="AX642" s="32"/>
      <c r="AY642" s="32"/>
      <c r="AZ642" s="32">
        <f t="shared" si="14"/>
        <v>6</v>
      </c>
    </row>
    <row r="643" spans="5:52" ht="15.6" customHeight="1">
      <c r="E643" s="32"/>
      <c r="F643" s="32"/>
      <c r="G643" s="32"/>
      <c r="H643" s="465" t="s">
        <v>2938</v>
      </c>
      <c r="I643" s="465" t="s">
        <v>5473</v>
      </c>
      <c r="J643" s="465" t="s">
        <v>5474</v>
      </c>
      <c r="K643" s="32"/>
      <c r="L643" s="32"/>
      <c r="M643" s="32"/>
      <c r="N643" s="549" t="s">
        <v>6748</v>
      </c>
      <c r="O643" s="32"/>
      <c r="P643" s="32"/>
      <c r="Q643" s="465" t="s">
        <v>3945</v>
      </c>
      <c r="R643" s="465" t="s">
        <v>7124</v>
      </c>
      <c r="S643" s="32"/>
      <c r="T643" s="32"/>
      <c r="U643" s="32"/>
      <c r="V643" s="32"/>
      <c r="W643" s="32" t="s">
        <v>29</v>
      </c>
      <c r="X643" s="32" t="s">
        <v>141</v>
      </c>
      <c r="Y643" s="32"/>
      <c r="Z643" s="32"/>
      <c r="AA643" s="32"/>
      <c r="AB643" s="32"/>
      <c r="AC643" s="460" t="s">
        <v>142</v>
      </c>
      <c r="AD643" s="32"/>
      <c r="AE643" s="444" t="s">
        <v>214</v>
      </c>
      <c r="AF643" s="444">
        <v>43990</v>
      </c>
      <c r="AG643" s="32"/>
      <c r="AH643" s="32"/>
      <c r="AI643" s="32"/>
      <c r="AJ643" s="32"/>
      <c r="AK643" s="32"/>
      <c r="AL643" s="32"/>
      <c r="AM643" s="481" t="s">
        <v>207</v>
      </c>
      <c r="AN643" s="444">
        <v>43991</v>
      </c>
      <c r="AO643" s="481" t="s">
        <v>57</v>
      </c>
      <c r="AP643" s="482" t="s">
        <v>56</v>
      </c>
      <c r="AQ643" s="465" t="s">
        <v>1784</v>
      </c>
      <c r="AR643" s="481" t="s">
        <v>1329</v>
      </c>
      <c r="AS643" s="444">
        <v>43993</v>
      </c>
      <c r="AT643" s="450" t="s">
        <v>59</v>
      </c>
      <c r="AU643" s="450"/>
      <c r="AV643" s="481"/>
      <c r="AW643" s="32"/>
      <c r="AX643" s="32"/>
      <c r="AY643" s="32"/>
      <c r="AZ643" s="32">
        <f t="shared" si="14"/>
        <v>6</v>
      </c>
    </row>
    <row r="644" spans="5:52" ht="15.6" customHeight="1">
      <c r="E644" s="32"/>
      <c r="F644" s="32"/>
      <c r="G644" s="32"/>
      <c r="H644" s="450" t="s">
        <v>2939</v>
      </c>
      <c r="I644" s="450" t="s">
        <v>5475</v>
      </c>
      <c r="J644" s="450" t="s">
        <v>5476</v>
      </c>
      <c r="K644" s="32"/>
      <c r="L644" s="32"/>
      <c r="M644" s="32"/>
      <c r="N644" s="548" t="s">
        <v>6749</v>
      </c>
      <c r="O644" s="32"/>
      <c r="P644" s="32"/>
      <c r="Q644" s="450" t="s">
        <v>3946</v>
      </c>
      <c r="R644" s="450" t="s">
        <v>7124</v>
      </c>
      <c r="S644" s="32"/>
      <c r="T644" s="32"/>
      <c r="U644" s="32"/>
      <c r="V644" s="32"/>
      <c r="W644" s="32" t="s">
        <v>29</v>
      </c>
      <c r="X644" s="32" t="s">
        <v>141</v>
      </c>
      <c r="Y644" s="32"/>
      <c r="Z644" s="32"/>
      <c r="AA644" s="32"/>
      <c r="AB644" s="32"/>
      <c r="AC644" s="450" t="s">
        <v>142</v>
      </c>
      <c r="AD644" s="32"/>
      <c r="AE644" s="447" t="s">
        <v>214</v>
      </c>
      <c r="AF644" s="447">
        <v>43990</v>
      </c>
      <c r="AG644" s="32"/>
      <c r="AH644" s="32"/>
      <c r="AI644" s="32"/>
      <c r="AJ644" s="32"/>
      <c r="AK644" s="32"/>
      <c r="AL644" s="32"/>
      <c r="AM644" s="482" t="s">
        <v>207</v>
      </c>
      <c r="AN644" s="447">
        <v>43991</v>
      </c>
      <c r="AO644" s="482" t="s">
        <v>56</v>
      </c>
      <c r="AP644" s="482" t="s">
        <v>59</v>
      </c>
      <c r="AQ644" s="450"/>
      <c r="AR644" s="481"/>
      <c r="AS644" s="447"/>
      <c r="AT644" s="450"/>
      <c r="AU644" s="450"/>
      <c r="AV644" s="482"/>
      <c r="AW644" s="32"/>
      <c r="AX644" s="32"/>
      <c r="AY644" s="32"/>
      <c r="AZ644" s="32">
        <f t="shared" si="14"/>
        <v>6</v>
      </c>
    </row>
    <row r="645" spans="5:52" ht="15.6" customHeight="1">
      <c r="E645" s="32"/>
      <c r="F645" s="32"/>
      <c r="G645" s="32"/>
      <c r="H645" s="465" t="s">
        <v>2940</v>
      </c>
      <c r="I645" s="465" t="s">
        <v>5477</v>
      </c>
      <c r="J645" s="465" t="s">
        <v>5478</v>
      </c>
      <c r="K645" s="32"/>
      <c r="L645" s="32"/>
      <c r="M645" s="32"/>
      <c r="N645" s="549" t="s">
        <v>6750</v>
      </c>
      <c r="O645" s="32"/>
      <c r="P645" s="32"/>
      <c r="Q645" s="465" t="s">
        <v>3947</v>
      </c>
      <c r="R645" s="465" t="s">
        <v>7193</v>
      </c>
      <c r="S645" s="32"/>
      <c r="T645" s="32"/>
      <c r="U645" s="32"/>
      <c r="V645" s="32"/>
      <c r="W645" s="32" t="s">
        <v>29</v>
      </c>
      <c r="X645" s="32" t="s">
        <v>141</v>
      </c>
      <c r="Y645" s="32"/>
      <c r="Z645" s="32"/>
      <c r="AA645" s="32"/>
      <c r="AB645" s="32"/>
      <c r="AC645" s="460" t="s">
        <v>142</v>
      </c>
      <c r="AD645" s="32"/>
      <c r="AE645" s="444" t="s">
        <v>214</v>
      </c>
      <c r="AF645" s="444">
        <v>43990</v>
      </c>
      <c r="AG645" s="32"/>
      <c r="AH645" s="32"/>
      <c r="AI645" s="32"/>
      <c r="AJ645" s="32"/>
      <c r="AK645" s="32"/>
      <c r="AL645" s="32"/>
      <c r="AM645" s="481" t="s">
        <v>207</v>
      </c>
      <c r="AN645" s="444">
        <v>43991</v>
      </c>
      <c r="AO645" s="481" t="s">
        <v>57</v>
      </c>
      <c r="AP645" s="482" t="s">
        <v>56</v>
      </c>
      <c r="AQ645" s="465" t="s">
        <v>1785</v>
      </c>
      <c r="AR645" s="481"/>
      <c r="AS645" s="481"/>
      <c r="AT645" s="450"/>
      <c r="AU645" s="450"/>
      <c r="AV645" s="481"/>
      <c r="AW645" s="32"/>
      <c r="AX645" s="32"/>
      <c r="AY645" s="32"/>
      <c r="AZ645" s="32">
        <f t="shared" si="14"/>
        <v>6</v>
      </c>
    </row>
    <row r="646" spans="5:52" ht="15.6" customHeight="1">
      <c r="E646" s="32"/>
      <c r="F646" s="32"/>
      <c r="G646" s="32"/>
      <c r="H646" s="465" t="s">
        <v>2941</v>
      </c>
      <c r="I646" s="465" t="s">
        <v>5479</v>
      </c>
      <c r="J646" s="550" t="s">
        <v>5480</v>
      </c>
      <c r="K646" s="32"/>
      <c r="L646" s="32"/>
      <c r="M646" s="32"/>
      <c r="N646" s="549" t="s">
        <v>6751</v>
      </c>
      <c r="O646" s="32"/>
      <c r="P646" s="32"/>
      <c r="Q646" s="450" t="s">
        <v>3948</v>
      </c>
      <c r="R646" s="465" t="s">
        <v>7194</v>
      </c>
      <c r="S646" s="32"/>
      <c r="T646" s="32"/>
      <c r="U646" s="32"/>
      <c r="V646" s="32"/>
      <c r="W646" s="32" t="s">
        <v>29</v>
      </c>
      <c r="X646" s="32" t="s">
        <v>141</v>
      </c>
      <c r="Y646" s="32"/>
      <c r="Z646" s="32"/>
      <c r="AA646" s="32"/>
      <c r="AB646" s="32"/>
      <c r="AC646" s="460" t="s">
        <v>142</v>
      </c>
      <c r="AD646" s="32"/>
      <c r="AE646" s="444" t="s">
        <v>214</v>
      </c>
      <c r="AF646" s="444">
        <v>43990</v>
      </c>
      <c r="AG646" s="32"/>
      <c r="AH646" s="32"/>
      <c r="AI646" s="32"/>
      <c r="AJ646" s="32"/>
      <c r="AK646" s="32"/>
      <c r="AL646" s="32"/>
      <c r="AM646" s="481" t="s">
        <v>207</v>
      </c>
      <c r="AN646" s="444">
        <v>43991</v>
      </c>
      <c r="AO646" s="481" t="s">
        <v>57</v>
      </c>
      <c r="AP646" s="482" t="s">
        <v>56</v>
      </c>
      <c r="AQ646" s="465" t="s">
        <v>1786</v>
      </c>
      <c r="AR646" s="481" t="s">
        <v>1329</v>
      </c>
      <c r="AS646" s="444">
        <v>43993</v>
      </c>
      <c r="AT646" s="450" t="s">
        <v>57</v>
      </c>
      <c r="AU646" s="450" t="s">
        <v>56</v>
      </c>
      <c r="AV646" s="465" t="s">
        <v>1787</v>
      </c>
      <c r="AW646" s="32"/>
      <c r="AX646" s="32"/>
      <c r="AY646" s="32"/>
      <c r="AZ646" s="32">
        <f t="shared" si="14"/>
        <v>6</v>
      </c>
    </row>
    <row r="647" spans="5:52" ht="15.6" customHeight="1">
      <c r="E647" s="32"/>
      <c r="F647" s="32"/>
      <c r="G647" s="32"/>
      <c r="H647" s="465" t="s">
        <v>2942</v>
      </c>
      <c r="I647" s="465" t="s">
        <v>5481</v>
      </c>
      <c r="J647" s="465" t="s">
        <v>5482</v>
      </c>
      <c r="K647" s="32"/>
      <c r="L647" s="32"/>
      <c r="M647" s="32"/>
      <c r="N647" s="549" t="s">
        <v>6752</v>
      </c>
      <c r="O647" s="32"/>
      <c r="P647" s="32"/>
      <c r="Q647" s="465" t="s">
        <v>3949</v>
      </c>
      <c r="R647" s="465" t="s">
        <v>7124</v>
      </c>
      <c r="S647" s="32"/>
      <c r="T647" s="32"/>
      <c r="U647" s="32"/>
      <c r="V647" s="32"/>
      <c r="W647" s="32" t="s">
        <v>29</v>
      </c>
      <c r="X647" s="32" t="s">
        <v>141</v>
      </c>
      <c r="Y647" s="32"/>
      <c r="Z647" s="32"/>
      <c r="AA647" s="32"/>
      <c r="AB647" s="32"/>
      <c r="AC647" s="460" t="s">
        <v>142</v>
      </c>
      <c r="AD647" s="32"/>
      <c r="AE647" s="444" t="s">
        <v>214</v>
      </c>
      <c r="AF647" s="444">
        <v>43990</v>
      </c>
      <c r="AG647" s="32"/>
      <c r="AH647" s="32"/>
      <c r="AI647" s="32"/>
      <c r="AJ647" s="32"/>
      <c r="AK647" s="32"/>
      <c r="AL647" s="32"/>
      <c r="AM647" s="481" t="s">
        <v>207</v>
      </c>
      <c r="AN647" s="444">
        <v>43991</v>
      </c>
      <c r="AO647" s="481" t="s">
        <v>57</v>
      </c>
      <c r="AP647" s="482" t="s">
        <v>56</v>
      </c>
      <c r="AQ647" s="465" t="s">
        <v>1788</v>
      </c>
      <c r="AR647" s="481"/>
      <c r="AS647" s="444"/>
      <c r="AT647" s="450"/>
      <c r="AU647" s="450"/>
      <c r="AV647" s="481"/>
      <c r="AW647" s="32"/>
      <c r="AX647" s="32"/>
      <c r="AY647" s="32"/>
      <c r="AZ647" s="32">
        <f t="shared" si="14"/>
        <v>6</v>
      </c>
    </row>
    <row r="648" spans="5:52" ht="15.6" customHeight="1">
      <c r="E648" s="32"/>
      <c r="F648" s="32"/>
      <c r="G648" s="32"/>
      <c r="H648" s="465" t="s">
        <v>2943</v>
      </c>
      <c r="I648" s="465" t="s">
        <v>5483</v>
      </c>
      <c r="J648" s="465" t="s">
        <v>5484</v>
      </c>
      <c r="K648" s="32"/>
      <c r="L648" s="32"/>
      <c r="M648" s="32"/>
      <c r="N648" s="549" t="s">
        <v>6753</v>
      </c>
      <c r="O648" s="32"/>
      <c r="P648" s="32"/>
      <c r="Q648" s="465" t="s">
        <v>3950</v>
      </c>
      <c r="R648" s="465" t="s">
        <v>7194</v>
      </c>
      <c r="S648" s="32"/>
      <c r="T648" s="32"/>
      <c r="U648" s="32"/>
      <c r="V648" s="32"/>
      <c r="W648" s="32" t="s">
        <v>29</v>
      </c>
      <c r="X648" s="32" t="s">
        <v>141</v>
      </c>
      <c r="Y648" s="32"/>
      <c r="Z648" s="32"/>
      <c r="AA648" s="32"/>
      <c r="AB648" s="32"/>
      <c r="AC648" s="460" t="s">
        <v>142</v>
      </c>
      <c r="AD648" s="32"/>
      <c r="AE648" s="444" t="s">
        <v>214</v>
      </c>
      <c r="AF648" s="444">
        <v>43990</v>
      </c>
      <c r="AG648" s="32"/>
      <c r="AH648" s="32"/>
      <c r="AI648" s="32"/>
      <c r="AJ648" s="32"/>
      <c r="AK648" s="32"/>
      <c r="AL648" s="32"/>
      <c r="AM648" s="481" t="s">
        <v>207</v>
      </c>
      <c r="AN648" s="444">
        <v>43991</v>
      </c>
      <c r="AO648" s="481" t="s">
        <v>56</v>
      </c>
      <c r="AP648" s="481" t="s">
        <v>59</v>
      </c>
      <c r="AQ648" s="465"/>
      <c r="AR648" s="481"/>
      <c r="AS648" s="481"/>
      <c r="AT648" s="450"/>
      <c r="AU648" s="450"/>
      <c r="AV648" s="481"/>
      <c r="AW648" s="32"/>
      <c r="AX648" s="32"/>
      <c r="AY648" s="32"/>
      <c r="AZ648" s="32">
        <f t="shared" si="14"/>
        <v>6</v>
      </c>
    </row>
    <row r="649" spans="5:52" ht="15.6" customHeight="1">
      <c r="E649" s="32"/>
      <c r="F649" s="32"/>
      <c r="G649" s="32"/>
      <c r="H649" s="465" t="s">
        <v>2944</v>
      </c>
      <c r="I649" s="465" t="s">
        <v>5485</v>
      </c>
      <c r="J649" s="465" t="s">
        <v>5486</v>
      </c>
      <c r="K649" s="32"/>
      <c r="L649" s="32"/>
      <c r="M649" s="32"/>
      <c r="N649" s="549" t="s">
        <v>6754</v>
      </c>
      <c r="O649" s="32"/>
      <c r="P649" s="32"/>
      <c r="Q649" s="465" t="s">
        <v>3951</v>
      </c>
      <c r="R649" s="465" t="s">
        <v>7110</v>
      </c>
      <c r="S649" s="32"/>
      <c r="T649" s="32"/>
      <c r="U649" s="32"/>
      <c r="V649" s="32"/>
      <c r="W649" s="32" t="s">
        <v>29</v>
      </c>
      <c r="X649" s="32" t="s">
        <v>141</v>
      </c>
      <c r="Y649" s="32"/>
      <c r="Z649" s="32"/>
      <c r="AA649" s="32"/>
      <c r="AB649" s="32"/>
      <c r="AC649" s="460" t="s">
        <v>142</v>
      </c>
      <c r="AD649" s="32"/>
      <c r="AE649" s="444" t="s">
        <v>214</v>
      </c>
      <c r="AF649" s="444">
        <v>43990</v>
      </c>
      <c r="AG649" s="32"/>
      <c r="AH649" s="32"/>
      <c r="AI649" s="32"/>
      <c r="AJ649" s="32"/>
      <c r="AK649" s="32"/>
      <c r="AL649" s="32"/>
      <c r="AM649" s="481" t="s">
        <v>207</v>
      </c>
      <c r="AN649" s="444">
        <v>43991</v>
      </c>
      <c r="AO649" s="481" t="s">
        <v>56</v>
      </c>
      <c r="AP649" s="481" t="s">
        <v>59</v>
      </c>
      <c r="AQ649" s="465"/>
      <c r="AR649" s="481" t="s">
        <v>1329</v>
      </c>
      <c r="AS649" s="444">
        <v>43993</v>
      </c>
      <c r="AT649" s="450" t="s">
        <v>59</v>
      </c>
      <c r="AU649" s="450"/>
      <c r="AV649" s="481"/>
      <c r="AW649" s="32"/>
      <c r="AX649" s="32"/>
      <c r="AY649" s="32"/>
      <c r="AZ649" s="32">
        <f t="shared" si="14"/>
        <v>6</v>
      </c>
    </row>
    <row r="650" spans="5:52" ht="15.6" customHeight="1">
      <c r="E650" s="32"/>
      <c r="F650" s="32"/>
      <c r="G650" s="32"/>
      <c r="H650" s="465" t="s">
        <v>2945</v>
      </c>
      <c r="I650" s="465" t="s">
        <v>5487</v>
      </c>
      <c r="J650" s="465" t="s">
        <v>5488</v>
      </c>
      <c r="K650" s="32"/>
      <c r="L650" s="32"/>
      <c r="M650" s="32"/>
      <c r="N650" s="549" t="s">
        <v>6754</v>
      </c>
      <c r="O650" s="32"/>
      <c r="P650" s="32"/>
      <c r="Q650" s="465" t="s">
        <v>3952</v>
      </c>
      <c r="R650" s="465" t="s">
        <v>7110</v>
      </c>
      <c r="S650" s="32"/>
      <c r="T650" s="32"/>
      <c r="U650" s="32"/>
      <c r="V650" s="32"/>
      <c r="W650" s="32" t="s">
        <v>29</v>
      </c>
      <c r="X650" s="32" t="s">
        <v>141</v>
      </c>
      <c r="Y650" s="32"/>
      <c r="Z650" s="32"/>
      <c r="AA650" s="32"/>
      <c r="AB650" s="32"/>
      <c r="AC650" s="460" t="s">
        <v>142</v>
      </c>
      <c r="AD650" s="32"/>
      <c r="AE650" s="444" t="s">
        <v>214</v>
      </c>
      <c r="AF650" s="444">
        <v>43990</v>
      </c>
      <c r="AG650" s="32"/>
      <c r="AH650" s="32"/>
      <c r="AI650" s="32"/>
      <c r="AJ650" s="32"/>
      <c r="AK650" s="32"/>
      <c r="AL650" s="32"/>
      <c r="AM650" s="481" t="s">
        <v>207</v>
      </c>
      <c r="AN650" s="444">
        <v>43991</v>
      </c>
      <c r="AO650" s="481" t="s">
        <v>55</v>
      </c>
      <c r="AP650" s="482" t="s">
        <v>56</v>
      </c>
      <c r="AQ650" s="465" t="s">
        <v>1789</v>
      </c>
      <c r="AR650" s="481" t="s">
        <v>1329</v>
      </c>
      <c r="AS650" s="444">
        <v>43993</v>
      </c>
      <c r="AT650" s="450" t="s">
        <v>59</v>
      </c>
      <c r="AU650" s="450"/>
      <c r="AV650" s="481"/>
      <c r="AW650" s="32"/>
      <c r="AX650" s="32"/>
      <c r="AY650" s="32"/>
      <c r="AZ650" s="32">
        <f t="shared" si="14"/>
        <v>6</v>
      </c>
    </row>
    <row r="651" spans="5:52" ht="15.6" customHeight="1">
      <c r="E651" s="32"/>
      <c r="F651" s="32"/>
      <c r="G651" s="32"/>
      <c r="H651" s="465" t="s">
        <v>2946</v>
      </c>
      <c r="I651" s="450" t="s">
        <v>5489</v>
      </c>
      <c r="J651" s="465" t="s">
        <v>5490</v>
      </c>
      <c r="K651" s="32"/>
      <c r="L651" s="32"/>
      <c r="M651" s="32"/>
      <c r="N651" s="549" t="s">
        <v>6754</v>
      </c>
      <c r="O651" s="32"/>
      <c r="P651" s="32"/>
      <c r="Q651" s="465" t="s">
        <v>3953</v>
      </c>
      <c r="R651" s="465" t="s">
        <v>7110</v>
      </c>
      <c r="S651" s="32"/>
      <c r="T651" s="32"/>
      <c r="U651" s="32"/>
      <c r="V651" s="32"/>
      <c r="W651" s="32" t="s">
        <v>29</v>
      </c>
      <c r="X651" s="32" t="s">
        <v>141</v>
      </c>
      <c r="Y651" s="32"/>
      <c r="Z651" s="32"/>
      <c r="AA651" s="32"/>
      <c r="AB651" s="32"/>
      <c r="AC651" s="460" t="s">
        <v>142</v>
      </c>
      <c r="AD651" s="32"/>
      <c r="AE651" s="444" t="s">
        <v>214</v>
      </c>
      <c r="AF651" s="444">
        <v>43990</v>
      </c>
      <c r="AG651" s="32"/>
      <c r="AH651" s="32"/>
      <c r="AI651" s="32"/>
      <c r="AJ651" s="32"/>
      <c r="AK651" s="32"/>
      <c r="AL651" s="32"/>
      <c r="AM651" s="481" t="s">
        <v>207</v>
      </c>
      <c r="AN651" s="444">
        <v>43991</v>
      </c>
      <c r="AO651" s="481" t="s">
        <v>57</v>
      </c>
      <c r="AP651" s="481"/>
      <c r="AQ651" s="465" t="s">
        <v>1790</v>
      </c>
      <c r="AR651" s="481" t="s">
        <v>1329</v>
      </c>
      <c r="AS651" s="444">
        <v>43993</v>
      </c>
      <c r="AT651" s="450" t="s">
        <v>57</v>
      </c>
      <c r="AU651" s="450" t="s">
        <v>56</v>
      </c>
      <c r="AV651" s="465" t="s">
        <v>1791</v>
      </c>
      <c r="AW651" s="32"/>
      <c r="AX651" s="32"/>
      <c r="AY651" s="32"/>
      <c r="AZ651" s="32">
        <f t="shared" si="14"/>
        <v>6</v>
      </c>
    </row>
    <row r="652" spans="5:52" ht="15.6" customHeight="1">
      <c r="E652" s="32"/>
      <c r="F652" s="32"/>
      <c r="G652" s="32"/>
      <c r="H652" s="465" t="s">
        <v>2947</v>
      </c>
      <c r="I652" s="465" t="s">
        <v>5491</v>
      </c>
      <c r="J652" s="465" t="s">
        <v>5492</v>
      </c>
      <c r="K652" s="32"/>
      <c r="L652" s="32"/>
      <c r="M652" s="32"/>
      <c r="N652" s="549" t="s">
        <v>6754</v>
      </c>
      <c r="O652" s="32"/>
      <c r="P652" s="32"/>
      <c r="Q652" s="465" t="s">
        <v>3954</v>
      </c>
      <c r="R652" s="465" t="s">
        <v>7110</v>
      </c>
      <c r="S652" s="32"/>
      <c r="T652" s="32"/>
      <c r="U652" s="32"/>
      <c r="V652" s="32"/>
      <c r="W652" s="32" t="s">
        <v>29</v>
      </c>
      <c r="X652" s="32" t="s">
        <v>141</v>
      </c>
      <c r="Y652" s="32"/>
      <c r="Z652" s="32"/>
      <c r="AA652" s="32"/>
      <c r="AB652" s="32"/>
      <c r="AC652" s="460" t="s">
        <v>142</v>
      </c>
      <c r="AD652" s="32"/>
      <c r="AE652" s="444" t="s">
        <v>214</v>
      </c>
      <c r="AF652" s="444">
        <v>43990</v>
      </c>
      <c r="AG652" s="32"/>
      <c r="AH652" s="32"/>
      <c r="AI652" s="32"/>
      <c r="AJ652" s="32"/>
      <c r="AK652" s="32"/>
      <c r="AL652" s="32"/>
      <c r="AM652" s="481" t="s">
        <v>207</v>
      </c>
      <c r="AN652" s="444">
        <v>43991</v>
      </c>
      <c r="AO652" s="481" t="s">
        <v>56</v>
      </c>
      <c r="AP652" s="481" t="s">
        <v>59</v>
      </c>
      <c r="AQ652" s="465"/>
      <c r="AR652" s="481" t="s">
        <v>1329</v>
      </c>
      <c r="AS652" s="444">
        <v>43993</v>
      </c>
      <c r="AT652" s="450" t="s">
        <v>59</v>
      </c>
      <c r="AU652" s="450"/>
      <c r="AV652" s="481"/>
      <c r="AW652" s="32"/>
      <c r="AX652" s="32"/>
      <c r="AY652" s="32"/>
      <c r="AZ652" s="32">
        <f t="shared" ref="AZ652:AZ715" si="15">MONTH(AF652)</f>
        <v>6</v>
      </c>
    </row>
    <row r="653" spans="5:52" ht="15.6" customHeight="1">
      <c r="E653" s="32"/>
      <c r="F653" s="32"/>
      <c r="G653" s="32"/>
      <c r="H653" s="465" t="s">
        <v>2948</v>
      </c>
      <c r="I653" s="465" t="s">
        <v>5493</v>
      </c>
      <c r="J653" s="554" t="s">
        <v>5494</v>
      </c>
      <c r="K653" s="32"/>
      <c r="L653" s="32"/>
      <c r="M653" s="32"/>
      <c r="N653" s="549" t="s">
        <v>6754</v>
      </c>
      <c r="O653" s="32"/>
      <c r="P653" s="32"/>
      <c r="Q653" s="465" t="s">
        <v>3955</v>
      </c>
      <c r="R653" s="465" t="s">
        <v>7195</v>
      </c>
      <c r="S653" s="32"/>
      <c r="T653" s="32"/>
      <c r="U653" s="32"/>
      <c r="V653" s="32"/>
      <c r="W653" s="32" t="s">
        <v>29</v>
      </c>
      <c r="X653" s="32" t="s">
        <v>141</v>
      </c>
      <c r="Y653" s="32"/>
      <c r="Z653" s="32"/>
      <c r="AA653" s="32"/>
      <c r="AB653" s="32"/>
      <c r="AC653" s="460" t="s">
        <v>142</v>
      </c>
      <c r="AD653" s="32"/>
      <c r="AE653" s="444" t="s">
        <v>214</v>
      </c>
      <c r="AF653" s="444">
        <v>43990</v>
      </c>
      <c r="AG653" s="32"/>
      <c r="AH653" s="32"/>
      <c r="AI653" s="32"/>
      <c r="AJ653" s="32"/>
      <c r="AK653" s="32"/>
      <c r="AL653" s="32"/>
      <c r="AM653" s="481" t="s">
        <v>207</v>
      </c>
      <c r="AN653" s="444">
        <v>43991</v>
      </c>
      <c r="AO653" s="481" t="s">
        <v>57</v>
      </c>
      <c r="AP653" s="481"/>
      <c r="AQ653" s="465" t="s">
        <v>1792</v>
      </c>
      <c r="AR653" s="481" t="s">
        <v>1329</v>
      </c>
      <c r="AS653" s="444">
        <v>43993</v>
      </c>
      <c r="AT653" s="450" t="s">
        <v>57</v>
      </c>
      <c r="AU653" s="450" t="s">
        <v>59</v>
      </c>
      <c r="AV653" s="465" t="s">
        <v>1793</v>
      </c>
      <c r="AW653" s="32"/>
      <c r="AX653" s="32"/>
      <c r="AY653" s="32"/>
      <c r="AZ653" s="32">
        <f t="shared" si="15"/>
        <v>6</v>
      </c>
    </row>
    <row r="654" spans="5:52" ht="15.6" customHeight="1">
      <c r="E654" s="32"/>
      <c r="F654" s="32"/>
      <c r="G654" s="32"/>
      <c r="H654" s="450" t="s">
        <v>2949</v>
      </c>
      <c r="I654" s="450" t="s">
        <v>5495</v>
      </c>
      <c r="J654" s="450" t="s">
        <v>5496</v>
      </c>
      <c r="K654" s="32"/>
      <c r="L654" s="32"/>
      <c r="M654" s="32"/>
      <c r="N654" s="548" t="s">
        <v>6754</v>
      </c>
      <c r="O654" s="32"/>
      <c r="P654" s="32"/>
      <c r="Q654" s="450" t="s">
        <v>3956</v>
      </c>
      <c r="R654" s="450" t="s">
        <v>7110</v>
      </c>
      <c r="S654" s="32"/>
      <c r="T654" s="32"/>
      <c r="U654" s="32"/>
      <c r="V654" s="32"/>
      <c r="W654" s="32" t="s">
        <v>29</v>
      </c>
      <c r="X654" s="32" t="s">
        <v>141</v>
      </c>
      <c r="Y654" s="32"/>
      <c r="Z654" s="32"/>
      <c r="AA654" s="32"/>
      <c r="AB654" s="32"/>
      <c r="AC654" s="450" t="s">
        <v>142</v>
      </c>
      <c r="AD654" s="32"/>
      <c r="AE654" s="447" t="s">
        <v>214</v>
      </c>
      <c r="AF654" s="447">
        <v>43992</v>
      </c>
      <c r="AG654" s="32"/>
      <c r="AH654" s="32"/>
      <c r="AI654" s="32"/>
      <c r="AJ654" s="32"/>
      <c r="AK654" s="32"/>
      <c r="AL654" s="32"/>
      <c r="AM654" s="482" t="s">
        <v>207</v>
      </c>
      <c r="AN654" s="447">
        <v>43992</v>
      </c>
      <c r="AO654" s="482" t="s">
        <v>56</v>
      </c>
      <c r="AP654" s="87" t="s">
        <v>56</v>
      </c>
      <c r="AQ654" s="450"/>
      <c r="AR654" s="481" t="s">
        <v>1329</v>
      </c>
      <c r="AS654" s="444">
        <v>43993</v>
      </c>
      <c r="AT654" s="450" t="s">
        <v>57</v>
      </c>
      <c r="AU654" s="450" t="s">
        <v>59</v>
      </c>
      <c r="AV654" s="450" t="s">
        <v>1794</v>
      </c>
      <c r="AW654" s="32"/>
      <c r="AX654" s="32"/>
      <c r="AY654" s="32"/>
      <c r="AZ654" s="32">
        <f t="shared" si="15"/>
        <v>6</v>
      </c>
    </row>
    <row r="655" spans="5:52" ht="15.6" customHeight="1">
      <c r="E655" s="32"/>
      <c r="F655" s="32"/>
      <c r="G655" s="32"/>
      <c r="H655" s="450" t="s">
        <v>2950</v>
      </c>
      <c r="I655" s="450" t="s">
        <v>5497</v>
      </c>
      <c r="J655" s="450" t="s">
        <v>5498</v>
      </c>
      <c r="K655" s="32"/>
      <c r="L655" s="32"/>
      <c r="M655" s="32"/>
      <c r="N655" s="548" t="s">
        <v>6754</v>
      </c>
      <c r="O655" s="32"/>
      <c r="P655" s="32"/>
      <c r="Q655" s="450" t="s">
        <v>3957</v>
      </c>
      <c r="R655" s="450" t="s">
        <v>7110</v>
      </c>
      <c r="S655" s="32"/>
      <c r="T655" s="32"/>
      <c r="U655" s="32"/>
      <c r="V655" s="32"/>
      <c r="W655" s="32" t="s">
        <v>29</v>
      </c>
      <c r="X655" s="32" t="s">
        <v>141</v>
      </c>
      <c r="Y655" s="32"/>
      <c r="Z655" s="32"/>
      <c r="AA655" s="32"/>
      <c r="AB655" s="32"/>
      <c r="AC655" s="450" t="s">
        <v>142</v>
      </c>
      <c r="AD655" s="32"/>
      <c r="AE655" s="447" t="s">
        <v>214</v>
      </c>
      <c r="AF655" s="447">
        <v>43992</v>
      </c>
      <c r="AG655" s="32"/>
      <c r="AH655" s="32"/>
      <c r="AI655" s="32"/>
      <c r="AJ655" s="32"/>
      <c r="AK655" s="32"/>
      <c r="AL655" s="32"/>
      <c r="AM655" s="482" t="s">
        <v>207</v>
      </c>
      <c r="AN655" s="447">
        <v>43992</v>
      </c>
      <c r="AO655" s="482" t="s">
        <v>56</v>
      </c>
      <c r="AP655" s="87" t="s">
        <v>56</v>
      </c>
      <c r="AQ655" s="450"/>
      <c r="AR655" s="481" t="s">
        <v>1329</v>
      </c>
      <c r="AS655" s="447">
        <v>43993</v>
      </c>
      <c r="AT655" s="450" t="s">
        <v>59</v>
      </c>
      <c r="AU655" s="450"/>
      <c r="AV655" s="482"/>
      <c r="AW655" s="32"/>
      <c r="AX655" s="32"/>
      <c r="AY655" s="32"/>
      <c r="AZ655" s="32">
        <f t="shared" si="15"/>
        <v>6</v>
      </c>
    </row>
    <row r="656" spans="5:52" ht="15.6" customHeight="1">
      <c r="E656" s="32"/>
      <c r="F656" s="32"/>
      <c r="G656" s="32"/>
      <c r="H656" s="450" t="s">
        <v>2951</v>
      </c>
      <c r="I656" s="450" t="s">
        <v>5499</v>
      </c>
      <c r="J656" s="450" t="s">
        <v>5500</v>
      </c>
      <c r="K656" s="32"/>
      <c r="L656" s="32"/>
      <c r="M656" s="32"/>
      <c r="N656" s="548" t="s">
        <v>6754</v>
      </c>
      <c r="O656" s="32"/>
      <c r="P656" s="32"/>
      <c r="Q656" s="450" t="s">
        <v>3958</v>
      </c>
      <c r="R656" s="450" t="s">
        <v>7196</v>
      </c>
      <c r="S656" s="32"/>
      <c r="T656" s="32"/>
      <c r="U656" s="32"/>
      <c r="V656" s="32"/>
      <c r="W656" s="32" t="s">
        <v>29</v>
      </c>
      <c r="X656" s="32" t="s">
        <v>141</v>
      </c>
      <c r="Y656" s="32"/>
      <c r="Z656" s="32"/>
      <c r="AA656" s="32"/>
      <c r="AB656" s="32"/>
      <c r="AC656" s="450" t="s">
        <v>142</v>
      </c>
      <c r="AD656" s="32"/>
      <c r="AE656" s="447" t="s">
        <v>214</v>
      </c>
      <c r="AF656" s="447">
        <v>43992</v>
      </c>
      <c r="AG656" s="32"/>
      <c r="AH656" s="32"/>
      <c r="AI656" s="32"/>
      <c r="AJ656" s="32"/>
      <c r="AK656" s="32"/>
      <c r="AL656" s="32"/>
      <c r="AM656" s="482" t="s">
        <v>207</v>
      </c>
      <c r="AN656" s="447">
        <v>43992</v>
      </c>
      <c r="AO656" s="482" t="s">
        <v>56</v>
      </c>
      <c r="AP656" s="87" t="s">
        <v>56</v>
      </c>
      <c r="AQ656" s="450"/>
      <c r="AR656" s="481" t="s">
        <v>1329</v>
      </c>
      <c r="AS656" s="447">
        <v>43993</v>
      </c>
      <c r="AT656" s="450" t="s">
        <v>55</v>
      </c>
      <c r="AU656" s="450" t="s">
        <v>59</v>
      </c>
      <c r="AV656" s="470" t="s">
        <v>1795</v>
      </c>
      <c r="AW656" s="32"/>
      <c r="AX656" s="32"/>
      <c r="AY656" s="32"/>
      <c r="AZ656" s="32">
        <f t="shared" si="15"/>
        <v>6</v>
      </c>
    </row>
    <row r="657" spans="5:52" ht="15.6" customHeight="1">
      <c r="E657" s="32"/>
      <c r="F657" s="32"/>
      <c r="G657" s="32"/>
      <c r="H657" s="465" t="s">
        <v>2952</v>
      </c>
      <c r="I657" s="465" t="s">
        <v>5501</v>
      </c>
      <c r="J657" s="465" t="s">
        <v>5502</v>
      </c>
      <c r="K657" s="32"/>
      <c r="L657" s="32"/>
      <c r="M657" s="32"/>
      <c r="N657" s="549" t="s">
        <v>6755</v>
      </c>
      <c r="O657" s="32"/>
      <c r="P657" s="32"/>
      <c r="Q657" s="465" t="s">
        <v>3959</v>
      </c>
      <c r="R657" s="465" t="s">
        <v>7127</v>
      </c>
      <c r="S657" s="32"/>
      <c r="T657" s="32"/>
      <c r="U657" s="32"/>
      <c r="V657" s="32"/>
      <c r="W657" s="32" t="s">
        <v>29</v>
      </c>
      <c r="X657" s="32" t="s">
        <v>141</v>
      </c>
      <c r="Y657" s="32"/>
      <c r="Z657" s="32"/>
      <c r="AA657" s="32"/>
      <c r="AB657" s="32"/>
      <c r="AC657" s="460" t="s">
        <v>142</v>
      </c>
      <c r="AD657" s="32"/>
      <c r="AE657" s="444" t="s">
        <v>214</v>
      </c>
      <c r="AF657" s="444">
        <v>43990</v>
      </c>
      <c r="AG657" s="32"/>
      <c r="AH657" s="32"/>
      <c r="AI657" s="32"/>
      <c r="AJ657" s="32"/>
      <c r="AK657" s="32"/>
      <c r="AL657" s="32"/>
      <c r="AM657" s="481" t="s">
        <v>207</v>
      </c>
      <c r="AN657" s="444">
        <v>43991</v>
      </c>
      <c r="AO657" s="481" t="s">
        <v>57</v>
      </c>
      <c r="AP657" s="481" t="s">
        <v>56</v>
      </c>
      <c r="AQ657" s="465" t="s">
        <v>1796</v>
      </c>
      <c r="AR657" s="481" t="s">
        <v>1329</v>
      </c>
      <c r="AS657" s="444">
        <v>43993</v>
      </c>
      <c r="AT657" s="450" t="s">
        <v>57</v>
      </c>
      <c r="AU657" s="450" t="s">
        <v>56</v>
      </c>
      <c r="AV657" s="465" t="s">
        <v>1797</v>
      </c>
      <c r="AW657" s="32"/>
      <c r="AX657" s="32"/>
      <c r="AY657" s="32"/>
      <c r="AZ657" s="32">
        <f t="shared" si="15"/>
        <v>6</v>
      </c>
    </row>
    <row r="658" spans="5:52" ht="15.6" customHeight="1">
      <c r="E658" s="32"/>
      <c r="F658" s="32"/>
      <c r="G658" s="32"/>
      <c r="H658" s="462" t="s">
        <v>2953</v>
      </c>
      <c r="I658" s="462" t="s">
        <v>5503</v>
      </c>
      <c r="J658" s="462" t="s">
        <v>5504</v>
      </c>
      <c r="K658" s="32"/>
      <c r="L658" s="32"/>
      <c r="M658" s="32"/>
      <c r="N658" s="564" t="s">
        <v>6756</v>
      </c>
      <c r="O658" s="32"/>
      <c r="P658" s="32"/>
      <c r="Q658" s="462" t="s">
        <v>3960</v>
      </c>
      <c r="R658" s="462" t="s">
        <v>7197</v>
      </c>
      <c r="S658" s="32"/>
      <c r="T658" s="32"/>
      <c r="U658" s="32"/>
      <c r="V658" s="32"/>
      <c r="W658" s="32" t="s">
        <v>29</v>
      </c>
      <c r="X658" s="32" t="s">
        <v>141</v>
      </c>
      <c r="Y658" s="32"/>
      <c r="Z658" s="32"/>
      <c r="AA658" s="32"/>
      <c r="AB658" s="32"/>
      <c r="AC658" s="462" t="s">
        <v>142</v>
      </c>
      <c r="AD658" s="32"/>
      <c r="AE658" s="448" t="s">
        <v>214</v>
      </c>
      <c r="AF658" s="448">
        <v>43990</v>
      </c>
      <c r="AG658" s="32"/>
      <c r="AH658" s="32"/>
      <c r="AI658" s="32"/>
      <c r="AJ658" s="32"/>
      <c r="AK658" s="32"/>
      <c r="AL658" s="32"/>
      <c r="AM658" s="489" t="s">
        <v>207</v>
      </c>
      <c r="AN658" s="448">
        <v>43991</v>
      </c>
      <c r="AO658" s="489" t="s">
        <v>57</v>
      </c>
      <c r="AP658" s="489" t="s">
        <v>56</v>
      </c>
      <c r="AQ658" s="462" t="s">
        <v>1798</v>
      </c>
      <c r="AR658" s="489" t="s">
        <v>1329</v>
      </c>
      <c r="AS658" s="448">
        <v>43993</v>
      </c>
      <c r="AT658" s="462" t="s">
        <v>56</v>
      </c>
      <c r="AU658" s="462"/>
      <c r="AV658" s="489"/>
      <c r="AW658" s="32"/>
      <c r="AX658" s="32"/>
      <c r="AY658" s="32"/>
      <c r="AZ658" s="32">
        <f t="shared" si="15"/>
        <v>6</v>
      </c>
    </row>
    <row r="659" spans="5:52" ht="15.6" customHeight="1">
      <c r="E659" s="32"/>
      <c r="F659" s="32"/>
      <c r="G659" s="32"/>
      <c r="H659" s="530" t="s">
        <v>2954</v>
      </c>
      <c r="I659" s="450" t="s">
        <v>5505</v>
      </c>
      <c r="J659" s="450" t="s">
        <v>5506</v>
      </c>
      <c r="K659" s="32"/>
      <c r="L659" s="32"/>
      <c r="M659" s="32"/>
      <c r="N659" s="487" t="s">
        <v>6757</v>
      </c>
      <c r="O659" s="32"/>
      <c r="P659" s="32"/>
      <c r="Q659" s="450" t="s">
        <v>3961</v>
      </c>
      <c r="R659" s="450" t="s">
        <v>7198</v>
      </c>
      <c r="S659" s="32"/>
      <c r="T659" s="32"/>
      <c r="U659" s="32"/>
      <c r="V659" s="32"/>
      <c r="W659" s="32" t="s">
        <v>29</v>
      </c>
      <c r="X659" s="32" t="s">
        <v>141</v>
      </c>
      <c r="Y659" s="32"/>
      <c r="Z659" s="32"/>
      <c r="AA659" s="32"/>
      <c r="AB659" s="32"/>
      <c r="AC659" s="450" t="s">
        <v>142</v>
      </c>
      <c r="AD659" s="32"/>
      <c r="AE659" s="434" t="s">
        <v>207</v>
      </c>
      <c r="AF659" s="434">
        <v>43994</v>
      </c>
      <c r="AG659" s="32"/>
      <c r="AH659" s="32"/>
      <c r="AI659" s="32"/>
      <c r="AJ659" s="32"/>
      <c r="AK659" s="32"/>
      <c r="AL659" s="32"/>
      <c r="AM659" s="450" t="s">
        <v>214</v>
      </c>
      <c r="AN659" s="434">
        <v>43998</v>
      </c>
      <c r="AO659" s="450" t="s">
        <v>57</v>
      </c>
      <c r="AP659" s="450" t="s">
        <v>62</v>
      </c>
      <c r="AQ659" s="470" t="s">
        <v>1799</v>
      </c>
      <c r="AR659" s="450" t="s">
        <v>1329</v>
      </c>
      <c r="AS659" s="434">
        <v>44000</v>
      </c>
      <c r="AT659" s="450" t="s">
        <v>57</v>
      </c>
      <c r="AU659" s="450" t="s">
        <v>59</v>
      </c>
      <c r="AV659" s="450" t="s">
        <v>1800</v>
      </c>
      <c r="AW659" s="32"/>
      <c r="AX659" s="32"/>
      <c r="AY659" s="32"/>
      <c r="AZ659" s="32">
        <f t="shared" si="15"/>
        <v>6</v>
      </c>
    </row>
    <row r="660" spans="5:52" ht="15.6" customHeight="1">
      <c r="E660" s="32"/>
      <c r="F660" s="32"/>
      <c r="G660" s="32"/>
      <c r="H660" s="530" t="s">
        <v>2955</v>
      </c>
      <c r="I660" s="450" t="s">
        <v>5507</v>
      </c>
      <c r="J660" s="450" t="s">
        <v>5508</v>
      </c>
      <c r="K660" s="32"/>
      <c r="L660" s="32"/>
      <c r="M660" s="32"/>
      <c r="N660" s="487" t="s">
        <v>6758</v>
      </c>
      <c r="O660" s="32"/>
      <c r="P660" s="32"/>
      <c r="Q660" s="450" t="s">
        <v>3962</v>
      </c>
      <c r="R660" s="450" t="s">
        <v>7198</v>
      </c>
      <c r="S660" s="32"/>
      <c r="T660" s="32"/>
      <c r="U660" s="32"/>
      <c r="V660" s="32"/>
      <c r="W660" s="32" t="s">
        <v>29</v>
      </c>
      <c r="X660" s="32" t="s">
        <v>141</v>
      </c>
      <c r="Y660" s="32"/>
      <c r="Z660" s="32"/>
      <c r="AA660" s="32"/>
      <c r="AB660" s="32"/>
      <c r="AC660" s="450" t="s">
        <v>142</v>
      </c>
      <c r="AD660" s="32"/>
      <c r="AE660" s="434" t="s">
        <v>207</v>
      </c>
      <c r="AF660" s="434">
        <v>43994</v>
      </c>
      <c r="AG660" s="32"/>
      <c r="AH660" s="32"/>
      <c r="AI660" s="32"/>
      <c r="AJ660" s="32"/>
      <c r="AK660" s="32"/>
      <c r="AL660" s="32"/>
      <c r="AM660" s="450" t="s">
        <v>214</v>
      </c>
      <c r="AN660" s="434">
        <v>43998</v>
      </c>
      <c r="AO660" s="450" t="s">
        <v>57</v>
      </c>
      <c r="AP660" s="450" t="s">
        <v>62</v>
      </c>
      <c r="AQ660" s="470" t="s">
        <v>1801</v>
      </c>
      <c r="AR660" s="450" t="s">
        <v>1329</v>
      </c>
      <c r="AS660" s="434">
        <v>44000</v>
      </c>
      <c r="AT660" s="450" t="s">
        <v>57</v>
      </c>
      <c r="AU660" s="450" t="s">
        <v>59</v>
      </c>
      <c r="AV660" s="450" t="s">
        <v>1802</v>
      </c>
      <c r="AW660" s="32"/>
      <c r="AX660" s="32"/>
      <c r="AY660" s="32"/>
      <c r="AZ660" s="32">
        <f t="shared" si="15"/>
        <v>6</v>
      </c>
    </row>
    <row r="661" spans="5:52" ht="15.6" customHeight="1">
      <c r="E661" s="32"/>
      <c r="F661" s="32"/>
      <c r="G661" s="32"/>
      <c r="H661" s="530" t="s">
        <v>2956</v>
      </c>
      <c r="I661" s="450" t="s">
        <v>5509</v>
      </c>
      <c r="J661" s="450" t="s">
        <v>5510</v>
      </c>
      <c r="K661" s="32"/>
      <c r="L661" s="32"/>
      <c r="M661" s="32"/>
      <c r="N661" s="487" t="s">
        <v>6759</v>
      </c>
      <c r="O661" s="32"/>
      <c r="P661" s="32"/>
      <c r="Q661" s="450" t="s">
        <v>3963</v>
      </c>
      <c r="R661" s="450" t="s">
        <v>7198</v>
      </c>
      <c r="S661" s="32"/>
      <c r="T661" s="32"/>
      <c r="U661" s="32"/>
      <c r="V661" s="32"/>
      <c r="W661" s="32" t="s">
        <v>29</v>
      </c>
      <c r="X661" s="32" t="s">
        <v>141</v>
      </c>
      <c r="Y661" s="32"/>
      <c r="Z661" s="32"/>
      <c r="AA661" s="32"/>
      <c r="AB661" s="32"/>
      <c r="AC661" s="450" t="s">
        <v>142</v>
      </c>
      <c r="AD661" s="32"/>
      <c r="AE661" s="434" t="s">
        <v>207</v>
      </c>
      <c r="AF661" s="434">
        <v>43994</v>
      </c>
      <c r="AG661" s="32"/>
      <c r="AH661" s="32"/>
      <c r="AI661" s="32"/>
      <c r="AJ661" s="32"/>
      <c r="AK661" s="32"/>
      <c r="AL661" s="32"/>
      <c r="AM661" s="450" t="s">
        <v>214</v>
      </c>
      <c r="AN661" s="434">
        <v>43998</v>
      </c>
      <c r="AO661" s="450" t="s">
        <v>57</v>
      </c>
      <c r="AP661" s="450" t="s">
        <v>62</v>
      </c>
      <c r="AQ661" s="470" t="s">
        <v>1803</v>
      </c>
      <c r="AR661" s="450" t="s">
        <v>1329</v>
      </c>
      <c r="AS661" s="434">
        <v>44000</v>
      </c>
      <c r="AT661" s="450" t="s">
        <v>57</v>
      </c>
      <c r="AU661" s="450" t="s">
        <v>56</v>
      </c>
      <c r="AV661" s="450" t="s">
        <v>1804</v>
      </c>
      <c r="AW661" s="32"/>
      <c r="AX661" s="32"/>
      <c r="AY661" s="32"/>
      <c r="AZ661" s="32">
        <f t="shared" si="15"/>
        <v>6</v>
      </c>
    </row>
    <row r="662" spans="5:52" ht="15.6" customHeight="1">
      <c r="E662" s="32"/>
      <c r="F662" s="32"/>
      <c r="G662" s="32"/>
      <c r="H662" s="450" t="s">
        <v>2957</v>
      </c>
      <c r="I662" s="104" t="s">
        <v>5511</v>
      </c>
      <c r="J662" s="104" t="s">
        <v>5512</v>
      </c>
      <c r="K662" s="32"/>
      <c r="L662" s="32"/>
      <c r="M662" s="32"/>
      <c r="N662" s="83" t="s">
        <v>6760</v>
      </c>
      <c r="O662" s="32"/>
      <c r="P662" s="32"/>
      <c r="Q662" s="104" t="s">
        <v>3964</v>
      </c>
      <c r="R662" s="104" t="s">
        <v>7082</v>
      </c>
      <c r="S662" s="32"/>
      <c r="T662" s="32"/>
      <c r="U662" s="32"/>
      <c r="V662" s="32"/>
      <c r="W662" s="32" t="s">
        <v>29</v>
      </c>
      <c r="X662" s="32" t="s">
        <v>141</v>
      </c>
      <c r="Y662" s="32"/>
      <c r="Z662" s="32"/>
      <c r="AA662" s="32"/>
      <c r="AB662" s="32"/>
      <c r="AC662" s="104" t="s">
        <v>142</v>
      </c>
      <c r="AD662" s="32"/>
      <c r="AE662" s="449" t="s">
        <v>214</v>
      </c>
      <c r="AF662" s="449">
        <v>43994</v>
      </c>
      <c r="AG662" s="32"/>
      <c r="AH662" s="32"/>
      <c r="AI662" s="32"/>
      <c r="AJ662" s="32"/>
      <c r="AK662" s="32"/>
      <c r="AL662" s="32"/>
      <c r="AM662" s="105" t="s">
        <v>207</v>
      </c>
      <c r="AN662" s="449">
        <v>43998</v>
      </c>
      <c r="AO662" s="105" t="s">
        <v>57</v>
      </c>
      <c r="AP662" s="105" t="s">
        <v>56</v>
      </c>
      <c r="AQ662" s="104" t="s">
        <v>1805</v>
      </c>
      <c r="AR662" s="105" t="s">
        <v>1329</v>
      </c>
      <c r="AS662" s="449">
        <v>44000</v>
      </c>
      <c r="AT662" s="104" t="s">
        <v>56</v>
      </c>
      <c r="AU662" s="104"/>
      <c r="AV662" s="105"/>
      <c r="AW662" s="32"/>
      <c r="AX662" s="32"/>
      <c r="AY662" s="32"/>
      <c r="AZ662" s="32">
        <f t="shared" si="15"/>
        <v>6</v>
      </c>
    </row>
    <row r="663" spans="5:52" ht="15.6" customHeight="1">
      <c r="E663" s="32"/>
      <c r="F663" s="32"/>
      <c r="G663" s="32"/>
      <c r="H663" s="465" t="s">
        <v>2958</v>
      </c>
      <c r="I663" s="69" t="s">
        <v>5513</v>
      </c>
      <c r="J663" s="69" t="s">
        <v>5514</v>
      </c>
      <c r="K663" s="32"/>
      <c r="L663" s="32"/>
      <c r="M663" s="32"/>
      <c r="N663" s="72" t="s">
        <v>6761</v>
      </c>
      <c r="O663" s="32"/>
      <c r="P663" s="32"/>
      <c r="Q663" s="69" t="s">
        <v>3965</v>
      </c>
      <c r="R663" s="69" t="s">
        <v>7082</v>
      </c>
      <c r="S663" s="32"/>
      <c r="T663" s="32"/>
      <c r="U663" s="32"/>
      <c r="V663" s="32"/>
      <c r="W663" s="32" t="s">
        <v>29</v>
      </c>
      <c r="X663" s="32" t="s">
        <v>141</v>
      </c>
      <c r="Y663" s="32"/>
      <c r="Z663" s="32"/>
      <c r="AA663" s="32"/>
      <c r="AB663" s="32"/>
      <c r="AC663" s="96" t="s">
        <v>142</v>
      </c>
      <c r="AD663" s="32"/>
      <c r="AE663" s="372" t="s">
        <v>214</v>
      </c>
      <c r="AF663" s="372">
        <v>43994</v>
      </c>
      <c r="AG663" s="32"/>
      <c r="AH663" s="32"/>
      <c r="AI663" s="32"/>
      <c r="AJ663" s="32"/>
      <c r="AK663" s="32"/>
      <c r="AL663" s="32"/>
      <c r="AM663" s="105" t="s">
        <v>207</v>
      </c>
      <c r="AN663" s="449">
        <v>43998</v>
      </c>
      <c r="AO663" s="105" t="s">
        <v>57</v>
      </c>
      <c r="AP663" s="87" t="s">
        <v>56</v>
      </c>
      <c r="AQ663" s="104" t="s">
        <v>1806</v>
      </c>
      <c r="AR663" s="87"/>
      <c r="AS663" s="87"/>
      <c r="AT663" s="69"/>
      <c r="AU663" s="104"/>
      <c r="AV663" s="87"/>
      <c r="AW663" s="32"/>
      <c r="AX663" s="32"/>
      <c r="AY663" s="32"/>
      <c r="AZ663" s="32">
        <f t="shared" si="15"/>
        <v>6</v>
      </c>
    </row>
    <row r="664" spans="5:52" ht="15.6" customHeight="1">
      <c r="E664" s="32"/>
      <c r="F664" s="32"/>
      <c r="G664" s="32"/>
      <c r="H664" s="465" t="s">
        <v>2959</v>
      </c>
      <c r="I664" s="69" t="s">
        <v>5515</v>
      </c>
      <c r="J664" s="69" t="s">
        <v>5516</v>
      </c>
      <c r="K664" s="32"/>
      <c r="L664" s="32"/>
      <c r="M664" s="32"/>
      <c r="N664" s="72" t="s">
        <v>6762</v>
      </c>
      <c r="O664" s="32"/>
      <c r="P664" s="32"/>
      <c r="Q664" s="69" t="s">
        <v>3966</v>
      </c>
      <c r="R664" s="69" t="s">
        <v>7199</v>
      </c>
      <c r="S664" s="32"/>
      <c r="T664" s="32"/>
      <c r="U664" s="32"/>
      <c r="V664" s="32"/>
      <c r="W664" s="32" t="s">
        <v>29</v>
      </c>
      <c r="X664" s="32" t="s">
        <v>141</v>
      </c>
      <c r="Y664" s="32"/>
      <c r="Z664" s="32"/>
      <c r="AA664" s="32"/>
      <c r="AB664" s="32"/>
      <c r="AC664" s="96" t="s">
        <v>142</v>
      </c>
      <c r="AD664" s="32"/>
      <c r="AE664" s="372" t="s">
        <v>214</v>
      </c>
      <c r="AF664" s="372">
        <v>43994</v>
      </c>
      <c r="AG664" s="32"/>
      <c r="AH664" s="32"/>
      <c r="AI664" s="32"/>
      <c r="AJ664" s="32"/>
      <c r="AK664" s="32"/>
      <c r="AL664" s="32"/>
      <c r="AM664" s="105" t="s">
        <v>207</v>
      </c>
      <c r="AN664" s="449">
        <v>43998</v>
      </c>
      <c r="AO664" s="87" t="s">
        <v>56</v>
      </c>
      <c r="AP664" s="87" t="s">
        <v>59</v>
      </c>
      <c r="AQ664" s="69"/>
      <c r="AR664" s="87"/>
      <c r="AS664" s="87"/>
      <c r="AT664" s="69"/>
      <c r="AU664" s="104"/>
      <c r="AV664" s="87"/>
      <c r="AW664" s="32"/>
      <c r="AX664" s="32"/>
      <c r="AY664" s="32"/>
      <c r="AZ664" s="32">
        <f t="shared" si="15"/>
        <v>6</v>
      </c>
    </row>
    <row r="665" spans="5:52" ht="15.6" customHeight="1">
      <c r="E665" s="32"/>
      <c r="F665" s="32"/>
      <c r="G665" s="32"/>
      <c r="H665" s="465" t="s">
        <v>2960</v>
      </c>
      <c r="I665" s="69" t="s">
        <v>5517</v>
      </c>
      <c r="J665" s="69" t="s">
        <v>5518</v>
      </c>
      <c r="K665" s="32"/>
      <c r="L665" s="32"/>
      <c r="M665" s="32"/>
      <c r="N665" s="72" t="s">
        <v>6763</v>
      </c>
      <c r="O665" s="32"/>
      <c r="P665" s="32"/>
      <c r="Q665" s="69" t="s">
        <v>3967</v>
      </c>
      <c r="R665" s="69" t="s">
        <v>7200</v>
      </c>
      <c r="S665" s="32"/>
      <c r="T665" s="32"/>
      <c r="U665" s="32"/>
      <c r="V665" s="32"/>
      <c r="W665" s="32" t="s">
        <v>29</v>
      </c>
      <c r="X665" s="32" t="s">
        <v>141</v>
      </c>
      <c r="Y665" s="32"/>
      <c r="Z665" s="32"/>
      <c r="AA665" s="32"/>
      <c r="AB665" s="32"/>
      <c r="AC665" s="96" t="s">
        <v>142</v>
      </c>
      <c r="AD665" s="32"/>
      <c r="AE665" s="372" t="s">
        <v>214</v>
      </c>
      <c r="AF665" s="372">
        <v>43994</v>
      </c>
      <c r="AG665" s="32"/>
      <c r="AH665" s="32"/>
      <c r="AI665" s="32"/>
      <c r="AJ665" s="32"/>
      <c r="AK665" s="32"/>
      <c r="AL665" s="32"/>
      <c r="AM665" s="105" t="s">
        <v>207</v>
      </c>
      <c r="AN665" s="449">
        <v>43998</v>
      </c>
      <c r="AO665" s="87" t="s">
        <v>57</v>
      </c>
      <c r="AP665" s="87" t="s">
        <v>56</v>
      </c>
      <c r="AQ665" s="69" t="s">
        <v>1807</v>
      </c>
      <c r="AR665" s="87"/>
      <c r="AS665" s="87"/>
      <c r="AT665" s="69"/>
      <c r="AU665" s="87"/>
      <c r="AV665" s="87"/>
      <c r="AW665" s="32"/>
      <c r="AX665" s="32"/>
      <c r="AY665" s="32"/>
      <c r="AZ665" s="32">
        <f t="shared" si="15"/>
        <v>6</v>
      </c>
    </row>
    <row r="666" spans="5:52" ht="15.6" customHeight="1">
      <c r="E666" s="32"/>
      <c r="F666" s="32"/>
      <c r="G666" s="32"/>
      <c r="H666" s="465" t="s">
        <v>2961</v>
      </c>
      <c r="I666" s="69" t="s">
        <v>5519</v>
      </c>
      <c r="J666" s="69" t="s">
        <v>5520</v>
      </c>
      <c r="K666" s="32"/>
      <c r="L666" s="32"/>
      <c r="M666" s="32"/>
      <c r="N666" s="72" t="s">
        <v>6764</v>
      </c>
      <c r="O666" s="32"/>
      <c r="P666" s="32"/>
      <c r="Q666" s="69" t="s">
        <v>3968</v>
      </c>
      <c r="R666" s="69" t="s">
        <v>7201</v>
      </c>
      <c r="S666" s="32"/>
      <c r="T666" s="32"/>
      <c r="U666" s="32"/>
      <c r="V666" s="32"/>
      <c r="W666" s="32" t="s">
        <v>29</v>
      </c>
      <c r="X666" s="32" t="s">
        <v>141</v>
      </c>
      <c r="Y666" s="32"/>
      <c r="Z666" s="32"/>
      <c r="AA666" s="32"/>
      <c r="AB666" s="32"/>
      <c r="AC666" s="96" t="s">
        <v>142</v>
      </c>
      <c r="AD666" s="32"/>
      <c r="AE666" s="372" t="s">
        <v>214</v>
      </c>
      <c r="AF666" s="372">
        <v>43994</v>
      </c>
      <c r="AG666" s="32"/>
      <c r="AH666" s="32"/>
      <c r="AI666" s="32"/>
      <c r="AJ666" s="32"/>
      <c r="AK666" s="32"/>
      <c r="AL666" s="32"/>
      <c r="AM666" s="105" t="s">
        <v>207</v>
      </c>
      <c r="AN666" s="449">
        <v>43998</v>
      </c>
      <c r="AO666" s="87" t="s">
        <v>56</v>
      </c>
      <c r="AP666" s="87" t="s">
        <v>59</v>
      </c>
      <c r="AQ666" s="69"/>
      <c r="AR666" s="87"/>
      <c r="AS666" s="87"/>
      <c r="AT666" s="69"/>
      <c r="AU666" s="87"/>
      <c r="AV666" s="87"/>
      <c r="AW666" s="32"/>
      <c r="AX666" s="32"/>
      <c r="AY666" s="32"/>
      <c r="AZ666" s="32">
        <f t="shared" si="15"/>
        <v>6</v>
      </c>
    </row>
    <row r="667" spans="5:52" ht="15.6" customHeight="1">
      <c r="E667" s="32"/>
      <c r="F667" s="32"/>
      <c r="G667" s="32"/>
      <c r="H667" s="465" t="s">
        <v>2962</v>
      </c>
      <c r="I667" s="69" t="s">
        <v>5521</v>
      </c>
      <c r="J667" s="69" t="s">
        <v>5522</v>
      </c>
      <c r="K667" s="32"/>
      <c r="L667" s="32"/>
      <c r="M667" s="32"/>
      <c r="N667" s="72" t="s">
        <v>6765</v>
      </c>
      <c r="O667" s="32"/>
      <c r="P667" s="32"/>
      <c r="Q667" s="69" t="s">
        <v>3969</v>
      </c>
      <c r="R667" s="69" t="s">
        <v>7202</v>
      </c>
      <c r="S667" s="32"/>
      <c r="T667" s="32"/>
      <c r="U667" s="32"/>
      <c r="V667" s="32"/>
      <c r="W667" s="32" t="s">
        <v>29</v>
      </c>
      <c r="X667" s="32" t="s">
        <v>141</v>
      </c>
      <c r="Y667" s="32"/>
      <c r="Z667" s="32"/>
      <c r="AA667" s="32"/>
      <c r="AB667" s="32"/>
      <c r="AC667" s="96" t="s">
        <v>142</v>
      </c>
      <c r="AD667" s="32"/>
      <c r="AE667" s="372" t="s">
        <v>214</v>
      </c>
      <c r="AF667" s="372">
        <v>43997</v>
      </c>
      <c r="AG667" s="32"/>
      <c r="AH667" s="32"/>
      <c r="AI667" s="32"/>
      <c r="AJ667" s="32"/>
      <c r="AK667" s="32"/>
      <c r="AL667" s="32"/>
      <c r="AM667" s="105" t="s">
        <v>207</v>
      </c>
      <c r="AN667" s="449">
        <v>43998</v>
      </c>
      <c r="AO667" s="87" t="s">
        <v>56</v>
      </c>
      <c r="AP667" s="87" t="s">
        <v>59</v>
      </c>
      <c r="AQ667" s="69"/>
      <c r="AR667" s="105" t="s">
        <v>1329</v>
      </c>
      <c r="AS667" s="449">
        <v>44000</v>
      </c>
      <c r="AT667" s="104" t="s">
        <v>59</v>
      </c>
      <c r="AU667" s="87"/>
      <c r="AV667" s="87"/>
      <c r="AW667" s="32"/>
      <c r="AX667" s="32"/>
      <c r="AY667" s="32"/>
      <c r="AZ667" s="32">
        <f t="shared" si="15"/>
        <v>6</v>
      </c>
    </row>
    <row r="668" spans="5:52" ht="15.6" customHeight="1">
      <c r="E668" s="32"/>
      <c r="F668" s="32"/>
      <c r="G668" s="32"/>
      <c r="H668" s="465" t="s">
        <v>2963</v>
      </c>
      <c r="I668" s="69" t="s">
        <v>5523</v>
      </c>
      <c r="J668" s="69" t="s">
        <v>5524</v>
      </c>
      <c r="K668" s="32"/>
      <c r="L668" s="32"/>
      <c r="M668" s="32"/>
      <c r="N668" s="72" t="s">
        <v>6766</v>
      </c>
      <c r="O668" s="32"/>
      <c r="P668" s="32"/>
      <c r="Q668" s="69" t="s">
        <v>3970</v>
      </c>
      <c r="R668" s="69" t="s">
        <v>7201</v>
      </c>
      <c r="S668" s="32"/>
      <c r="T668" s="32"/>
      <c r="U668" s="32"/>
      <c r="V668" s="32"/>
      <c r="W668" s="32" t="s">
        <v>29</v>
      </c>
      <c r="X668" s="32" t="s">
        <v>141</v>
      </c>
      <c r="Y668" s="32"/>
      <c r="Z668" s="32"/>
      <c r="AA668" s="32"/>
      <c r="AB668" s="32"/>
      <c r="AC668" s="96" t="s">
        <v>142</v>
      </c>
      <c r="AD668" s="32"/>
      <c r="AE668" s="372" t="s">
        <v>214</v>
      </c>
      <c r="AF668" s="372">
        <v>43997</v>
      </c>
      <c r="AG668" s="32"/>
      <c r="AH668" s="32"/>
      <c r="AI668" s="32"/>
      <c r="AJ668" s="32"/>
      <c r="AK668" s="32"/>
      <c r="AL668" s="32"/>
      <c r="AM668" s="105" t="s">
        <v>207</v>
      </c>
      <c r="AN668" s="449">
        <v>43998</v>
      </c>
      <c r="AO668" s="87" t="s">
        <v>56</v>
      </c>
      <c r="AP668" s="87" t="s">
        <v>59</v>
      </c>
      <c r="AQ668" s="69"/>
      <c r="AR668" s="105" t="s">
        <v>1329</v>
      </c>
      <c r="AS668" s="449">
        <v>44000</v>
      </c>
      <c r="AT668" s="104" t="s">
        <v>59</v>
      </c>
      <c r="AU668" s="87"/>
      <c r="AV668" s="87"/>
      <c r="AW668" s="32"/>
      <c r="AX668" s="32"/>
      <c r="AY668" s="32"/>
      <c r="AZ668" s="32">
        <f t="shared" si="15"/>
        <v>6</v>
      </c>
    </row>
    <row r="669" spans="5:52" ht="15.6" customHeight="1">
      <c r="E669" s="32"/>
      <c r="F669" s="32"/>
      <c r="G669" s="32"/>
      <c r="H669" s="465" t="s">
        <v>2964</v>
      </c>
      <c r="I669" s="69" t="s">
        <v>5525</v>
      </c>
      <c r="J669" s="69" t="s">
        <v>5526</v>
      </c>
      <c r="K669" s="32"/>
      <c r="L669" s="32"/>
      <c r="M669" s="32"/>
      <c r="N669" s="72" t="s">
        <v>6767</v>
      </c>
      <c r="O669" s="32"/>
      <c r="P669" s="32"/>
      <c r="Q669" s="69" t="s">
        <v>3971</v>
      </c>
      <c r="R669" s="69" t="s">
        <v>7203</v>
      </c>
      <c r="S669" s="32"/>
      <c r="T669" s="32"/>
      <c r="U669" s="32"/>
      <c r="V669" s="32"/>
      <c r="W669" s="32" t="s">
        <v>29</v>
      </c>
      <c r="X669" s="32" t="s">
        <v>141</v>
      </c>
      <c r="Y669" s="32"/>
      <c r="Z669" s="32"/>
      <c r="AA669" s="32"/>
      <c r="AB669" s="32"/>
      <c r="AC669" s="96" t="s">
        <v>142</v>
      </c>
      <c r="AD669" s="32"/>
      <c r="AE669" s="372" t="s">
        <v>214</v>
      </c>
      <c r="AF669" s="372">
        <v>43997</v>
      </c>
      <c r="AG669" s="32"/>
      <c r="AH669" s="32"/>
      <c r="AI669" s="32"/>
      <c r="AJ669" s="32"/>
      <c r="AK669" s="32"/>
      <c r="AL669" s="32"/>
      <c r="AM669" s="105" t="s">
        <v>207</v>
      </c>
      <c r="AN669" s="449">
        <v>43998</v>
      </c>
      <c r="AO669" s="87" t="s">
        <v>56</v>
      </c>
      <c r="AP669" s="87" t="s">
        <v>59</v>
      </c>
      <c r="AQ669" s="69"/>
      <c r="AR669" s="87"/>
      <c r="AS669" s="87"/>
      <c r="AT669" s="69"/>
      <c r="AU669" s="87"/>
      <c r="AV669" s="87"/>
      <c r="AW669" s="32"/>
      <c r="AX669" s="32"/>
      <c r="AY669" s="32"/>
      <c r="AZ669" s="32">
        <f t="shared" si="15"/>
        <v>6</v>
      </c>
    </row>
    <row r="670" spans="5:52" ht="15.6" customHeight="1">
      <c r="E670" s="32"/>
      <c r="F670" s="32"/>
      <c r="G670" s="32"/>
      <c r="H670" s="465" t="s">
        <v>2965</v>
      </c>
      <c r="I670" s="69" t="s">
        <v>5527</v>
      </c>
      <c r="J670" s="69" t="s">
        <v>5528</v>
      </c>
      <c r="K670" s="32"/>
      <c r="L670" s="32"/>
      <c r="M670" s="32"/>
      <c r="N670" s="72" t="s">
        <v>6768</v>
      </c>
      <c r="O670" s="32"/>
      <c r="P670" s="32"/>
      <c r="Q670" s="69" t="s">
        <v>3972</v>
      </c>
      <c r="R670" s="69" t="s">
        <v>7204</v>
      </c>
      <c r="S670" s="32"/>
      <c r="T670" s="32"/>
      <c r="U670" s="32"/>
      <c r="V670" s="32"/>
      <c r="W670" s="32" t="s">
        <v>29</v>
      </c>
      <c r="X670" s="32" t="s">
        <v>141</v>
      </c>
      <c r="Y670" s="32"/>
      <c r="Z670" s="32"/>
      <c r="AA670" s="32"/>
      <c r="AB670" s="32"/>
      <c r="AC670" s="96" t="s">
        <v>142</v>
      </c>
      <c r="AD670" s="32"/>
      <c r="AE670" s="372" t="s">
        <v>214</v>
      </c>
      <c r="AF670" s="372">
        <v>43997</v>
      </c>
      <c r="AG670" s="32"/>
      <c r="AH670" s="32"/>
      <c r="AI670" s="32"/>
      <c r="AJ670" s="32"/>
      <c r="AK670" s="32"/>
      <c r="AL670" s="32"/>
      <c r="AM670" s="105" t="s">
        <v>207</v>
      </c>
      <c r="AN670" s="449">
        <v>43998</v>
      </c>
      <c r="AO670" s="87" t="s">
        <v>57</v>
      </c>
      <c r="AP670" s="87" t="s">
        <v>56</v>
      </c>
      <c r="AQ670" s="69" t="s">
        <v>1808</v>
      </c>
      <c r="AR670" s="87"/>
      <c r="AS670" s="87"/>
      <c r="AT670" s="69"/>
      <c r="AU670" s="87"/>
      <c r="AV670" s="87"/>
      <c r="AW670" s="32"/>
      <c r="AX670" s="32"/>
      <c r="AY670" s="32"/>
      <c r="AZ670" s="32">
        <f t="shared" si="15"/>
        <v>6</v>
      </c>
    </row>
    <row r="671" spans="5:52" ht="15.6" customHeight="1">
      <c r="E671" s="32"/>
      <c r="F671" s="32"/>
      <c r="G671" s="32"/>
      <c r="H671" s="465" t="s">
        <v>2966</v>
      </c>
      <c r="I671" s="69" t="s">
        <v>5529</v>
      </c>
      <c r="J671" s="69" t="s">
        <v>5530</v>
      </c>
      <c r="K671" s="32"/>
      <c r="L671" s="32"/>
      <c r="M671" s="32"/>
      <c r="N671" s="72" t="s">
        <v>6769</v>
      </c>
      <c r="O671" s="32"/>
      <c r="P671" s="32"/>
      <c r="Q671" s="69" t="s">
        <v>3973</v>
      </c>
      <c r="R671" s="69" t="s">
        <v>7205</v>
      </c>
      <c r="S671" s="32"/>
      <c r="T671" s="32"/>
      <c r="U671" s="32"/>
      <c r="V671" s="32"/>
      <c r="W671" s="32" t="s">
        <v>29</v>
      </c>
      <c r="X671" s="32" t="s">
        <v>141</v>
      </c>
      <c r="Y671" s="32"/>
      <c r="Z671" s="32"/>
      <c r="AA671" s="32"/>
      <c r="AB671" s="32"/>
      <c r="AC671" s="96" t="s">
        <v>142</v>
      </c>
      <c r="AD671" s="32"/>
      <c r="AE671" s="372" t="s">
        <v>214</v>
      </c>
      <c r="AF671" s="372">
        <v>43997</v>
      </c>
      <c r="AG671" s="32"/>
      <c r="AH671" s="32"/>
      <c r="AI671" s="32"/>
      <c r="AJ671" s="32"/>
      <c r="AK671" s="32"/>
      <c r="AL671" s="32"/>
      <c r="AM671" s="105" t="s">
        <v>207</v>
      </c>
      <c r="AN671" s="449">
        <v>43998</v>
      </c>
      <c r="AO671" s="87" t="s">
        <v>57</v>
      </c>
      <c r="AP671" s="87" t="s">
        <v>56</v>
      </c>
      <c r="AQ671" s="69" t="s">
        <v>1809</v>
      </c>
      <c r="AR671" s="87"/>
      <c r="AS671" s="87"/>
      <c r="AT671" s="69"/>
      <c r="AU671" s="87"/>
      <c r="AV671" s="87"/>
      <c r="AW671" s="32"/>
      <c r="AX671" s="32"/>
      <c r="AY671" s="32"/>
      <c r="AZ671" s="32">
        <f t="shared" si="15"/>
        <v>6</v>
      </c>
    </row>
    <row r="672" spans="5:52" ht="15.6" customHeight="1">
      <c r="E672" s="32"/>
      <c r="F672" s="32"/>
      <c r="G672" s="32"/>
      <c r="H672" s="465" t="s">
        <v>2967</v>
      </c>
      <c r="I672" s="69" t="s">
        <v>5531</v>
      </c>
      <c r="J672" s="69" t="s">
        <v>5532</v>
      </c>
      <c r="K672" s="32"/>
      <c r="L672" s="32"/>
      <c r="M672" s="32"/>
      <c r="N672" s="72" t="s">
        <v>6770</v>
      </c>
      <c r="O672" s="32"/>
      <c r="P672" s="32"/>
      <c r="Q672" s="69" t="s">
        <v>3974</v>
      </c>
      <c r="R672" s="69" t="s">
        <v>7206</v>
      </c>
      <c r="S672" s="32"/>
      <c r="T672" s="32"/>
      <c r="U672" s="32"/>
      <c r="V672" s="32"/>
      <c r="W672" s="32" t="s">
        <v>29</v>
      </c>
      <c r="X672" s="32" t="s">
        <v>141</v>
      </c>
      <c r="Y672" s="32"/>
      <c r="Z672" s="32"/>
      <c r="AA672" s="32"/>
      <c r="AB672" s="32"/>
      <c r="AC672" s="96" t="s">
        <v>142</v>
      </c>
      <c r="AD672" s="32"/>
      <c r="AE672" s="372" t="s">
        <v>214</v>
      </c>
      <c r="AF672" s="372">
        <v>43997</v>
      </c>
      <c r="AG672" s="32"/>
      <c r="AH672" s="32"/>
      <c r="AI672" s="32"/>
      <c r="AJ672" s="32"/>
      <c r="AK672" s="32"/>
      <c r="AL672" s="32"/>
      <c r="AM672" s="105" t="s">
        <v>207</v>
      </c>
      <c r="AN672" s="449">
        <v>43998</v>
      </c>
      <c r="AO672" s="87" t="s">
        <v>57</v>
      </c>
      <c r="AP672" s="87" t="s">
        <v>56</v>
      </c>
      <c r="AQ672" s="69" t="s">
        <v>1810</v>
      </c>
      <c r="AR672" s="87"/>
      <c r="AS672" s="87"/>
      <c r="AT672" s="69"/>
      <c r="AU672" s="87"/>
      <c r="AV672" s="87"/>
      <c r="AW672" s="32"/>
      <c r="AX672" s="32"/>
      <c r="AY672" s="32"/>
      <c r="AZ672" s="32">
        <f t="shared" si="15"/>
        <v>6</v>
      </c>
    </row>
    <row r="673" spans="5:52" ht="15.6" customHeight="1">
      <c r="E673" s="32"/>
      <c r="F673" s="32"/>
      <c r="G673" s="32"/>
      <c r="H673" s="465" t="s">
        <v>2968</v>
      </c>
      <c r="I673" s="69" t="s">
        <v>5533</v>
      </c>
      <c r="J673" s="69" t="s">
        <v>5534</v>
      </c>
      <c r="K673" s="32"/>
      <c r="L673" s="32"/>
      <c r="M673" s="32"/>
      <c r="N673" s="72" t="s">
        <v>6771</v>
      </c>
      <c r="O673" s="32"/>
      <c r="P673" s="32"/>
      <c r="Q673" s="69" t="s">
        <v>3975</v>
      </c>
      <c r="R673" s="69" t="s">
        <v>7207</v>
      </c>
      <c r="S673" s="32"/>
      <c r="T673" s="32"/>
      <c r="U673" s="32"/>
      <c r="V673" s="32"/>
      <c r="W673" s="32" t="s">
        <v>29</v>
      </c>
      <c r="X673" s="32" t="s">
        <v>141</v>
      </c>
      <c r="Y673" s="32"/>
      <c r="Z673" s="32"/>
      <c r="AA673" s="32"/>
      <c r="AB673" s="32"/>
      <c r="AC673" s="96" t="s">
        <v>142</v>
      </c>
      <c r="AD673" s="32"/>
      <c r="AE673" s="372" t="s">
        <v>214</v>
      </c>
      <c r="AF673" s="372">
        <v>43997</v>
      </c>
      <c r="AG673" s="32"/>
      <c r="AH673" s="32"/>
      <c r="AI673" s="32"/>
      <c r="AJ673" s="32"/>
      <c r="AK673" s="32"/>
      <c r="AL673" s="32"/>
      <c r="AM673" s="105" t="s">
        <v>207</v>
      </c>
      <c r="AN673" s="449">
        <v>43998</v>
      </c>
      <c r="AO673" s="87" t="s">
        <v>57</v>
      </c>
      <c r="AP673" s="87" t="s">
        <v>56</v>
      </c>
      <c r="AQ673" s="69" t="s">
        <v>1811</v>
      </c>
      <c r="AR673" s="105" t="s">
        <v>1329</v>
      </c>
      <c r="AS673" s="449">
        <v>44000</v>
      </c>
      <c r="AT673" s="104" t="s">
        <v>56</v>
      </c>
      <c r="AU673" s="87"/>
      <c r="AV673" s="87"/>
      <c r="AW673" s="32"/>
      <c r="AX673" s="32"/>
      <c r="AY673" s="32"/>
      <c r="AZ673" s="32">
        <f t="shared" si="15"/>
        <v>6</v>
      </c>
    </row>
    <row r="674" spans="5:52" ht="15.6" customHeight="1">
      <c r="E674" s="32"/>
      <c r="F674" s="32"/>
      <c r="G674" s="32"/>
      <c r="H674" s="450" t="s">
        <v>2969</v>
      </c>
      <c r="I674" s="104" t="s">
        <v>5535</v>
      </c>
      <c r="J674" s="104" t="s">
        <v>5536</v>
      </c>
      <c r="K674" s="32"/>
      <c r="L674" s="32"/>
      <c r="M674" s="32"/>
      <c r="N674" s="83" t="s">
        <v>6772</v>
      </c>
      <c r="O674" s="32"/>
      <c r="P674" s="32"/>
      <c r="Q674" s="104" t="s">
        <v>3976</v>
      </c>
      <c r="R674" s="104" t="s">
        <v>7207</v>
      </c>
      <c r="S674" s="32"/>
      <c r="T674" s="32"/>
      <c r="U674" s="32"/>
      <c r="V674" s="32"/>
      <c r="W674" s="32" t="s">
        <v>29</v>
      </c>
      <c r="X674" s="32" t="s">
        <v>141</v>
      </c>
      <c r="Y674" s="32"/>
      <c r="Z674" s="32"/>
      <c r="AA674" s="32"/>
      <c r="AB674" s="32"/>
      <c r="AC674" s="104" t="s">
        <v>142</v>
      </c>
      <c r="AD674" s="32"/>
      <c r="AE674" s="449" t="s">
        <v>214</v>
      </c>
      <c r="AF674" s="449">
        <v>43997</v>
      </c>
      <c r="AG674" s="32"/>
      <c r="AH674" s="32"/>
      <c r="AI674" s="32"/>
      <c r="AJ674" s="32"/>
      <c r="AK674" s="32"/>
      <c r="AL674" s="32"/>
      <c r="AM674" s="105" t="s">
        <v>207</v>
      </c>
      <c r="AN674" s="449">
        <v>43998</v>
      </c>
      <c r="AO674" s="105" t="s">
        <v>57</v>
      </c>
      <c r="AP674" s="105" t="s">
        <v>56</v>
      </c>
      <c r="AQ674" s="104" t="s">
        <v>1812</v>
      </c>
      <c r="AR674" s="105"/>
      <c r="AS674" s="105"/>
      <c r="AT674" s="104"/>
      <c r="AU674" s="105"/>
      <c r="AV674" s="105"/>
      <c r="AW674" s="32"/>
      <c r="AX674" s="32"/>
      <c r="AY674" s="32"/>
      <c r="AZ674" s="32">
        <f t="shared" si="15"/>
        <v>6</v>
      </c>
    </row>
    <row r="675" spans="5:52" ht="15.6" customHeight="1">
      <c r="E675" s="32"/>
      <c r="F675" s="32"/>
      <c r="G675" s="32"/>
      <c r="H675" s="465" t="s">
        <v>2970</v>
      </c>
      <c r="I675" s="69" t="s">
        <v>5537</v>
      </c>
      <c r="J675" s="69" t="s">
        <v>5538</v>
      </c>
      <c r="K675" s="32"/>
      <c r="L675" s="32"/>
      <c r="M675" s="32"/>
      <c r="N675" s="72" t="s">
        <v>6773</v>
      </c>
      <c r="O675" s="32"/>
      <c r="P675" s="32"/>
      <c r="Q675" s="69" t="s">
        <v>3977</v>
      </c>
      <c r="R675" s="69" t="s">
        <v>7096</v>
      </c>
      <c r="S675" s="32"/>
      <c r="T675" s="32"/>
      <c r="U675" s="32"/>
      <c r="V675" s="32"/>
      <c r="W675" s="32" t="s">
        <v>29</v>
      </c>
      <c r="X675" s="32" t="s">
        <v>141</v>
      </c>
      <c r="Y675" s="32"/>
      <c r="Z675" s="32"/>
      <c r="AA675" s="32"/>
      <c r="AB675" s="32"/>
      <c r="AC675" s="96" t="s">
        <v>142</v>
      </c>
      <c r="AD675" s="32"/>
      <c r="AE675" s="372" t="s">
        <v>214</v>
      </c>
      <c r="AF675" s="372">
        <v>43997</v>
      </c>
      <c r="AG675" s="32"/>
      <c r="AH675" s="32"/>
      <c r="AI675" s="32"/>
      <c r="AJ675" s="32"/>
      <c r="AK675" s="32"/>
      <c r="AL675" s="32"/>
      <c r="AM675" s="105" t="s">
        <v>207</v>
      </c>
      <c r="AN675" s="449">
        <v>43998</v>
      </c>
      <c r="AO675" s="87" t="s">
        <v>57</v>
      </c>
      <c r="AP675" s="87" t="s">
        <v>56</v>
      </c>
      <c r="AQ675" s="69" t="s">
        <v>1813</v>
      </c>
      <c r="AR675" s="87"/>
      <c r="AS675" s="87"/>
      <c r="AT675" s="69"/>
      <c r="AU675" s="87"/>
      <c r="AV675" s="87"/>
      <c r="AW675" s="32"/>
      <c r="AX675" s="32"/>
      <c r="AY675" s="32"/>
      <c r="AZ675" s="32">
        <f t="shared" si="15"/>
        <v>6</v>
      </c>
    </row>
    <row r="676" spans="5:52" ht="15.6" customHeight="1">
      <c r="E676" s="32"/>
      <c r="F676" s="32"/>
      <c r="G676" s="32"/>
      <c r="H676" s="530" t="s">
        <v>2971</v>
      </c>
      <c r="I676" s="450" t="s">
        <v>5539</v>
      </c>
      <c r="J676" s="450" t="s">
        <v>5540</v>
      </c>
      <c r="K676" s="32"/>
      <c r="L676" s="32"/>
      <c r="M676" s="32"/>
      <c r="N676" s="487" t="s">
        <v>6774</v>
      </c>
      <c r="O676" s="32"/>
      <c r="P676" s="32"/>
      <c r="Q676" s="450" t="s">
        <v>3978</v>
      </c>
      <c r="R676" s="450" t="s">
        <v>7208</v>
      </c>
      <c r="S676" s="32"/>
      <c r="T676" s="32"/>
      <c r="U676" s="32"/>
      <c r="V676" s="32"/>
      <c r="W676" s="32" t="s">
        <v>29</v>
      </c>
      <c r="X676" s="32" t="s">
        <v>141</v>
      </c>
      <c r="Y676" s="32"/>
      <c r="Z676" s="32"/>
      <c r="AA676" s="32"/>
      <c r="AB676" s="32"/>
      <c r="AC676" s="450" t="s">
        <v>142</v>
      </c>
      <c r="AD676" s="32"/>
      <c r="AE676" s="434" t="s">
        <v>207</v>
      </c>
      <c r="AF676" s="434">
        <v>43997</v>
      </c>
      <c r="AG676" s="32"/>
      <c r="AH676" s="32"/>
      <c r="AI676" s="32"/>
      <c r="AJ676" s="32"/>
      <c r="AK676" s="32"/>
      <c r="AL676" s="32"/>
      <c r="AM676" s="450" t="s">
        <v>214</v>
      </c>
      <c r="AN676" s="434">
        <v>43998</v>
      </c>
      <c r="AO676" s="450" t="s">
        <v>57</v>
      </c>
      <c r="AP676" s="450" t="s">
        <v>56</v>
      </c>
      <c r="AQ676" s="470" t="s">
        <v>1814</v>
      </c>
      <c r="AR676" s="450"/>
      <c r="AS676" s="434"/>
      <c r="AT676" s="450"/>
      <c r="AU676" s="450"/>
      <c r="AV676" s="450"/>
      <c r="AW676" s="32"/>
      <c r="AX676" s="32"/>
      <c r="AY676" s="32"/>
      <c r="AZ676" s="32">
        <f t="shared" si="15"/>
        <v>6</v>
      </c>
    </row>
    <row r="677" spans="5:52" ht="15.6" customHeight="1">
      <c r="E677" s="32"/>
      <c r="F677" s="32"/>
      <c r="G677" s="32"/>
      <c r="H677" s="530" t="s">
        <v>2972</v>
      </c>
      <c r="I677" s="450" t="s">
        <v>5541</v>
      </c>
      <c r="J677" s="450" t="s">
        <v>5542</v>
      </c>
      <c r="K677" s="32"/>
      <c r="L677" s="32"/>
      <c r="M677" s="32"/>
      <c r="N677" s="487" t="s">
        <v>6775</v>
      </c>
      <c r="O677" s="32"/>
      <c r="P677" s="32"/>
      <c r="Q677" s="450" t="s">
        <v>3979</v>
      </c>
      <c r="R677" s="450" t="s">
        <v>7124</v>
      </c>
      <c r="S677" s="32"/>
      <c r="T677" s="32"/>
      <c r="U677" s="32"/>
      <c r="V677" s="32"/>
      <c r="W677" s="32" t="s">
        <v>29</v>
      </c>
      <c r="X677" s="32" t="s">
        <v>141</v>
      </c>
      <c r="Y677" s="32"/>
      <c r="Z677" s="32"/>
      <c r="AA677" s="32"/>
      <c r="AB677" s="32"/>
      <c r="AC677" s="450" t="s">
        <v>142</v>
      </c>
      <c r="AD677" s="32"/>
      <c r="AE677" s="434" t="s">
        <v>207</v>
      </c>
      <c r="AF677" s="434">
        <v>43997</v>
      </c>
      <c r="AG677" s="32"/>
      <c r="AH677" s="32"/>
      <c r="AI677" s="32"/>
      <c r="AJ677" s="32"/>
      <c r="AK677" s="32"/>
      <c r="AL677" s="32"/>
      <c r="AM677" s="450" t="s">
        <v>214</v>
      </c>
      <c r="AN677" s="434">
        <v>43998</v>
      </c>
      <c r="AO677" s="450" t="s">
        <v>56</v>
      </c>
      <c r="AP677" s="87" t="s">
        <v>56</v>
      </c>
      <c r="AQ677" s="470"/>
      <c r="AR677" s="450"/>
      <c r="AS677" s="434"/>
      <c r="AT677" s="450"/>
      <c r="AU677" s="450"/>
      <c r="AV677" s="450"/>
      <c r="AW677" s="32"/>
      <c r="AX677" s="32"/>
      <c r="AY677" s="32"/>
      <c r="AZ677" s="32">
        <f t="shared" si="15"/>
        <v>6</v>
      </c>
    </row>
    <row r="678" spans="5:52" ht="15.6" customHeight="1">
      <c r="E678" s="32"/>
      <c r="F678" s="32"/>
      <c r="G678" s="32"/>
      <c r="H678" s="530" t="s">
        <v>2973</v>
      </c>
      <c r="I678" s="450" t="s">
        <v>5543</v>
      </c>
      <c r="J678" s="450" t="s">
        <v>5544</v>
      </c>
      <c r="K678" s="32"/>
      <c r="L678" s="32"/>
      <c r="M678" s="32"/>
      <c r="N678" s="487" t="s">
        <v>6776</v>
      </c>
      <c r="O678" s="32"/>
      <c r="P678" s="32"/>
      <c r="Q678" s="450" t="s">
        <v>3980</v>
      </c>
      <c r="R678" s="450" t="s">
        <v>7124</v>
      </c>
      <c r="S678" s="32"/>
      <c r="T678" s="32"/>
      <c r="U678" s="32"/>
      <c r="V678" s="32"/>
      <c r="W678" s="32" t="s">
        <v>29</v>
      </c>
      <c r="X678" s="32" t="s">
        <v>141</v>
      </c>
      <c r="Y678" s="32"/>
      <c r="Z678" s="32"/>
      <c r="AA678" s="32"/>
      <c r="AB678" s="32"/>
      <c r="AC678" s="450" t="s">
        <v>142</v>
      </c>
      <c r="AD678" s="32"/>
      <c r="AE678" s="434" t="s">
        <v>207</v>
      </c>
      <c r="AF678" s="434">
        <v>43997</v>
      </c>
      <c r="AG678" s="32"/>
      <c r="AH678" s="32"/>
      <c r="AI678" s="32"/>
      <c r="AJ678" s="32"/>
      <c r="AK678" s="32"/>
      <c r="AL678" s="32"/>
      <c r="AM678" s="450" t="s">
        <v>214</v>
      </c>
      <c r="AN678" s="434">
        <v>43998</v>
      </c>
      <c r="AO678" s="450" t="s">
        <v>57</v>
      </c>
      <c r="AP678" s="450" t="s">
        <v>56</v>
      </c>
      <c r="AQ678" s="470" t="s">
        <v>1815</v>
      </c>
      <c r="AR678" s="450"/>
      <c r="AS678" s="434"/>
      <c r="AT678" s="450"/>
      <c r="AU678" s="450"/>
      <c r="AV678" s="450"/>
      <c r="AW678" s="32"/>
      <c r="AX678" s="32"/>
      <c r="AY678" s="32"/>
      <c r="AZ678" s="32">
        <f t="shared" si="15"/>
        <v>6</v>
      </c>
    </row>
    <row r="679" spans="5:52" ht="15.6" customHeight="1">
      <c r="E679" s="32"/>
      <c r="F679" s="32"/>
      <c r="G679" s="32"/>
      <c r="H679" s="530" t="s">
        <v>2974</v>
      </c>
      <c r="I679" s="450" t="s">
        <v>5545</v>
      </c>
      <c r="J679" s="450" t="s">
        <v>5546</v>
      </c>
      <c r="K679" s="32"/>
      <c r="L679" s="32"/>
      <c r="M679" s="32"/>
      <c r="N679" s="487" t="s">
        <v>6777</v>
      </c>
      <c r="O679" s="32"/>
      <c r="P679" s="32"/>
      <c r="Q679" s="450" t="s">
        <v>3981</v>
      </c>
      <c r="R679" s="450" t="s">
        <v>7124</v>
      </c>
      <c r="S679" s="32"/>
      <c r="T679" s="32"/>
      <c r="U679" s="32"/>
      <c r="V679" s="32"/>
      <c r="W679" s="32" t="s">
        <v>29</v>
      </c>
      <c r="X679" s="32" t="s">
        <v>141</v>
      </c>
      <c r="Y679" s="32"/>
      <c r="Z679" s="32"/>
      <c r="AA679" s="32"/>
      <c r="AB679" s="32"/>
      <c r="AC679" s="450" t="s">
        <v>142</v>
      </c>
      <c r="AD679" s="32"/>
      <c r="AE679" s="434" t="s">
        <v>207</v>
      </c>
      <c r="AF679" s="434">
        <v>43997</v>
      </c>
      <c r="AG679" s="32"/>
      <c r="AH679" s="32"/>
      <c r="AI679" s="32"/>
      <c r="AJ679" s="32"/>
      <c r="AK679" s="32"/>
      <c r="AL679" s="32"/>
      <c r="AM679" s="450" t="s">
        <v>214</v>
      </c>
      <c r="AN679" s="434">
        <v>43998</v>
      </c>
      <c r="AO679" s="450" t="s">
        <v>56</v>
      </c>
      <c r="AP679" s="87" t="s">
        <v>56</v>
      </c>
      <c r="AQ679" s="470"/>
      <c r="AR679" s="450" t="s">
        <v>1329</v>
      </c>
      <c r="AS679" s="434">
        <v>44000</v>
      </c>
      <c r="AT679" s="450" t="s">
        <v>55</v>
      </c>
      <c r="AU679" s="450" t="s">
        <v>56</v>
      </c>
      <c r="AV679" s="450" t="s">
        <v>1816</v>
      </c>
      <c r="AW679" s="32"/>
      <c r="AX679" s="32"/>
      <c r="AY679" s="32"/>
      <c r="AZ679" s="32">
        <f t="shared" si="15"/>
        <v>6</v>
      </c>
    </row>
    <row r="680" spans="5:52" ht="15.6" customHeight="1">
      <c r="E680" s="32"/>
      <c r="F680" s="32"/>
      <c r="G680" s="32"/>
      <c r="H680" s="530" t="s">
        <v>2975</v>
      </c>
      <c r="I680" s="450" t="s">
        <v>5547</v>
      </c>
      <c r="J680" s="450" t="s">
        <v>5548</v>
      </c>
      <c r="K680" s="32"/>
      <c r="L680" s="32"/>
      <c r="M680" s="32"/>
      <c r="N680" s="487" t="s">
        <v>6778</v>
      </c>
      <c r="O680" s="32"/>
      <c r="P680" s="32"/>
      <c r="Q680" s="450" t="s">
        <v>3982</v>
      </c>
      <c r="R680" s="450" t="s">
        <v>7124</v>
      </c>
      <c r="S680" s="32"/>
      <c r="T680" s="32"/>
      <c r="U680" s="32"/>
      <c r="V680" s="32"/>
      <c r="W680" s="32" t="s">
        <v>29</v>
      </c>
      <c r="X680" s="32" t="s">
        <v>141</v>
      </c>
      <c r="Y680" s="32"/>
      <c r="Z680" s="32"/>
      <c r="AA680" s="32"/>
      <c r="AB680" s="32"/>
      <c r="AC680" s="450" t="s">
        <v>142</v>
      </c>
      <c r="AD680" s="32"/>
      <c r="AE680" s="434" t="s">
        <v>207</v>
      </c>
      <c r="AF680" s="434">
        <v>43997</v>
      </c>
      <c r="AG680" s="32"/>
      <c r="AH680" s="32"/>
      <c r="AI680" s="32"/>
      <c r="AJ680" s="32"/>
      <c r="AK680" s="32"/>
      <c r="AL680" s="32"/>
      <c r="AM680" s="450" t="s">
        <v>214</v>
      </c>
      <c r="AN680" s="434">
        <v>43998</v>
      </c>
      <c r="AO680" s="450" t="s">
        <v>56</v>
      </c>
      <c r="AP680" s="87" t="s">
        <v>56</v>
      </c>
      <c r="AQ680" s="470"/>
      <c r="AR680" s="450"/>
      <c r="AS680" s="434"/>
      <c r="AT680" s="450"/>
      <c r="AU680" s="450"/>
      <c r="AV680" s="450"/>
      <c r="AW680" s="32"/>
      <c r="AX680" s="32"/>
      <c r="AY680" s="32"/>
      <c r="AZ680" s="32">
        <f t="shared" si="15"/>
        <v>6</v>
      </c>
    </row>
    <row r="681" spans="5:52" ht="15.6" customHeight="1">
      <c r="E681" s="32"/>
      <c r="F681" s="32"/>
      <c r="G681" s="32"/>
      <c r="H681" s="530" t="s">
        <v>2976</v>
      </c>
      <c r="I681" s="450" t="s">
        <v>5549</v>
      </c>
      <c r="J681" s="450" t="s">
        <v>5550</v>
      </c>
      <c r="K681" s="32"/>
      <c r="L681" s="32"/>
      <c r="M681" s="32"/>
      <c r="N681" s="487" t="s">
        <v>6779</v>
      </c>
      <c r="O681" s="32"/>
      <c r="P681" s="32"/>
      <c r="Q681" s="450" t="s">
        <v>3983</v>
      </c>
      <c r="R681" s="450" t="s">
        <v>7208</v>
      </c>
      <c r="S681" s="32"/>
      <c r="T681" s="32"/>
      <c r="U681" s="32"/>
      <c r="V681" s="32"/>
      <c r="W681" s="32" t="s">
        <v>29</v>
      </c>
      <c r="X681" s="32" t="s">
        <v>141</v>
      </c>
      <c r="Y681" s="32"/>
      <c r="Z681" s="32"/>
      <c r="AA681" s="32"/>
      <c r="AB681" s="32"/>
      <c r="AC681" s="450" t="s">
        <v>142</v>
      </c>
      <c r="AD681" s="32"/>
      <c r="AE681" s="434" t="s">
        <v>207</v>
      </c>
      <c r="AF681" s="434">
        <v>43997</v>
      </c>
      <c r="AG681" s="32"/>
      <c r="AH681" s="32"/>
      <c r="AI681" s="32"/>
      <c r="AJ681" s="32"/>
      <c r="AK681" s="32"/>
      <c r="AL681" s="32"/>
      <c r="AM681" s="450" t="s">
        <v>214</v>
      </c>
      <c r="AN681" s="434">
        <v>43998</v>
      </c>
      <c r="AO681" s="450" t="s">
        <v>57</v>
      </c>
      <c r="AP681" s="450" t="s">
        <v>56</v>
      </c>
      <c r="AQ681" s="470" t="s">
        <v>1817</v>
      </c>
      <c r="AR681" s="450" t="s">
        <v>1329</v>
      </c>
      <c r="AS681" s="434">
        <v>44000</v>
      </c>
      <c r="AT681" s="450" t="s">
        <v>56</v>
      </c>
      <c r="AU681" s="450"/>
      <c r="AV681" s="450"/>
      <c r="AW681" s="32"/>
      <c r="AX681" s="32"/>
      <c r="AY681" s="32"/>
      <c r="AZ681" s="32">
        <f t="shared" si="15"/>
        <v>6</v>
      </c>
    </row>
    <row r="682" spans="5:52" ht="15.6" customHeight="1">
      <c r="E682" s="32"/>
      <c r="F682" s="32"/>
      <c r="G682" s="32"/>
      <c r="H682" s="465" t="s">
        <v>2977</v>
      </c>
      <c r="I682" s="69" t="s">
        <v>5551</v>
      </c>
      <c r="J682" s="69" t="s">
        <v>5552</v>
      </c>
      <c r="K682" s="32"/>
      <c r="L682" s="32"/>
      <c r="M682" s="32"/>
      <c r="N682" s="72" t="s">
        <v>6780</v>
      </c>
      <c r="O682" s="32"/>
      <c r="P682" s="32"/>
      <c r="Q682" s="69" t="s">
        <v>3984</v>
      </c>
      <c r="R682" s="69" t="s">
        <v>7209</v>
      </c>
      <c r="S682" s="32"/>
      <c r="T682" s="32"/>
      <c r="U682" s="32"/>
      <c r="V682" s="32"/>
      <c r="W682" s="32" t="s">
        <v>29</v>
      </c>
      <c r="X682" s="32" t="s">
        <v>141</v>
      </c>
      <c r="Y682" s="32"/>
      <c r="Z682" s="32"/>
      <c r="AA682" s="32"/>
      <c r="AB682" s="32"/>
      <c r="AC682" s="96" t="s">
        <v>142</v>
      </c>
      <c r="AD682" s="32"/>
      <c r="AE682" s="372" t="s">
        <v>214</v>
      </c>
      <c r="AF682" s="372">
        <v>43997</v>
      </c>
      <c r="AG682" s="32"/>
      <c r="AH682" s="32"/>
      <c r="AI682" s="32"/>
      <c r="AJ682" s="32"/>
      <c r="AK682" s="32"/>
      <c r="AL682" s="32"/>
      <c r="AM682" s="105" t="s">
        <v>207</v>
      </c>
      <c r="AN682" s="449">
        <v>43998</v>
      </c>
      <c r="AO682" s="87" t="s">
        <v>56</v>
      </c>
      <c r="AP682" s="87" t="s">
        <v>56</v>
      </c>
      <c r="AQ682" s="69"/>
      <c r="AR682" s="87"/>
      <c r="AS682" s="87"/>
      <c r="AT682" s="69"/>
      <c r="AU682" s="87"/>
      <c r="AV682" s="87"/>
      <c r="AW682" s="32"/>
      <c r="AX682" s="32"/>
      <c r="AY682" s="32"/>
      <c r="AZ682" s="32">
        <f t="shared" si="15"/>
        <v>6</v>
      </c>
    </row>
    <row r="683" spans="5:52" ht="15.6" customHeight="1">
      <c r="E683" s="32"/>
      <c r="F683" s="32"/>
      <c r="G683" s="32"/>
      <c r="H683" s="465" t="s">
        <v>2978</v>
      </c>
      <c r="I683" s="69" t="s">
        <v>5553</v>
      </c>
      <c r="J683" s="69" t="s">
        <v>5554</v>
      </c>
      <c r="K683" s="32"/>
      <c r="L683" s="32"/>
      <c r="M683" s="32"/>
      <c r="N683" s="72" t="s">
        <v>6781</v>
      </c>
      <c r="O683" s="32"/>
      <c r="P683" s="32"/>
      <c r="Q683" s="69" t="s">
        <v>3985</v>
      </c>
      <c r="R683" s="69" t="s">
        <v>7205</v>
      </c>
      <c r="S683" s="32"/>
      <c r="T683" s="32"/>
      <c r="U683" s="32"/>
      <c r="V683" s="32"/>
      <c r="W683" s="32" t="s">
        <v>29</v>
      </c>
      <c r="X683" s="32" t="s">
        <v>141</v>
      </c>
      <c r="Y683" s="32"/>
      <c r="Z683" s="32"/>
      <c r="AA683" s="32"/>
      <c r="AB683" s="32"/>
      <c r="AC683" s="96" t="s">
        <v>142</v>
      </c>
      <c r="AD683" s="32"/>
      <c r="AE683" s="372" t="s">
        <v>214</v>
      </c>
      <c r="AF683" s="372">
        <v>43997</v>
      </c>
      <c r="AG683" s="32"/>
      <c r="AH683" s="32"/>
      <c r="AI683" s="32"/>
      <c r="AJ683" s="32"/>
      <c r="AK683" s="32"/>
      <c r="AL683" s="32"/>
      <c r="AM683" s="105" t="s">
        <v>207</v>
      </c>
      <c r="AN683" s="449">
        <v>43998</v>
      </c>
      <c r="AO683" s="87" t="s">
        <v>57</v>
      </c>
      <c r="AP683" s="87" t="s">
        <v>56</v>
      </c>
      <c r="AQ683" s="69" t="s">
        <v>1818</v>
      </c>
      <c r="AR683" s="87"/>
      <c r="AS683" s="87"/>
      <c r="AT683" s="69"/>
      <c r="AU683" s="87"/>
      <c r="AV683" s="87"/>
      <c r="AW683" s="32"/>
      <c r="AX683" s="32"/>
      <c r="AY683" s="32"/>
      <c r="AZ683" s="32">
        <f t="shared" si="15"/>
        <v>6</v>
      </c>
    </row>
    <row r="684" spans="5:52" ht="15.6" customHeight="1">
      <c r="E684" s="32"/>
      <c r="F684" s="32"/>
      <c r="G684" s="32"/>
      <c r="H684" s="465" t="s">
        <v>2979</v>
      </c>
      <c r="I684" s="69" t="s">
        <v>5555</v>
      </c>
      <c r="J684" s="69" t="s">
        <v>5556</v>
      </c>
      <c r="K684" s="32"/>
      <c r="L684" s="32"/>
      <c r="M684" s="32"/>
      <c r="N684" s="72" t="s">
        <v>6782</v>
      </c>
      <c r="O684" s="32"/>
      <c r="P684" s="32"/>
      <c r="Q684" s="69" t="s">
        <v>3986</v>
      </c>
      <c r="R684" s="69" t="s">
        <v>7210</v>
      </c>
      <c r="S684" s="32"/>
      <c r="T684" s="32"/>
      <c r="U684" s="32"/>
      <c r="V684" s="32"/>
      <c r="W684" s="32" t="s">
        <v>29</v>
      </c>
      <c r="X684" s="32" t="s">
        <v>141</v>
      </c>
      <c r="Y684" s="32"/>
      <c r="Z684" s="32"/>
      <c r="AA684" s="32"/>
      <c r="AB684" s="32"/>
      <c r="AC684" s="96" t="s">
        <v>142</v>
      </c>
      <c r="AD684" s="32"/>
      <c r="AE684" s="372" t="s">
        <v>214</v>
      </c>
      <c r="AF684" s="372">
        <v>43999</v>
      </c>
      <c r="AG684" s="32"/>
      <c r="AH684" s="32"/>
      <c r="AI684" s="32"/>
      <c r="AJ684" s="32"/>
      <c r="AK684" s="32"/>
      <c r="AL684" s="32"/>
      <c r="AM684" s="105" t="s">
        <v>207</v>
      </c>
      <c r="AN684" s="449">
        <v>44000</v>
      </c>
      <c r="AO684" s="87" t="s">
        <v>56</v>
      </c>
      <c r="AP684" s="87" t="s">
        <v>56</v>
      </c>
      <c r="AQ684" s="69" t="s">
        <v>1819</v>
      </c>
      <c r="AR684" s="105" t="s">
        <v>1329</v>
      </c>
      <c r="AS684" s="449">
        <v>44000</v>
      </c>
      <c r="AT684" s="104" t="s">
        <v>56</v>
      </c>
      <c r="AU684" s="87"/>
      <c r="AV684" s="87"/>
      <c r="AW684" s="32"/>
      <c r="AX684" s="32"/>
      <c r="AY684" s="32"/>
      <c r="AZ684" s="32">
        <f t="shared" si="15"/>
        <v>6</v>
      </c>
    </row>
    <row r="685" spans="5:52" ht="15.6" customHeight="1">
      <c r="E685" s="32"/>
      <c r="F685" s="32"/>
      <c r="G685" s="32"/>
      <c r="H685" s="465" t="s">
        <v>2980</v>
      </c>
      <c r="I685" s="69" t="s">
        <v>5557</v>
      </c>
      <c r="J685" s="69" t="s">
        <v>5558</v>
      </c>
      <c r="K685" s="32"/>
      <c r="L685" s="32"/>
      <c r="M685" s="32"/>
      <c r="N685" s="72" t="s">
        <v>6783</v>
      </c>
      <c r="O685" s="32"/>
      <c r="P685" s="32"/>
      <c r="Q685" s="69" t="s">
        <v>3987</v>
      </c>
      <c r="R685" s="69" t="s">
        <v>7082</v>
      </c>
      <c r="S685" s="32"/>
      <c r="T685" s="32"/>
      <c r="U685" s="32"/>
      <c r="V685" s="32"/>
      <c r="W685" s="32" t="s">
        <v>29</v>
      </c>
      <c r="X685" s="32" t="s">
        <v>141</v>
      </c>
      <c r="Y685" s="32"/>
      <c r="Z685" s="32"/>
      <c r="AA685" s="32"/>
      <c r="AB685" s="32"/>
      <c r="AC685" s="96" t="s">
        <v>142</v>
      </c>
      <c r="AD685" s="32"/>
      <c r="AE685" s="372" t="s">
        <v>214</v>
      </c>
      <c r="AF685" s="372">
        <v>43997</v>
      </c>
      <c r="AG685" s="32"/>
      <c r="AH685" s="32"/>
      <c r="AI685" s="32"/>
      <c r="AJ685" s="32"/>
      <c r="AK685" s="32"/>
      <c r="AL685" s="32"/>
      <c r="AM685" s="105" t="s">
        <v>207</v>
      </c>
      <c r="AN685" s="449">
        <v>43998</v>
      </c>
      <c r="AO685" s="87" t="s">
        <v>57</v>
      </c>
      <c r="AP685" s="87" t="s">
        <v>56</v>
      </c>
      <c r="AQ685" s="69" t="s">
        <v>1820</v>
      </c>
      <c r="AR685" s="87"/>
      <c r="AS685" s="87"/>
      <c r="AT685" s="69"/>
      <c r="AU685" s="87"/>
      <c r="AV685" s="87"/>
      <c r="AW685" s="32"/>
      <c r="AX685" s="32"/>
      <c r="AY685" s="32"/>
      <c r="AZ685" s="32">
        <f t="shared" si="15"/>
        <v>6</v>
      </c>
    </row>
    <row r="686" spans="5:52" ht="15.6" customHeight="1">
      <c r="E686" s="32"/>
      <c r="F686" s="32"/>
      <c r="G686" s="32"/>
      <c r="H686" s="465" t="s">
        <v>2981</v>
      </c>
      <c r="I686" s="69" t="s">
        <v>5559</v>
      </c>
      <c r="J686" s="69" t="s">
        <v>5560</v>
      </c>
      <c r="K686" s="32"/>
      <c r="L686" s="32"/>
      <c r="M686" s="32"/>
      <c r="N686" s="72" t="s">
        <v>6784</v>
      </c>
      <c r="O686" s="32"/>
      <c r="P686" s="32"/>
      <c r="Q686" s="69" t="s">
        <v>3988</v>
      </c>
      <c r="R686" s="69" t="s">
        <v>7211</v>
      </c>
      <c r="S686" s="32"/>
      <c r="T686" s="32"/>
      <c r="U686" s="32"/>
      <c r="V686" s="32"/>
      <c r="W686" s="32" t="s">
        <v>29</v>
      </c>
      <c r="X686" s="32" t="s">
        <v>141</v>
      </c>
      <c r="Y686" s="32"/>
      <c r="Z686" s="32"/>
      <c r="AA686" s="32"/>
      <c r="AB686" s="32"/>
      <c r="AC686" s="96" t="s">
        <v>142</v>
      </c>
      <c r="AD686" s="32"/>
      <c r="AE686" s="372" t="s">
        <v>214</v>
      </c>
      <c r="AF686" s="372">
        <v>43997</v>
      </c>
      <c r="AG686" s="32"/>
      <c r="AH686" s="32"/>
      <c r="AI686" s="32"/>
      <c r="AJ686" s="32"/>
      <c r="AK686" s="32"/>
      <c r="AL686" s="32"/>
      <c r="AM686" s="105" t="s">
        <v>207</v>
      </c>
      <c r="AN686" s="449">
        <v>43998</v>
      </c>
      <c r="AO686" s="87" t="s">
        <v>57</v>
      </c>
      <c r="AP686" s="87" t="s">
        <v>56</v>
      </c>
      <c r="AQ686" s="69" t="s">
        <v>1821</v>
      </c>
      <c r="AR686" s="105" t="s">
        <v>1329</v>
      </c>
      <c r="AS686" s="449">
        <v>44000</v>
      </c>
      <c r="AT686" s="104" t="s">
        <v>57</v>
      </c>
      <c r="AU686" s="87" t="s">
        <v>56</v>
      </c>
      <c r="AV686" s="69" t="s">
        <v>1822</v>
      </c>
      <c r="AW686" s="32"/>
      <c r="AX686" s="32"/>
      <c r="AY686" s="32"/>
      <c r="AZ686" s="32">
        <f t="shared" si="15"/>
        <v>6</v>
      </c>
    </row>
    <row r="687" spans="5:52" ht="15.6" customHeight="1">
      <c r="E687" s="32"/>
      <c r="F687" s="32"/>
      <c r="G687" s="32"/>
      <c r="H687" s="465" t="s">
        <v>2982</v>
      </c>
      <c r="I687" s="69" t="s">
        <v>5561</v>
      </c>
      <c r="J687" s="69" t="s">
        <v>5562</v>
      </c>
      <c r="K687" s="32"/>
      <c r="L687" s="32"/>
      <c r="M687" s="32"/>
      <c r="N687" s="72" t="s">
        <v>6785</v>
      </c>
      <c r="O687" s="32"/>
      <c r="P687" s="32"/>
      <c r="Q687" s="69" t="s">
        <v>3989</v>
      </c>
      <c r="R687" s="69" t="s">
        <v>7211</v>
      </c>
      <c r="S687" s="32"/>
      <c r="T687" s="32"/>
      <c r="U687" s="32"/>
      <c r="V687" s="32"/>
      <c r="W687" s="32" t="s">
        <v>29</v>
      </c>
      <c r="X687" s="32" t="s">
        <v>141</v>
      </c>
      <c r="Y687" s="32"/>
      <c r="Z687" s="32"/>
      <c r="AA687" s="32"/>
      <c r="AB687" s="32"/>
      <c r="AC687" s="96" t="s">
        <v>142</v>
      </c>
      <c r="AD687" s="32"/>
      <c r="AE687" s="372" t="s">
        <v>214</v>
      </c>
      <c r="AF687" s="372">
        <v>43999</v>
      </c>
      <c r="AG687" s="32"/>
      <c r="AH687" s="32"/>
      <c r="AI687" s="32"/>
      <c r="AJ687" s="32"/>
      <c r="AK687" s="32"/>
      <c r="AL687" s="32"/>
      <c r="AM687" s="105" t="s">
        <v>207</v>
      </c>
      <c r="AN687" s="449">
        <v>44000</v>
      </c>
      <c r="AO687" s="87" t="s">
        <v>56</v>
      </c>
      <c r="AP687" s="87" t="s">
        <v>56</v>
      </c>
      <c r="AQ687" s="69"/>
      <c r="AR687" s="87"/>
      <c r="AS687" s="87"/>
      <c r="AT687" s="69"/>
      <c r="AU687" s="87"/>
      <c r="AV687" s="87"/>
      <c r="AW687" s="32"/>
      <c r="AX687" s="32"/>
      <c r="AY687" s="32"/>
      <c r="AZ687" s="32">
        <f t="shared" si="15"/>
        <v>6</v>
      </c>
    </row>
    <row r="688" spans="5:52" ht="15.6" customHeight="1">
      <c r="E688" s="32"/>
      <c r="F688" s="32"/>
      <c r="G688" s="32"/>
      <c r="H688" s="465" t="s">
        <v>2983</v>
      </c>
      <c r="I688" s="69" t="s">
        <v>5563</v>
      </c>
      <c r="J688" s="69" t="s">
        <v>5564</v>
      </c>
      <c r="K688" s="32"/>
      <c r="L688" s="32"/>
      <c r="M688" s="32"/>
      <c r="N688" s="69" t="s">
        <v>6786</v>
      </c>
      <c r="O688" s="32"/>
      <c r="P688" s="32"/>
      <c r="Q688" s="69" t="s">
        <v>3990</v>
      </c>
      <c r="R688" s="69" t="s">
        <v>7212</v>
      </c>
      <c r="S688" s="32"/>
      <c r="T688" s="32"/>
      <c r="U688" s="32"/>
      <c r="V688" s="32"/>
      <c r="W688" s="32" t="s">
        <v>29</v>
      </c>
      <c r="X688" s="32" t="s">
        <v>141</v>
      </c>
      <c r="Y688" s="32"/>
      <c r="Z688" s="32"/>
      <c r="AA688" s="32"/>
      <c r="AB688" s="32"/>
      <c r="AC688" s="96" t="s">
        <v>142</v>
      </c>
      <c r="AD688" s="32"/>
      <c r="AE688" s="372" t="s">
        <v>214</v>
      </c>
      <c r="AF688" s="372">
        <v>43997</v>
      </c>
      <c r="AG688" s="32"/>
      <c r="AH688" s="32"/>
      <c r="AI688" s="32"/>
      <c r="AJ688" s="32"/>
      <c r="AK688" s="32"/>
      <c r="AL688" s="32"/>
      <c r="AM688" s="105" t="s">
        <v>207</v>
      </c>
      <c r="AN688" s="449">
        <v>43998</v>
      </c>
      <c r="AO688" s="87" t="s">
        <v>55</v>
      </c>
      <c r="AP688" s="87" t="s">
        <v>56</v>
      </c>
      <c r="AQ688" s="69" t="s">
        <v>1823</v>
      </c>
      <c r="AR688" s="87"/>
      <c r="AS688" s="87"/>
      <c r="AT688" s="69"/>
      <c r="AU688" s="87"/>
      <c r="AV688" s="87"/>
      <c r="AW688" s="32"/>
      <c r="AX688" s="32"/>
      <c r="AY688" s="32"/>
      <c r="AZ688" s="32">
        <f t="shared" si="15"/>
        <v>6</v>
      </c>
    </row>
    <row r="689" spans="5:52" ht="15.6" customHeight="1">
      <c r="E689" s="32"/>
      <c r="F689" s="32"/>
      <c r="G689" s="32"/>
      <c r="H689" s="465" t="s">
        <v>2984</v>
      </c>
      <c r="I689" s="69" t="s">
        <v>5565</v>
      </c>
      <c r="J689" s="69" t="s">
        <v>5566</v>
      </c>
      <c r="K689" s="32"/>
      <c r="L689" s="32"/>
      <c r="M689" s="32"/>
      <c r="N689" s="69" t="s">
        <v>6787</v>
      </c>
      <c r="O689" s="32"/>
      <c r="P689" s="32"/>
      <c r="Q689" s="69" t="s">
        <v>3991</v>
      </c>
      <c r="R689" s="69" t="s">
        <v>7212</v>
      </c>
      <c r="S689" s="32"/>
      <c r="T689" s="32"/>
      <c r="U689" s="32"/>
      <c r="V689" s="32"/>
      <c r="W689" s="32" t="s">
        <v>29</v>
      </c>
      <c r="X689" s="32" t="s">
        <v>141</v>
      </c>
      <c r="Y689" s="32"/>
      <c r="Z689" s="32"/>
      <c r="AA689" s="32"/>
      <c r="AB689" s="32"/>
      <c r="AC689" s="96" t="s">
        <v>142</v>
      </c>
      <c r="AD689" s="32"/>
      <c r="AE689" s="372" t="s">
        <v>214</v>
      </c>
      <c r="AF689" s="372">
        <v>43997</v>
      </c>
      <c r="AG689" s="32"/>
      <c r="AH689" s="32"/>
      <c r="AI689" s="32"/>
      <c r="AJ689" s="32"/>
      <c r="AK689" s="32"/>
      <c r="AL689" s="32"/>
      <c r="AM689" s="105" t="s">
        <v>207</v>
      </c>
      <c r="AN689" s="449">
        <v>43998</v>
      </c>
      <c r="AO689" s="87" t="s">
        <v>55</v>
      </c>
      <c r="AP689" s="87" t="s">
        <v>56</v>
      </c>
      <c r="AQ689" s="69" t="s">
        <v>1824</v>
      </c>
      <c r="AR689" s="105" t="s">
        <v>1329</v>
      </c>
      <c r="AS689" s="449">
        <v>44000</v>
      </c>
      <c r="AT689" s="104" t="s">
        <v>56</v>
      </c>
      <c r="AU689" s="87"/>
      <c r="AV689" s="87"/>
      <c r="AW689" s="32"/>
      <c r="AX689" s="32"/>
      <c r="AY689" s="32"/>
      <c r="AZ689" s="32">
        <f t="shared" si="15"/>
        <v>6</v>
      </c>
    </row>
    <row r="690" spans="5:52" ht="15.6" customHeight="1">
      <c r="E690" s="32"/>
      <c r="F690" s="32"/>
      <c r="G690" s="32"/>
      <c r="H690" s="530" t="s">
        <v>2985</v>
      </c>
      <c r="I690" s="450" t="s">
        <v>5567</v>
      </c>
      <c r="J690" s="450" t="s">
        <v>5568</v>
      </c>
      <c r="K690" s="32"/>
      <c r="L690" s="32"/>
      <c r="M690" s="32"/>
      <c r="N690" s="487" t="s">
        <v>6788</v>
      </c>
      <c r="O690" s="32"/>
      <c r="P690" s="32"/>
      <c r="Q690" s="450" t="s">
        <v>3992</v>
      </c>
      <c r="R690" s="450" t="s">
        <v>7208</v>
      </c>
      <c r="S690" s="32"/>
      <c r="T690" s="32"/>
      <c r="U690" s="32"/>
      <c r="V690" s="32"/>
      <c r="W690" s="32" t="s">
        <v>29</v>
      </c>
      <c r="X690" s="32" t="s">
        <v>141</v>
      </c>
      <c r="Y690" s="32"/>
      <c r="Z690" s="32"/>
      <c r="AA690" s="32"/>
      <c r="AB690" s="32"/>
      <c r="AC690" s="450" t="s">
        <v>142</v>
      </c>
      <c r="AD690" s="32"/>
      <c r="AE690" s="434" t="s">
        <v>207</v>
      </c>
      <c r="AF690" s="434">
        <v>43997</v>
      </c>
      <c r="AG690" s="32"/>
      <c r="AH690" s="32"/>
      <c r="AI690" s="32"/>
      <c r="AJ690" s="32"/>
      <c r="AK690" s="32"/>
      <c r="AL690" s="32"/>
      <c r="AM690" s="450" t="s">
        <v>214</v>
      </c>
      <c r="AN690" s="434">
        <v>43998</v>
      </c>
      <c r="AO690" s="450" t="s">
        <v>57</v>
      </c>
      <c r="AP690" s="450" t="s">
        <v>56</v>
      </c>
      <c r="AQ690" s="470" t="s">
        <v>1825</v>
      </c>
      <c r="AR690" s="450"/>
      <c r="AS690" s="434"/>
      <c r="AT690" s="450"/>
      <c r="AU690" s="450"/>
      <c r="AV690" s="450"/>
      <c r="AW690" s="32"/>
      <c r="AX690" s="32"/>
      <c r="AY690" s="32"/>
      <c r="AZ690" s="32">
        <f t="shared" si="15"/>
        <v>6</v>
      </c>
    </row>
    <row r="691" spans="5:52" ht="15.6" customHeight="1">
      <c r="E691" s="32"/>
      <c r="F691" s="32"/>
      <c r="G691" s="32"/>
      <c r="H691" s="530" t="s">
        <v>2986</v>
      </c>
      <c r="I691" s="450" t="s">
        <v>5569</v>
      </c>
      <c r="J691" s="450" t="s">
        <v>5570</v>
      </c>
      <c r="K691" s="32"/>
      <c r="L691" s="32"/>
      <c r="M691" s="32"/>
      <c r="N691" s="487" t="s">
        <v>6789</v>
      </c>
      <c r="O691" s="32"/>
      <c r="P691" s="32"/>
      <c r="Q691" s="450" t="s">
        <v>3993</v>
      </c>
      <c r="R691" s="450" t="s">
        <v>7213</v>
      </c>
      <c r="S691" s="32"/>
      <c r="T691" s="32"/>
      <c r="U691" s="32"/>
      <c r="V691" s="32"/>
      <c r="W691" s="32" t="s">
        <v>29</v>
      </c>
      <c r="X691" s="32" t="s">
        <v>141</v>
      </c>
      <c r="Y691" s="32"/>
      <c r="Z691" s="32"/>
      <c r="AA691" s="32"/>
      <c r="AB691" s="32"/>
      <c r="AC691" s="450" t="s">
        <v>142</v>
      </c>
      <c r="AD691" s="32"/>
      <c r="AE691" s="434" t="s">
        <v>207</v>
      </c>
      <c r="AF691" s="434">
        <v>43997</v>
      </c>
      <c r="AG691" s="32"/>
      <c r="AH691" s="32"/>
      <c r="AI691" s="32"/>
      <c r="AJ691" s="32"/>
      <c r="AK691" s="32"/>
      <c r="AL691" s="32"/>
      <c r="AM691" s="450" t="s">
        <v>214</v>
      </c>
      <c r="AN691" s="434">
        <v>43998</v>
      </c>
      <c r="AO691" s="450" t="s">
        <v>57</v>
      </c>
      <c r="AP691" s="450" t="s">
        <v>56</v>
      </c>
      <c r="AQ691" s="470" t="s">
        <v>1826</v>
      </c>
      <c r="AR691" s="450"/>
      <c r="AS691" s="434"/>
      <c r="AT691" s="450"/>
      <c r="AU691" s="450"/>
      <c r="AV691" s="450"/>
      <c r="AW691" s="32"/>
      <c r="AX691" s="32"/>
      <c r="AY691" s="32"/>
      <c r="AZ691" s="32">
        <f t="shared" si="15"/>
        <v>6</v>
      </c>
    </row>
    <row r="692" spans="5:52" ht="15.6" customHeight="1">
      <c r="E692" s="32"/>
      <c r="F692" s="32"/>
      <c r="G692" s="32"/>
      <c r="H692" s="530" t="s">
        <v>2987</v>
      </c>
      <c r="I692" s="450" t="s">
        <v>5571</v>
      </c>
      <c r="J692" s="450" t="s">
        <v>5572</v>
      </c>
      <c r="K692" s="32"/>
      <c r="L692" s="32"/>
      <c r="M692" s="32"/>
      <c r="N692" s="487" t="s">
        <v>6790</v>
      </c>
      <c r="O692" s="32"/>
      <c r="P692" s="32"/>
      <c r="Q692" s="450" t="s">
        <v>3994</v>
      </c>
      <c r="R692" s="450" t="s">
        <v>7110</v>
      </c>
      <c r="S692" s="32"/>
      <c r="T692" s="32"/>
      <c r="U692" s="32"/>
      <c r="V692" s="32"/>
      <c r="W692" s="32" t="s">
        <v>29</v>
      </c>
      <c r="X692" s="32" t="s">
        <v>141</v>
      </c>
      <c r="Y692" s="32"/>
      <c r="Z692" s="32"/>
      <c r="AA692" s="32"/>
      <c r="AB692" s="32"/>
      <c r="AC692" s="450" t="s">
        <v>142</v>
      </c>
      <c r="AD692" s="32"/>
      <c r="AE692" s="434" t="s">
        <v>207</v>
      </c>
      <c r="AF692" s="434">
        <v>43997</v>
      </c>
      <c r="AG692" s="32"/>
      <c r="AH692" s="32"/>
      <c r="AI692" s="32"/>
      <c r="AJ692" s="32"/>
      <c r="AK692" s="32"/>
      <c r="AL692" s="32"/>
      <c r="AM692" s="450" t="s">
        <v>214</v>
      </c>
      <c r="AN692" s="434">
        <v>43998</v>
      </c>
      <c r="AO692" s="450" t="s">
        <v>56</v>
      </c>
      <c r="AP692" s="87" t="s">
        <v>56</v>
      </c>
      <c r="AQ692" s="470"/>
      <c r="AR692" s="450"/>
      <c r="AS692" s="434"/>
      <c r="AT692" s="450"/>
      <c r="AU692" s="450"/>
      <c r="AV692" s="450"/>
      <c r="AW692" s="32"/>
      <c r="AX692" s="32"/>
      <c r="AY692" s="32"/>
      <c r="AZ692" s="32">
        <f t="shared" si="15"/>
        <v>6</v>
      </c>
    </row>
    <row r="693" spans="5:52" ht="15.6" customHeight="1">
      <c r="E693" s="32"/>
      <c r="F693" s="32"/>
      <c r="G693" s="32"/>
      <c r="H693" s="530" t="s">
        <v>2988</v>
      </c>
      <c r="I693" s="450" t="s">
        <v>5573</v>
      </c>
      <c r="J693" s="450" t="s">
        <v>5574</v>
      </c>
      <c r="K693" s="32"/>
      <c r="L693" s="32"/>
      <c r="M693" s="32"/>
      <c r="N693" s="487" t="s">
        <v>6791</v>
      </c>
      <c r="O693" s="32"/>
      <c r="P693" s="32"/>
      <c r="Q693" s="450" t="s">
        <v>3995</v>
      </c>
      <c r="R693" s="450" t="s">
        <v>7110</v>
      </c>
      <c r="S693" s="32"/>
      <c r="T693" s="32"/>
      <c r="U693" s="32"/>
      <c r="V693" s="32"/>
      <c r="W693" s="32" t="s">
        <v>29</v>
      </c>
      <c r="X693" s="32" t="s">
        <v>141</v>
      </c>
      <c r="Y693" s="32"/>
      <c r="Z693" s="32"/>
      <c r="AA693" s="32"/>
      <c r="AB693" s="32"/>
      <c r="AC693" s="450" t="s">
        <v>142</v>
      </c>
      <c r="AD693" s="32"/>
      <c r="AE693" s="434" t="s">
        <v>207</v>
      </c>
      <c r="AF693" s="434">
        <v>43997</v>
      </c>
      <c r="AG693" s="32"/>
      <c r="AH693" s="32"/>
      <c r="AI693" s="32"/>
      <c r="AJ693" s="32"/>
      <c r="AK693" s="32"/>
      <c r="AL693" s="32"/>
      <c r="AM693" s="450" t="s">
        <v>214</v>
      </c>
      <c r="AN693" s="434">
        <v>43998</v>
      </c>
      <c r="AO693" s="450" t="s">
        <v>56</v>
      </c>
      <c r="AP693" s="87" t="s">
        <v>56</v>
      </c>
      <c r="AQ693" s="470" t="s">
        <v>1827</v>
      </c>
      <c r="AR693" s="450" t="s">
        <v>1329</v>
      </c>
      <c r="AS693" s="434">
        <v>44000</v>
      </c>
      <c r="AT693" s="450" t="s">
        <v>56</v>
      </c>
      <c r="AU693" s="450"/>
      <c r="AV693" s="450" t="s">
        <v>1828</v>
      </c>
      <c r="AW693" s="32"/>
      <c r="AX693" s="32"/>
      <c r="AY693" s="32"/>
      <c r="AZ693" s="32">
        <f t="shared" si="15"/>
        <v>6</v>
      </c>
    </row>
    <row r="694" spans="5:52" ht="15.6" customHeight="1">
      <c r="E694" s="32"/>
      <c r="F694" s="32"/>
      <c r="G694" s="32"/>
      <c r="H694" s="530" t="s">
        <v>2989</v>
      </c>
      <c r="I694" s="450" t="s">
        <v>5575</v>
      </c>
      <c r="J694" s="450" t="s">
        <v>5576</v>
      </c>
      <c r="K694" s="32"/>
      <c r="L694" s="32"/>
      <c r="M694" s="32"/>
      <c r="N694" s="487" t="s">
        <v>6792</v>
      </c>
      <c r="O694" s="32"/>
      <c r="P694" s="32"/>
      <c r="Q694" s="450" t="s">
        <v>3996</v>
      </c>
      <c r="R694" s="450" t="s">
        <v>7110</v>
      </c>
      <c r="S694" s="32"/>
      <c r="T694" s="32"/>
      <c r="U694" s="32"/>
      <c r="V694" s="32"/>
      <c r="W694" s="32" t="s">
        <v>29</v>
      </c>
      <c r="X694" s="32" t="s">
        <v>141</v>
      </c>
      <c r="Y694" s="32"/>
      <c r="Z694" s="32"/>
      <c r="AA694" s="32"/>
      <c r="AB694" s="32"/>
      <c r="AC694" s="450" t="s">
        <v>142</v>
      </c>
      <c r="AD694" s="32"/>
      <c r="AE694" s="434" t="s">
        <v>207</v>
      </c>
      <c r="AF694" s="434">
        <v>43997</v>
      </c>
      <c r="AG694" s="32"/>
      <c r="AH694" s="32"/>
      <c r="AI694" s="32"/>
      <c r="AJ694" s="32"/>
      <c r="AK694" s="32"/>
      <c r="AL694" s="32"/>
      <c r="AM694" s="450" t="s">
        <v>214</v>
      </c>
      <c r="AN694" s="434">
        <v>43998</v>
      </c>
      <c r="AO694" s="450" t="s">
        <v>57</v>
      </c>
      <c r="AP694" s="450" t="s">
        <v>56</v>
      </c>
      <c r="AQ694" s="470" t="s">
        <v>1829</v>
      </c>
      <c r="AR694" s="450"/>
      <c r="AS694" s="434"/>
      <c r="AT694" s="450"/>
      <c r="AU694" s="450"/>
      <c r="AV694" s="450"/>
      <c r="AW694" s="32"/>
      <c r="AX694" s="32"/>
      <c r="AY694" s="32"/>
      <c r="AZ694" s="32">
        <f t="shared" si="15"/>
        <v>6</v>
      </c>
    </row>
    <row r="695" spans="5:52" ht="15.6" customHeight="1">
      <c r="E695" s="32"/>
      <c r="F695" s="32"/>
      <c r="G695" s="32"/>
      <c r="H695" s="450" t="s">
        <v>2990</v>
      </c>
      <c r="I695" s="450" t="s">
        <v>5577</v>
      </c>
      <c r="J695" s="450" t="s">
        <v>5578</v>
      </c>
      <c r="K695" s="32"/>
      <c r="L695" s="32"/>
      <c r="M695" s="32"/>
      <c r="N695" s="487" t="s">
        <v>6793</v>
      </c>
      <c r="O695" s="32"/>
      <c r="P695" s="32"/>
      <c r="Q695" s="450" t="s">
        <v>3997</v>
      </c>
      <c r="R695" s="450" t="s">
        <v>7214</v>
      </c>
      <c r="S695" s="32"/>
      <c r="T695" s="32"/>
      <c r="U695" s="32"/>
      <c r="V695" s="32"/>
      <c r="W695" s="32" t="s">
        <v>29</v>
      </c>
      <c r="X695" s="32" t="s">
        <v>141</v>
      </c>
      <c r="Y695" s="32"/>
      <c r="Z695" s="32"/>
      <c r="AA695" s="32"/>
      <c r="AB695" s="32"/>
      <c r="AC695" s="450" t="s">
        <v>142</v>
      </c>
      <c r="AD695" s="32"/>
      <c r="AE695" s="434" t="s">
        <v>207</v>
      </c>
      <c r="AF695" s="434">
        <v>43997</v>
      </c>
      <c r="AG695" s="32"/>
      <c r="AH695" s="32"/>
      <c r="AI695" s="32"/>
      <c r="AJ695" s="32"/>
      <c r="AK695" s="32"/>
      <c r="AL695" s="32"/>
      <c r="AM695" s="450" t="s">
        <v>214</v>
      </c>
      <c r="AN695" s="434">
        <v>43998</v>
      </c>
      <c r="AO695" s="457" t="s">
        <v>57</v>
      </c>
      <c r="AP695" s="450" t="s">
        <v>56</v>
      </c>
      <c r="AQ695" s="470" t="s">
        <v>1830</v>
      </c>
      <c r="AR695" s="450"/>
      <c r="AS695" s="434"/>
      <c r="AT695" s="450"/>
      <c r="AU695" s="450"/>
      <c r="AV695" s="450"/>
      <c r="AW695" s="32"/>
      <c r="AX695" s="32"/>
      <c r="AY695" s="32"/>
      <c r="AZ695" s="32">
        <f t="shared" si="15"/>
        <v>6</v>
      </c>
    </row>
    <row r="696" spans="5:52" ht="15.6" customHeight="1">
      <c r="E696" s="32"/>
      <c r="F696" s="32"/>
      <c r="G696" s="32"/>
      <c r="H696" s="450" t="s">
        <v>2991</v>
      </c>
      <c r="I696" s="450" t="s">
        <v>5579</v>
      </c>
      <c r="J696" s="450" t="s">
        <v>5580</v>
      </c>
      <c r="K696" s="32"/>
      <c r="L696" s="32"/>
      <c r="M696" s="32"/>
      <c r="N696" s="487" t="s">
        <v>6794</v>
      </c>
      <c r="O696" s="32"/>
      <c r="P696" s="32"/>
      <c r="Q696" s="450" t="s">
        <v>3998</v>
      </c>
      <c r="R696" s="450" t="s">
        <v>7208</v>
      </c>
      <c r="S696" s="32"/>
      <c r="T696" s="32"/>
      <c r="U696" s="32"/>
      <c r="V696" s="32"/>
      <c r="W696" s="32" t="s">
        <v>29</v>
      </c>
      <c r="X696" s="32" t="s">
        <v>141</v>
      </c>
      <c r="Y696" s="32"/>
      <c r="Z696" s="32"/>
      <c r="AA696" s="32"/>
      <c r="AB696" s="32"/>
      <c r="AC696" s="450" t="s">
        <v>142</v>
      </c>
      <c r="AD696" s="32"/>
      <c r="AE696" s="434" t="s">
        <v>207</v>
      </c>
      <c r="AF696" s="438">
        <v>43997</v>
      </c>
      <c r="AG696" s="32"/>
      <c r="AH696" s="32"/>
      <c r="AI696" s="32"/>
      <c r="AJ696" s="32"/>
      <c r="AK696" s="32"/>
      <c r="AL696" s="32"/>
      <c r="AM696" s="450" t="s">
        <v>214</v>
      </c>
      <c r="AN696" s="434">
        <v>43998</v>
      </c>
      <c r="AO696" s="457" t="s">
        <v>57</v>
      </c>
      <c r="AP696" s="450" t="s">
        <v>56</v>
      </c>
      <c r="AQ696" s="470" t="s">
        <v>1831</v>
      </c>
      <c r="AR696" s="450"/>
      <c r="AS696" s="434"/>
      <c r="AT696" s="450"/>
      <c r="AU696" s="450"/>
      <c r="AV696" s="450"/>
      <c r="AW696" s="32"/>
      <c r="AX696" s="32"/>
      <c r="AY696" s="32"/>
      <c r="AZ696" s="32">
        <f t="shared" si="15"/>
        <v>6</v>
      </c>
    </row>
    <row r="697" spans="5:52" ht="15.6" customHeight="1">
      <c r="E697" s="32"/>
      <c r="F697" s="32"/>
      <c r="G697" s="32"/>
      <c r="H697" s="450" t="s">
        <v>2992</v>
      </c>
      <c r="I697" s="104" t="s">
        <v>5581</v>
      </c>
      <c r="J697" s="104" t="s">
        <v>5582</v>
      </c>
      <c r="K697" s="32"/>
      <c r="L697" s="32"/>
      <c r="M697" s="32"/>
      <c r="N697" s="104" t="s">
        <v>6795</v>
      </c>
      <c r="O697" s="32"/>
      <c r="P697" s="32"/>
      <c r="Q697" s="104" t="s">
        <v>3999</v>
      </c>
      <c r="R697" s="104" t="s">
        <v>7215</v>
      </c>
      <c r="S697" s="32"/>
      <c r="T697" s="32"/>
      <c r="U697" s="32"/>
      <c r="V697" s="32"/>
      <c r="W697" s="32" t="s">
        <v>29</v>
      </c>
      <c r="X697" s="32" t="s">
        <v>141</v>
      </c>
      <c r="Y697" s="32"/>
      <c r="Z697" s="32"/>
      <c r="AA697" s="32"/>
      <c r="AB697" s="32"/>
      <c r="AC697" s="104" t="s">
        <v>142</v>
      </c>
      <c r="AD697" s="32"/>
      <c r="AE697" s="449" t="s">
        <v>214</v>
      </c>
      <c r="AF697" s="449">
        <v>43997</v>
      </c>
      <c r="AG697" s="32"/>
      <c r="AH697" s="32"/>
      <c r="AI697" s="32"/>
      <c r="AJ697" s="32"/>
      <c r="AK697" s="32"/>
      <c r="AL697" s="32"/>
      <c r="AM697" s="105" t="s">
        <v>207</v>
      </c>
      <c r="AN697" s="449">
        <v>43998</v>
      </c>
      <c r="AO697" s="105" t="s">
        <v>56</v>
      </c>
      <c r="AP697" s="87" t="s">
        <v>56</v>
      </c>
      <c r="AQ697" s="104"/>
      <c r="AR697" s="105"/>
      <c r="AS697" s="105"/>
      <c r="AT697" s="104"/>
      <c r="AU697" s="105"/>
      <c r="AV697" s="105"/>
      <c r="AW697" s="32"/>
      <c r="AX697" s="32"/>
      <c r="AY697" s="32"/>
      <c r="AZ697" s="32">
        <f t="shared" si="15"/>
        <v>6</v>
      </c>
    </row>
    <row r="698" spans="5:52" ht="15.6" customHeight="1">
      <c r="E698" s="32"/>
      <c r="F698" s="32"/>
      <c r="G698" s="32"/>
      <c r="H698" s="530" t="s">
        <v>2993</v>
      </c>
      <c r="I698" s="450" t="s">
        <v>5583</v>
      </c>
      <c r="J698" s="450" t="s">
        <v>5584</v>
      </c>
      <c r="K698" s="32"/>
      <c r="L698" s="32"/>
      <c r="M698" s="32"/>
      <c r="N698" s="487" t="s">
        <v>6796</v>
      </c>
      <c r="O698" s="32"/>
      <c r="P698" s="32"/>
      <c r="Q698" s="450" t="s">
        <v>4000</v>
      </c>
      <c r="R698" s="450" t="s">
        <v>7216</v>
      </c>
      <c r="S698" s="32"/>
      <c r="T698" s="32"/>
      <c r="U698" s="32"/>
      <c r="V698" s="32"/>
      <c r="W698" s="32" t="s">
        <v>29</v>
      </c>
      <c r="X698" s="32" t="s">
        <v>141</v>
      </c>
      <c r="Y698" s="32"/>
      <c r="Z698" s="32"/>
      <c r="AA698" s="32"/>
      <c r="AB698" s="32"/>
      <c r="AC698" s="450" t="s">
        <v>142</v>
      </c>
      <c r="AD698" s="32"/>
      <c r="AE698" s="434" t="s">
        <v>207</v>
      </c>
      <c r="AF698" s="434">
        <v>43997</v>
      </c>
      <c r="AG698" s="32"/>
      <c r="AH698" s="32"/>
      <c r="AI698" s="32"/>
      <c r="AJ698" s="32"/>
      <c r="AK698" s="32"/>
      <c r="AL698" s="32"/>
      <c r="AM698" s="450" t="s">
        <v>214</v>
      </c>
      <c r="AN698" s="434">
        <v>43998</v>
      </c>
      <c r="AO698" s="450" t="s">
        <v>57</v>
      </c>
      <c r="AP698" s="450" t="s">
        <v>56</v>
      </c>
      <c r="AQ698" s="470" t="s">
        <v>1832</v>
      </c>
      <c r="AR698" s="450" t="s">
        <v>1329</v>
      </c>
      <c r="AS698" s="434">
        <v>44000</v>
      </c>
      <c r="AT698" s="450" t="s">
        <v>55</v>
      </c>
      <c r="AU698" s="450" t="s">
        <v>56</v>
      </c>
      <c r="AV698" s="450" t="s">
        <v>1833</v>
      </c>
      <c r="AW698" s="32"/>
      <c r="AX698" s="32"/>
      <c r="AY698" s="32"/>
      <c r="AZ698" s="32">
        <f t="shared" si="15"/>
        <v>6</v>
      </c>
    </row>
    <row r="699" spans="5:52" ht="15.6" customHeight="1">
      <c r="E699" s="32"/>
      <c r="F699" s="32"/>
      <c r="G699" s="32"/>
      <c r="H699" s="465" t="s">
        <v>2994</v>
      </c>
      <c r="I699" s="69" t="s">
        <v>5585</v>
      </c>
      <c r="J699" s="69" t="s">
        <v>5586</v>
      </c>
      <c r="K699" s="32"/>
      <c r="L699" s="32"/>
      <c r="M699" s="32"/>
      <c r="N699" s="69" t="s">
        <v>6797</v>
      </c>
      <c r="O699" s="32"/>
      <c r="P699" s="32"/>
      <c r="Q699" s="69" t="s">
        <v>4001</v>
      </c>
      <c r="R699" s="69" t="s">
        <v>7217</v>
      </c>
      <c r="S699" s="32"/>
      <c r="T699" s="32"/>
      <c r="U699" s="32"/>
      <c r="V699" s="32"/>
      <c r="W699" s="32" t="s">
        <v>29</v>
      </c>
      <c r="X699" s="32" t="s">
        <v>141</v>
      </c>
      <c r="Y699" s="32"/>
      <c r="Z699" s="32"/>
      <c r="AA699" s="32"/>
      <c r="AB699" s="32"/>
      <c r="AC699" s="96" t="s">
        <v>142</v>
      </c>
      <c r="AD699" s="32"/>
      <c r="AE699" s="372" t="s">
        <v>214</v>
      </c>
      <c r="AF699" s="372">
        <v>43997</v>
      </c>
      <c r="AG699" s="32"/>
      <c r="AH699" s="32"/>
      <c r="AI699" s="32"/>
      <c r="AJ699" s="32"/>
      <c r="AK699" s="32"/>
      <c r="AL699" s="32"/>
      <c r="AM699" s="105" t="s">
        <v>207</v>
      </c>
      <c r="AN699" s="449">
        <v>43998</v>
      </c>
      <c r="AO699" s="87" t="s">
        <v>55</v>
      </c>
      <c r="AP699" s="87" t="s">
        <v>56</v>
      </c>
      <c r="AQ699" s="69" t="s">
        <v>1834</v>
      </c>
      <c r="AR699" s="87"/>
      <c r="AS699" s="87"/>
      <c r="AT699" s="69"/>
      <c r="AU699" s="87"/>
      <c r="AV699" s="87"/>
      <c r="AW699" s="32"/>
      <c r="AX699" s="32"/>
      <c r="AY699" s="32"/>
      <c r="AZ699" s="32">
        <f t="shared" si="15"/>
        <v>6</v>
      </c>
    </row>
    <row r="700" spans="5:52" ht="15.6" customHeight="1">
      <c r="E700" s="32"/>
      <c r="F700" s="32"/>
      <c r="G700" s="32"/>
      <c r="H700" s="465" t="s">
        <v>2995</v>
      </c>
      <c r="I700" s="69" t="s">
        <v>5587</v>
      </c>
      <c r="J700" s="69" t="s">
        <v>5588</v>
      </c>
      <c r="K700" s="32"/>
      <c r="L700" s="32"/>
      <c r="M700" s="32"/>
      <c r="N700" s="69" t="s">
        <v>6798</v>
      </c>
      <c r="O700" s="32"/>
      <c r="P700" s="32"/>
      <c r="Q700" s="69" t="s">
        <v>4002</v>
      </c>
      <c r="R700" s="69" t="s">
        <v>7218</v>
      </c>
      <c r="S700" s="32"/>
      <c r="T700" s="32"/>
      <c r="U700" s="32"/>
      <c r="V700" s="32"/>
      <c r="W700" s="32" t="s">
        <v>29</v>
      </c>
      <c r="X700" s="32" t="s">
        <v>141</v>
      </c>
      <c r="Y700" s="32"/>
      <c r="Z700" s="32"/>
      <c r="AA700" s="32"/>
      <c r="AB700" s="32"/>
      <c r="AC700" s="96" t="s">
        <v>142</v>
      </c>
      <c r="AD700" s="32"/>
      <c r="AE700" s="372" t="s">
        <v>214</v>
      </c>
      <c r="AF700" s="372">
        <v>43997</v>
      </c>
      <c r="AG700" s="32"/>
      <c r="AH700" s="32"/>
      <c r="AI700" s="32"/>
      <c r="AJ700" s="32"/>
      <c r="AK700" s="32"/>
      <c r="AL700" s="32"/>
      <c r="AM700" s="105" t="s">
        <v>207</v>
      </c>
      <c r="AN700" s="449">
        <v>43998</v>
      </c>
      <c r="AO700" s="87" t="s">
        <v>55</v>
      </c>
      <c r="AP700" s="87" t="s">
        <v>56</v>
      </c>
      <c r="AQ700" s="69" t="s">
        <v>1835</v>
      </c>
      <c r="AR700" s="105" t="s">
        <v>1329</v>
      </c>
      <c r="AS700" s="449">
        <v>44000</v>
      </c>
      <c r="AT700" s="104" t="s">
        <v>59</v>
      </c>
      <c r="AU700" s="87"/>
      <c r="AV700" s="87"/>
      <c r="AW700" s="32"/>
      <c r="AX700" s="32"/>
      <c r="AY700" s="32"/>
      <c r="AZ700" s="32">
        <f t="shared" si="15"/>
        <v>6</v>
      </c>
    </row>
    <row r="701" spans="5:52" ht="15.6" customHeight="1">
      <c r="E701" s="32"/>
      <c r="F701" s="32"/>
      <c r="G701" s="32"/>
      <c r="H701" s="530" t="s">
        <v>2996</v>
      </c>
      <c r="I701" s="450" t="s">
        <v>5589</v>
      </c>
      <c r="J701" s="450" t="s">
        <v>5590</v>
      </c>
      <c r="K701" s="32"/>
      <c r="L701" s="32"/>
      <c r="M701" s="32"/>
      <c r="N701" s="487" t="s">
        <v>6799</v>
      </c>
      <c r="O701" s="32"/>
      <c r="P701" s="32"/>
      <c r="Q701" s="450" t="s">
        <v>4003</v>
      </c>
      <c r="R701" s="450" t="s">
        <v>7110</v>
      </c>
      <c r="S701" s="32"/>
      <c r="T701" s="32"/>
      <c r="U701" s="32"/>
      <c r="V701" s="32"/>
      <c r="W701" s="32" t="s">
        <v>29</v>
      </c>
      <c r="X701" s="32" t="s">
        <v>141</v>
      </c>
      <c r="Y701" s="32"/>
      <c r="Z701" s="32"/>
      <c r="AA701" s="32"/>
      <c r="AB701" s="32"/>
      <c r="AC701" s="450" t="s">
        <v>142</v>
      </c>
      <c r="AD701" s="32"/>
      <c r="AE701" s="434" t="s">
        <v>207</v>
      </c>
      <c r="AF701" s="434">
        <v>43994</v>
      </c>
      <c r="AG701" s="32"/>
      <c r="AH701" s="32"/>
      <c r="AI701" s="32"/>
      <c r="AJ701" s="32"/>
      <c r="AK701" s="32"/>
      <c r="AL701" s="32"/>
      <c r="AM701" s="450" t="s">
        <v>214</v>
      </c>
      <c r="AN701" s="434">
        <v>43998</v>
      </c>
      <c r="AO701" s="450" t="s">
        <v>55</v>
      </c>
      <c r="AP701" s="450" t="s">
        <v>56</v>
      </c>
      <c r="AQ701" s="470" t="s">
        <v>1836</v>
      </c>
      <c r="AR701" s="450"/>
      <c r="AS701" s="434"/>
      <c r="AT701" s="450"/>
      <c r="AU701" s="450"/>
      <c r="AV701" s="450"/>
      <c r="AW701" s="32"/>
      <c r="AX701" s="32"/>
      <c r="AY701" s="32"/>
      <c r="AZ701" s="32">
        <f t="shared" si="15"/>
        <v>6</v>
      </c>
    </row>
    <row r="702" spans="5:52" ht="15.6" customHeight="1">
      <c r="E702" s="32"/>
      <c r="F702" s="32"/>
      <c r="G702" s="32"/>
      <c r="H702" s="530" t="s">
        <v>2997</v>
      </c>
      <c r="I702" s="450" t="s">
        <v>5591</v>
      </c>
      <c r="J702" s="450" t="s">
        <v>5592</v>
      </c>
      <c r="K702" s="32"/>
      <c r="L702" s="32"/>
      <c r="M702" s="32"/>
      <c r="N702" s="487" t="s">
        <v>6800</v>
      </c>
      <c r="O702" s="32"/>
      <c r="P702" s="32"/>
      <c r="Q702" s="450" t="s">
        <v>4004</v>
      </c>
      <c r="R702" s="450" t="s">
        <v>7110</v>
      </c>
      <c r="S702" s="32"/>
      <c r="T702" s="32"/>
      <c r="U702" s="32"/>
      <c r="V702" s="32"/>
      <c r="W702" s="32" t="s">
        <v>29</v>
      </c>
      <c r="X702" s="32" t="s">
        <v>141</v>
      </c>
      <c r="Y702" s="32"/>
      <c r="Z702" s="32"/>
      <c r="AA702" s="32"/>
      <c r="AB702" s="32"/>
      <c r="AC702" s="450" t="s">
        <v>142</v>
      </c>
      <c r="AD702" s="32"/>
      <c r="AE702" s="434" t="s">
        <v>207</v>
      </c>
      <c r="AF702" s="434">
        <v>43994</v>
      </c>
      <c r="AG702" s="32"/>
      <c r="AH702" s="32"/>
      <c r="AI702" s="32"/>
      <c r="AJ702" s="32"/>
      <c r="AK702" s="32"/>
      <c r="AL702" s="32"/>
      <c r="AM702" s="450" t="s">
        <v>214</v>
      </c>
      <c r="AN702" s="434">
        <v>43998</v>
      </c>
      <c r="AO702" s="450" t="s">
        <v>56</v>
      </c>
      <c r="AP702" s="87" t="s">
        <v>56</v>
      </c>
      <c r="AQ702" s="470" t="s">
        <v>1837</v>
      </c>
      <c r="AR702" s="450" t="s">
        <v>1329</v>
      </c>
      <c r="AS702" s="434">
        <v>44000</v>
      </c>
      <c r="AT702" s="450" t="s">
        <v>56</v>
      </c>
      <c r="AU702" s="450"/>
      <c r="AV702" s="450"/>
      <c r="AW702" s="32"/>
      <c r="AX702" s="32"/>
      <c r="AY702" s="32"/>
      <c r="AZ702" s="32">
        <f t="shared" si="15"/>
        <v>6</v>
      </c>
    </row>
    <row r="703" spans="5:52" ht="15.6" customHeight="1">
      <c r="E703" s="32"/>
      <c r="F703" s="32"/>
      <c r="G703" s="32"/>
      <c r="H703" s="530" t="s">
        <v>2998</v>
      </c>
      <c r="I703" s="450" t="s">
        <v>5593</v>
      </c>
      <c r="J703" s="450" t="s">
        <v>5594</v>
      </c>
      <c r="K703" s="32"/>
      <c r="L703" s="32"/>
      <c r="M703" s="32"/>
      <c r="N703" s="487" t="s">
        <v>6801</v>
      </c>
      <c r="O703" s="32"/>
      <c r="P703" s="32"/>
      <c r="Q703" s="450" t="s">
        <v>4005</v>
      </c>
      <c r="R703" s="450" t="s">
        <v>7219</v>
      </c>
      <c r="S703" s="32"/>
      <c r="T703" s="32"/>
      <c r="U703" s="32"/>
      <c r="V703" s="32"/>
      <c r="W703" s="32" t="s">
        <v>29</v>
      </c>
      <c r="X703" s="32" t="s">
        <v>141</v>
      </c>
      <c r="Y703" s="32"/>
      <c r="Z703" s="32"/>
      <c r="AA703" s="32"/>
      <c r="AB703" s="32"/>
      <c r="AC703" s="450" t="s">
        <v>142</v>
      </c>
      <c r="AD703" s="32"/>
      <c r="AE703" s="434" t="s">
        <v>207</v>
      </c>
      <c r="AF703" s="434">
        <v>43994</v>
      </c>
      <c r="AG703" s="32"/>
      <c r="AH703" s="32"/>
      <c r="AI703" s="32"/>
      <c r="AJ703" s="32"/>
      <c r="AK703" s="32"/>
      <c r="AL703" s="32"/>
      <c r="AM703" s="450" t="s">
        <v>214</v>
      </c>
      <c r="AN703" s="434">
        <v>43998</v>
      </c>
      <c r="AO703" s="450" t="s">
        <v>57</v>
      </c>
      <c r="AP703" s="450" t="s">
        <v>62</v>
      </c>
      <c r="AQ703" s="470" t="s">
        <v>1838</v>
      </c>
      <c r="AR703" s="450" t="s">
        <v>1329</v>
      </c>
      <c r="AS703" s="434">
        <v>44000</v>
      </c>
      <c r="AT703" s="450" t="s">
        <v>57</v>
      </c>
      <c r="AU703" s="450" t="s">
        <v>56</v>
      </c>
      <c r="AV703" s="450" t="s">
        <v>1839</v>
      </c>
      <c r="AW703" s="32"/>
      <c r="AX703" s="32"/>
      <c r="AY703" s="32"/>
      <c r="AZ703" s="32">
        <f t="shared" si="15"/>
        <v>6</v>
      </c>
    </row>
    <row r="704" spans="5:52" ht="15.6" customHeight="1">
      <c r="E704" s="32"/>
      <c r="F704" s="32"/>
      <c r="G704" s="32"/>
      <c r="H704" s="530" t="s">
        <v>2999</v>
      </c>
      <c r="I704" s="450" t="s">
        <v>5595</v>
      </c>
      <c r="J704" s="450" t="s">
        <v>5596</v>
      </c>
      <c r="K704" s="32"/>
      <c r="L704" s="32"/>
      <c r="M704" s="32"/>
      <c r="N704" s="487" t="s">
        <v>6802</v>
      </c>
      <c r="O704" s="32"/>
      <c r="P704" s="32"/>
      <c r="Q704" s="450" t="s">
        <v>4006</v>
      </c>
      <c r="R704" s="450" t="s">
        <v>7110</v>
      </c>
      <c r="S704" s="32"/>
      <c r="T704" s="32"/>
      <c r="U704" s="32"/>
      <c r="V704" s="32"/>
      <c r="W704" s="32" t="s">
        <v>29</v>
      </c>
      <c r="X704" s="32" t="s">
        <v>141</v>
      </c>
      <c r="Y704" s="32"/>
      <c r="Z704" s="32"/>
      <c r="AA704" s="32"/>
      <c r="AB704" s="32"/>
      <c r="AC704" s="450" t="s">
        <v>142</v>
      </c>
      <c r="AD704" s="32"/>
      <c r="AE704" s="434" t="s">
        <v>207</v>
      </c>
      <c r="AF704" s="434">
        <v>43994</v>
      </c>
      <c r="AG704" s="32"/>
      <c r="AH704" s="32"/>
      <c r="AI704" s="32"/>
      <c r="AJ704" s="32"/>
      <c r="AK704" s="32"/>
      <c r="AL704" s="32"/>
      <c r="AM704" s="450" t="s">
        <v>214</v>
      </c>
      <c r="AN704" s="434">
        <v>43998</v>
      </c>
      <c r="AO704" s="450" t="s">
        <v>56</v>
      </c>
      <c r="AP704" s="87" t="s">
        <v>56</v>
      </c>
      <c r="AQ704" s="470"/>
      <c r="AR704" s="450" t="s">
        <v>1329</v>
      </c>
      <c r="AS704" s="434">
        <v>44000</v>
      </c>
      <c r="AT704" s="450" t="s">
        <v>56</v>
      </c>
      <c r="AU704" s="450"/>
      <c r="AV704" s="450"/>
      <c r="AW704" s="32"/>
      <c r="AX704" s="32"/>
      <c r="AY704" s="32"/>
      <c r="AZ704" s="32">
        <f t="shared" si="15"/>
        <v>6</v>
      </c>
    </row>
    <row r="705" spans="5:52" ht="15.6" customHeight="1">
      <c r="E705" s="32"/>
      <c r="F705" s="32"/>
      <c r="G705" s="32"/>
      <c r="H705" s="530" t="s">
        <v>3000</v>
      </c>
      <c r="I705" s="450" t="s">
        <v>5597</v>
      </c>
      <c r="J705" s="450" t="s">
        <v>5598</v>
      </c>
      <c r="K705" s="32"/>
      <c r="L705" s="32"/>
      <c r="M705" s="32"/>
      <c r="N705" s="487" t="s">
        <v>6803</v>
      </c>
      <c r="O705" s="32"/>
      <c r="P705" s="32"/>
      <c r="Q705" s="450" t="s">
        <v>4007</v>
      </c>
      <c r="R705" s="450" t="s">
        <v>7220</v>
      </c>
      <c r="S705" s="32"/>
      <c r="T705" s="32"/>
      <c r="U705" s="32"/>
      <c r="V705" s="32"/>
      <c r="W705" s="32" t="s">
        <v>29</v>
      </c>
      <c r="X705" s="32" t="s">
        <v>141</v>
      </c>
      <c r="Y705" s="32"/>
      <c r="Z705" s="32"/>
      <c r="AA705" s="32"/>
      <c r="AB705" s="32"/>
      <c r="AC705" s="450" t="s">
        <v>142</v>
      </c>
      <c r="AD705" s="32"/>
      <c r="AE705" s="434" t="s">
        <v>207</v>
      </c>
      <c r="AF705" s="434">
        <v>43994</v>
      </c>
      <c r="AG705" s="32"/>
      <c r="AH705" s="32"/>
      <c r="AI705" s="32"/>
      <c r="AJ705" s="32"/>
      <c r="AK705" s="32"/>
      <c r="AL705" s="32"/>
      <c r="AM705" s="450" t="s">
        <v>214</v>
      </c>
      <c r="AN705" s="434">
        <v>43998</v>
      </c>
      <c r="AO705" s="450" t="s">
        <v>57</v>
      </c>
      <c r="AP705" s="450" t="s">
        <v>62</v>
      </c>
      <c r="AQ705" s="470" t="s">
        <v>1840</v>
      </c>
      <c r="AR705" s="450" t="s">
        <v>1329</v>
      </c>
      <c r="AS705" s="434">
        <v>44000</v>
      </c>
      <c r="AT705" s="450" t="s">
        <v>59</v>
      </c>
      <c r="AU705" s="450"/>
      <c r="AV705" s="450"/>
      <c r="AW705" s="32"/>
      <c r="AX705" s="32"/>
      <c r="AY705" s="32"/>
      <c r="AZ705" s="32">
        <f t="shared" si="15"/>
        <v>6</v>
      </c>
    </row>
    <row r="706" spans="5:52" ht="15.6" customHeight="1">
      <c r="E706" s="32"/>
      <c r="F706" s="32"/>
      <c r="G706" s="32"/>
      <c r="H706" s="530" t="s">
        <v>3001</v>
      </c>
      <c r="I706" s="450" t="s">
        <v>5599</v>
      </c>
      <c r="J706" s="450" t="s">
        <v>5600</v>
      </c>
      <c r="K706" s="32"/>
      <c r="L706" s="32"/>
      <c r="M706" s="32"/>
      <c r="N706" s="487" t="s">
        <v>6804</v>
      </c>
      <c r="O706" s="32"/>
      <c r="P706" s="32"/>
      <c r="Q706" s="450" t="s">
        <v>4008</v>
      </c>
      <c r="R706" s="450" t="s">
        <v>7110</v>
      </c>
      <c r="S706" s="32"/>
      <c r="T706" s="32"/>
      <c r="U706" s="32"/>
      <c r="V706" s="32"/>
      <c r="W706" s="32" t="s">
        <v>29</v>
      </c>
      <c r="X706" s="32" t="s">
        <v>141</v>
      </c>
      <c r="Y706" s="32"/>
      <c r="Z706" s="32"/>
      <c r="AA706" s="32"/>
      <c r="AB706" s="32"/>
      <c r="AC706" s="450" t="s">
        <v>142</v>
      </c>
      <c r="AD706" s="32"/>
      <c r="AE706" s="434" t="s">
        <v>207</v>
      </c>
      <c r="AF706" s="434">
        <v>43994</v>
      </c>
      <c r="AG706" s="32"/>
      <c r="AH706" s="32"/>
      <c r="AI706" s="32"/>
      <c r="AJ706" s="32"/>
      <c r="AK706" s="32"/>
      <c r="AL706" s="32"/>
      <c r="AM706" s="450" t="s">
        <v>214</v>
      </c>
      <c r="AN706" s="434">
        <v>43998</v>
      </c>
      <c r="AO706" s="450" t="s">
        <v>56</v>
      </c>
      <c r="AP706" s="87" t="s">
        <v>56</v>
      </c>
      <c r="AQ706" s="470"/>
      <c r="AR706" s="450" t="s">
        <v>1329</v>
      </c>
      <c r="AS706" s="434">
        <v>44000</v>
      </c>
      <c r="AT706" s="450" t="s">
        <v>56</v>
      </c>
      <c r="AU706" s="450"/>
      <c r="AV706" s="450"/>
      <c r="AW706" s="32"/>
      <c r="AX706" s="32"/>
      <c r="AY706" s="32"/>
      <c r="AZ706" s="32">
        <f t="shared" si="15"/>
        <v>6</v>
      </c>
    </row>
    <row r="707" spans="5:52" ht="15.6" customHeight="1">
      <c r="E707" s="32"/>
      <c r="F707" s="32"/>
      <c r="G707" s="32"/>
      <c r="H707" s="530" t="s">
        <v>3002</v>
      </c>
      <c r="I707" s="450" t="s">
        <v>5591</v>
      </c>
      <c r="J707" s="450" t="s">
        <v>5592</v>
      </c>
      <c r="K707" s="32"/>
      <c r="L707" s="32"/>
      <c r="M707" s="32"/>
      <c r="N707" s="487" t="s">
        <v>6805</v>
      </c>
      <c r="O707" s="32"/>
      <c r="P707" s="32"/>
      <c r="Q707" s="450" t="s">
        <v>4009</v>
      </c>
      <c r="R707" s="450" t="s">
        <v>7110</v>
      </c>
      <c r="S707" s="32"/>
      <c r="T707" s="32"/>
      <c r="U707" s="32"/>
      <c r="V707" s="32"/>
      <c r="W707" s="32" t="s">
        <v>29</v>
      </c>
      <c r="X707" s="32" t="s">
        <v>141</v>
      </c>
      <c r="Y707" s="32"/>
      <c r="Z707" s="32"/>
      <c r="AA707" s="32"/>
      <c r="AB707" s="32"/>
      <c r="AC707" s="450" t="s">
        <v>142</v>
      </c>
      <c r="AD707" s="32"/>
      <c r="AE707" s="434" t="s">
        <v>207</v>
      </c>
      <c r="AF707" s="434">
        <v>43994</v>
      </c>
      <c r="AG707" s="32"/>
      <c r="AH707" s="32"/>
      <c r="AI707" s="32"/>
      <c r="AJ707" s="32"/>
      <c r="AK707" s="32"/>
      <c r="AL707" s="32"/>
      <c r="AM707" s="450" t="s">
        <v>214</v>
      </c>
      <c r="AN707" s="434">
        <v>43998</v>
      </c>
      <c r="AO707" s="450" t="s">
        <v>56</v>
      </c>
      <c r="AP707" s="87" t="s">
        <v>56</v>
      </c>
      <c r="AQ707" s="470" t="s">
        <v>1841</v>
      </c>
      <c r="AR707" s="450"/>
      <c r="AS707" s="434"/>
      <c r="AT707" s="450"/>
      <c r="AU707" s="450"/>
      <c r="AV707" s="450"/>
      <c r="AW707" s="32"/>
      <c r="AX707" s="32"/>
      <c r="AY707" s="32"/>
      <c r="AZ707" s="32">
        <f t="shared" si="15"/>
        <v>6</v>
      </c>
    </row>
    <row r="708" spans="5:52" ht="15.6" customHeight="1">
      <c r="E708" s="32"/>
      <c r="F708" s="32"/>
      <c r="G708" s="32"/>
      <c r="H708" s="530" t="s">
        <v>3003</v>
      </c>
      <c r="I708" s="450" t="s">
        <v>5601</v>
      </c>
      <c r="J708" s="450" t="s">
        <v>5602</v>
      </c>
      <c r="K708" s="32"/>
      <c r="L708" s="32"/>
      <c r="M708" s="32"/>
      <c r="N708" s="487" t="s">
        <v>6806</v>
      </c>
      <c r="O708" s="32"/>
      <c r="P708" s="32"/>
      <c r="Q708" s="450" t="s">
        <v>4010</v>
      </c>
      <c r="R708" s="450" t="s">
        <v>7221</v>
      </c>
      <c r="S708" s="32"/>
      <c r="T708" s="32"/>
      <c r="U708" s="32"/>
      <c r="V708" s="32"/>
      <c r="W708" s="32" t="s">
        <v>29</v>
      </c>
      <c r="X708" s="32" t="s">
        <v>141</v>
      </c>
      <c r="Y708" s="32"/>
      <c r="Z708" s="32"/>
      <c r="AA708" s="32"/>
      <c r="AB708" s="32"/>
      <c r="AC708" s="450" t="s">
        <v>142</v>
      </c>
      <c r="AD708" s="32"/>
      <c r="AE708" s="434" t="s">
        <v>207</v>
      </c>
      <c r="AF708" s="434">
        <v>43994</v>
      </c>
      <c r="AG708" s="32"/>
      <c r="AH708" s="32"/>
      <c r="AI708" s="32"/>
      <c r="AJ708" s="32"/>
      <c r="AK708" s="32"/>
      <c r="AL708" s="32"/>
      <c r="AM708" s="450" t="s">
        <v>214</v>
      </c>
      <c r="AN708" s="434">
        <v>43998</v>
      </c>
      <c r="AO708" s="450" t="s">
        <v>56</v>
      </c>
      <c r="AP708" s="450" t="s">
        <v>59</v>
      </c>
      <c r="AQ708" s="470"/>
      <c r="AR708" s="450"/>
      <c r="AS708" s="434"/>
      <c r="AT708" s="450"/>
      <c r="AU708" s="450"/>
      <c r="AV708" s="450"/>
      <c r="AW708" s="32"/>
      <c r="AX708" s="32"/>
      <c r="AY708" s="32"/>
      <c r="AZ708" s="32">
        <f t="shared" si="15"/>
        <v>6</v>
      </c>
    </row>
    <row r="709" spans="5:52" ht="15.6" customHeight="1">
      <c r="E709" s="32"/>
      <c r="F709" s="32"/>
      <c r="G709" s="32"/>
      <c r="H709" s="530" t="s">
        <v>3004</v>
      </c>
      <c r="I709" s="450" t="s">
        <v>5603</v>
      </c>
      <c r="J709" s="450" t="s">
        <v>5604</v>
      </c>
      <c r="K709" s="32"/>
      <c r="L709" s="32"/>
      <c r="M709" s="32"/>
      <c r="N709" s="487" t="s">
        <v>6807</v>
      </c>
      <c r="O709" s="32"/>
      <c r="P709" s="32"/>
      <c r="Q709" s="450" t="s">
        <v>4011</v>
      </c>
      <c r="R709" s="450" t="s">
        <v>7222</v>
      </c>
      <c r="S709" s="32"/>
      <c r="T709" s="32"/>
      <c r="U709" s="32"/>
      <c r="V709" s="32"/>
      <c r="W709" s="32" t="s">
        <v>29</v>
      </c>
      <c r="X709" s="32" t="s">
        <v>141</v>
      </c>
      <c r="Y709" s="32"/>
      <c r="Z709" s="32"/>
      <c r="AA709" s="32"/>
      <c r="AB709" s="32"/>
      <c r="AC709" s="450" t="s">
        <v>142</v>
      </c>
      <c r="AD709" s="32"/>
      <c r="AE709" s="434" t="s">
        <v>207</v>
      </c>
      <c r="AF709" s="434">
        <v>43994</v>
      </c>
      <c r="AG709" s="32"/>
      <c r="AH709" s="32"/>
      <c r="AI709" s="32"/>
      <c r="AJ709" s="32"/>
      <c r="AK709" s="32"/>
      <c r="AL709" s="32"/>
      <c r="AM709" s="450" t="s">
        <v>214</v>
      </c>
      <c r="AN709" s="434">
        <v>43998</v>
      </c>
      <c r="AO709" s="450" t="s">
        <v>56</v>
      </c>
      <c r="AP709" s="450" t="s">
        <v>59</v>
      </c>
      <c r="AQ709" s="470"/>
      <c r="AR709" s="450"/>
      <c r="AS709" s="434"/>
      <c r="AT709" s="450"/>
      <c r="AU709" s="450"/>
      <c r="AV709" s="450"/>
      <c r="AW709" s="32"/>
      <c r="AX709" s="32"/>
      <c r="AY709" s="32"/>
      <c r="AZ709" s="32">
        <f t="shared" si="15"/>
        <v>6</v>
      </c>
    </row>
    <row r="710" spans="5:52" ht="15.6" customHeight="1">
      <c r="E710" s="32"/>
      <c r="F710" s="32"/>
      <c r="G710" s="32"/>
      <c r="H710" s="530" t="s">
        <v>3005</v>
      </c>
      <c r="I710" s="450" t="s">
        <v>5603</v>
      </c>
      <c r="J710" s="450" t="s">
        <v>5605</v>
      </c>
      <c r="K710" s="32"/>
      <c r="L710" s="32"/>
      <c r="M710" s="32"/>
      <c r="N710" s="487" t="s">
        <v>6808</v>
      </c>
      <c r="O710" s="32"/>
      <c r="P710" s="32"/>
      <c r="Q710" s="450" t="s">
        <v>4012</v>
      </c>
      <c r="R710" s="450" t="s">
        <v>7220</v>
      </c>
      <c r="S710" s="32"/>
      <c r="T710" s="32"/>
      <c r="U710" s="32"/>
      <c r="V710" s="32"/>
      <c r="W710" s="32" t="s">
        <v>29</v>
      </c>
      <c r="X710" s="32" t="s">
        <v>141</v>
      </c>
      <c r="Y710" s="32"/>
      <c r="Z710" s="32"/>
      <c r="AA710" s="32"/>
      <c r="AB710" s="32"/>
      <c r="AC710" s="450" t="s">
        <v>142</v>
      </c>
      <c r="AD710" s="32"/>
      <c r="AE710" s="434" t="s">
        <v>207</v>
      </c>
      <c r="AF710" s="434">
        <v>43994</v>
      </c>
      <c r="AG710" s="32"/>
      <c r="AH710" s="32"/>
      <c r="AI710" s="32"/>
      <c r="AJ710" s="32"/>
      <c r="AK710" s="32"/>
      <c r="AL710" s="32"/>
      <c r="AM710" s="450" t="s">
        <v>214</v>
      </c>
      <c r="AN710" s="434">
        <v>43998</v>
      </c>
      <c r="AO710" s="450" t="s">
        <v>55</v>
      </c>
      <c r="AP710" s="450" t="s">
        <v>56</v>
      </c>
      <c r="AQ710" s="470" t="s">
        <v>1842</v>
      </c>
      <c r="AR710" s="450" t="s">
        <v>1329</v>
      </c>
      <c r="AS710" s="434">
        <v>44000</v>
      </c>
      <c r="AT710" s="450" t="s">
        <v>56</v>
      </c>
      <c r="AU710" s="450"/>
      <c r="AV710" s="450"/>
      <c r="AW710" s="32"/>
      <c r="AX710" s="32"/>
      <c r="AY710" s="32"/>
      <c r="AZ710" s="32">
        <f t="shared" si="15"/>
        <v>6</v>
      </c>
    </row>
    <row r="711" spans="5:52" ht="15.6" customHeight="1">
      <c r="E711" s="32"/>
      <c r="F711" s="32"/>
      <c r="G711" s="32"/>
      <c r="H711" s="530" t="s">
        <v>3006</v>
      </c>
      <c r="I711" s="450" t="s">
        <v>5606</v>
      </c>
      <c r="J711" s="450" t="s">
        <v>5607</v>
      </c>
      <c r="K711" s="32"/>
      <c r="L711" s="32"/>
      <c r="M711" s="32"/>
      <c r="N711" s="487" t="s">
        <v>6809</v>
      </c>
      <c r="O711" s="32"/>
      <c r="P711" s="32"/>
      <c r="Q711" s="450" t="s">
        <v>4013</v>
      </c>
      <c r="R711" s="450" t="s">
        <v>7124</v>
      </c>
      <c r="S711" s="32"/>
      <c r="T711" s="32"/>
      <c r="U711" s="32"/>
      <c r="V711" s="32"/>
      <c r="W711" s="32" t="s">
        <v>29</v>
      </c>
      <c r="X711" s="32" t="s">
        <v>141</v>
      </c>
      <c r="Y711" s="32"/>
      <c r="Z711" s="32"/>
      <c r="AA711" s="32"/>
      <c r="AB711" s="32"/>
      <c r="AC711" s="450" t="s">
        <v>142</v>
      </c>
      <c r="AD711" s="32"/>
      <c r="AE711" s="434" t="s">
        <v>207</v>
      </c>
      <c r="AF711" s="434">
        <v>43997</v>
      </c>
      <c r="AG711" s="32"/>
      <c r="AH711" s="32"/>
      <c r="AI711" s="32"/>
      <c r="AJ711" s="32"/>
      <c r="AK711" s="32"/>
      <c r="AL711" s="32"/>
      <c r="AM711" s="450" t="s">
        <v>214</v>
      </c>
      <c r="AN711" s="434">
        <v>43998</v>
      </c>
      <c r="AO711" s="450" t="s">
        <v>56</v>
      </c>
      <c r="AP711" s="87" t="s">
        <v>56</v>
      </c>
      <c r="AQ711" s="470"/>
      <c r="AR711" s="450"/>
      <c r="AS711" s="434"/>
      <c r="AT711" s="450"/>
      <c r="AU711" s="450"/>
      <c r="AV711" s="450"/>
      <c r="AW711" s="32"/>
      <c r="AX711" s="32"/>
      <c r="AY711" s="32"/>
      <c r="AZ711" s="32">
        <f t="shared" si="15"/>
        <v>6</v>
      </c>
    </row>
    <row r="712" spans="5:52" ht="15.6" customHeight="1">
      <c r="E712" s="32"/>
      <c r="F712" s="32"/>
      <c r="G712" s="32"/>
      <c r="H712" s="465" t="s">
        <v>3006</v>
      </c>
      <c r="I712" s="69" t="s">
        <v>5608</v>
      </c>
      <c r="J712" s="69" t="s">
        <v>5609</v>
      </c>
      <c r="K712" s="32"/>
      <c r="L712" s="32"/>
      <c r="M712" s="32"/>
      <c r="N712" s="72" t="s">
        <v>6810</v>
      </c>
      <c r="O712" s="32"/>
      <c r="P712" s="32"/>
      <c r="Q712" s="69" t="s">
        <v>4014</v>
      </c>
      <c r="R712" s="69" t="s">
        <v>7082</v>
      </c>
      <c r="S712" s="32"/>
      <c r="T712" s="32"/>
      <c r="U712" s="32"/>
      <c r="V712" s="32"/>
      <c r="W712" s="32" t="s">
        <v>29</v>
      </c>
      <c r="X712" s="32" t="s">
        <v>141</v>
      </c>
      <c r="Y712" s="32"/>
      <c r="Z712" s="32"/>
      <c r="AA712" s="32"/>
      <c r="AB712" s="32"/>
      <c r="AC712" s="96" t="s">
        <v>142</v>
      </c>
      <c r="AD712" s="32"/>
      <c r="AE712" s="372" t="s">
        <v>214</v>
      </c>
      <c r="AF712" s="372">
        <v>43994</v>
      </c>
      <c r="AG712" s="32"/>
      <c r="AH712" s="32"/>
      <c r="AI712" s="32"/>
      <c r="AJ712" s="32"/>
      <c r="AK712" s="32"/>
      <c r="AL712" s="32"/>
      <c r="AM712" s="105" t="s">
        <v>207</v>
      </c>
      <c r="AN712" s="449">
        <v>43998</v>
      </c>
      <c r="AO712" s="87" t="s">
        <v>55</v>
      </c>
      <c r="AP712" s="87" t="s">
        <v>56</v>
      </c>
      <c r="AQ712" s="69" t="s">
        <v>1843</v>
      </c>
      <c r="AR712" s="105" t="s">
        <v>1329</v>
      </c>
      <c r="AS712" s="449">
        <v>44000</v>
      </c>
      <c r="AT712" s="104" t="s">
        <v>56</v>
      </c>
      <c r="AU712" s="87"/>
      <c r="AV712" s="87"/>
      <c r="AW712" s="32"/>
      <c r="AX712" s="32"/>
      <c r="AY712" s="32"/>
      <c r="AZ712" s="32">
        <f t="shared" si="15"/>
        <v>6</v>
      </c>
    </row>
    <row r="713" spans="5:52" ht="15.6" customHeight="1">
      <c r="E713" s="32"/>
      <c r="F713" s="32"/>
      <c r="G713" s="32"/>
      <c r="H713" s="465" t="s">
        <v>3007</v>
      </c>
      <c r="I713" s="69" t="s">
        <v>5610</v>
      </c>
      <c r="J713" s="69" t="s">
        <v>5611</v>
      </c>
      <c r="K713" s="32"/>
      <c r="L713" s="32"/>
      <c r="M713" s="32"/>
      <c r="N713" s="72" t="s">
        <v>6811</v>
      </c>
      <c r="O713" s="32"/>
      <c r="P713" s="32"/>
      <c r="Q713" s="69" t="s">
        <v>4015</v>
      </c>
      <c r="R713" s="69" t="s">
        <v>7082</v>
      </c>
      <c r="S713" s="32"/>
      <c r="T713" s="32"/>
      <c r="U713" s="32"/>
      <c r="V713" s="32"/>
      <c r="W713" s="32" t="s">
        <v>29</v>
      </c>
      <c r="X713" s="32" t="s">
        <v>141</v>
      </c>
      <c r="Y713" s="32"/>
      <c r="Z713" s="32"/>
      <c r="AA713" s="32"/>
      <c r="AB713" s="32"/>
      <c r="AC713" s="96" t="s">
        <v>142</v>
      </c>
      <c r="AD713" s="32"/>
      <c r="AE713" s="372" t="s">
        <v>214</v>
      </c>
      <c r="AF713" s="372">
        <v>43994</v>
      </c>
      <c r="AG713" s="32"/>
      <c r="AH713" s="32"/>
      <c r="AI713" s="32"/>
      <c r="AJ713" s="32"/>
      <c r="AK713" s="32"/>
      <c r="AL713" s="32"/>
      <c r="AM713" s="105" t="s">
        <v>207</v>
      </c>
      <c r="AN713" s="449">
        <v>43998</v>
      </c>
      <c r="AO713" s="87" t="s">
        <v>55</v>
      </c>
      <c r="AP713" s="87" t="s">
        <v>56</v>
      </c>
      <c r="AQ713" s="69" t="s">
        <v>1844</v>
      </c>
      <c r="AR713" s="87"/>
      <c r="AS713" s="87"/>
      <c r="AT713" s="69"/>
      <c r="AU713" s="87"/>
      <c r="AV713" s="87"/>
      <c r="AW713" s="32"/>
      <c r="AX713" s="32"/>
      <c r="AY713" s="32"/>
      <c r="AZ713" s="32">
        <f t="shared" si="15"/>
        <v>6</v>
      </c>
    </row>
    <row r="714" spans="5:52" ht="15.6" customHeight="1">
      <c r="E714" s="32"/>
      <c r="F714" s="32"/>
      <c r="G714" s="32"/>
      <c r="H714" s="465" t="s">
        <v>3008</v>
      </c>
      <c r="I714" s="69" t="s">
        <v>5612</v>
      </c>
      <c r="J714" s="69" t="s">
        <v>5613</v>
      </c>
      <c r="K714" s="32"/>
      <c r="L714" s="32"/>
      <c r="M714" s="32"/>
      <c r="N714" s="72" t="s">
        <v>6812</v>
      </c>
      <c r="O714" s="32"/>
      <c r="P714" s="32"/>
      <c r="Q714" s="69" t="s">
        <v>4016</v>
      </c>
      <c r="R714" s="69" t="s">
        <v>7207</v>
      </c>
      <c r="S714" s="32"/>
      <c r="T714" s="32"/>
      <c r="U714" s="32"/>
      <c r="V714" s="32"/>
      <c r="W714" s="32" t="s">
        <v>29</v>
      </c>
      <c r="X714" s="32" t="s">
        <v>141</v>
      </c>
      <c r="Y714" s="32"/>
      <c r="Z714" s="32"/>
      <c r="AA714" s="32"/>
      <c r="AB714" s="32"/>
      <c r="AC714" s="96" t="s">
        <v>142</v>
      </c>
      <c r="AD714" s="32"/>
      <c r="AE714" s="372" t="s">
        <v>214</v>
      </c>
      <c r="AF714" s="372">
        <v>43994</v>
      </c>
      <c r="AG714" s="32"/>
      <c r="AH714" s="32"/>
      <c r="AI714" s="32"/>
      <c r="AJ714" s="32"/>
      <c r="AK714" s="32"/>
      <c r="AL714" s="32"/>
      <c r="AM714" s="105" t="s">
        <v>207</v>
      </c>
      <c r="AN714" s="449">
        <v>43998</v>
      </c>
      <c r="AO714" s="87" t="s">
        <v>57</v>
      </c>
      <c r="AP714" s="87" t="s">
        <v>56</v>
      </c>
      <c r="AQ714" s="69" t="s">
        <v>1845</v>
      </c>
      <c r="AR714" s="87"/>
      <c r="AS714" s="87"/>
      <c r="AT714" s="69"/>
      <c r="AU714" s="87"/>
      <c r="AV714" s="87"/>
      <c r="AW714" s="32"/>
      <c r="AX714" s="32"/>
      <c r="AY714" s="32"/>
      <c r="AZ714" s="32">
        <f t="shared" si="15"/>
        <v>6</v>
      </c>
    </row>
    <row r="715" spans="5:52" ht="15.6" customHeight="1">
      <c r="E715" s="32"/>
      <c r="F715" s="32"/>
      <c r="G715" s="32"/>
      <c r="H715" s="465" t="s">
        <v>3009</v>
      </c>
      <c r="I715" s="69" t="s">
        <v>5614</v>
      </c>
      <c r="J715" s="69" t="s">
        <v>5615</v>
      </c>
      <c r="K715" s="32"/>
      <c r="L715" s="32"/>
      <c r="M715" s="32"/>
      <c r="N715" s="72" t="s">
        <v>6812</v>
      </c>
      <c r="O715" s="32"/>
      <c r="P715" s="32"/>
      <c r="Q715" s="69" t="s">
        <v>4017</v>
      </c>
      <c r="R715" s="69" t="s">
        <v>7207</v>
      </c>
      <c r="S715" s="32"/>
      <c r="T715" s="32"/>
      <c r="U715" s="32"/>
      <c r="V715" s="32"/>
      <c r="W715" s="32" t="s">
        <v>29</v>
      </c>
      <c r="X715" s="32" t="s">
        <v>141</v>
      </c>
      <c r="Y715" s="32"/>
      <c r="Z715" s="32"/>
      <c r="AA715" s="32"/>
      <c r="AB715" s="32"/>
      <c r="AC715" s="96" t="s">
        <v>142</v>
      </c>
      <c r="AD715" s="32"/>
      <c r="AE715" s="372" t="s">
        <v>214</v>
      </c>
      <c r="AF715" s="372">
        <v>43999</v>
      </c>
      <c r="AG715" s="32"/>
      <c r="AH715" s="32"/>
      <c r="AI715" s="32"/>
      <c r="AJ715" s="32"/>
      <c r="AK715" s="32"/>
      <c r="AL715" s="32"/>
      <c r="AM715" s="105" t="s">
        <v>207</v>
      </c>
      <c r="AN715" s="449">
        <v>44000</v>
      </c>
      <c r="AO715" s="87" t="s">
        <v>56</v>
      </c>
      <c r="AP715" s="87" t="s">
        <v>56</v>
      </c>
      <c r="AQ715" s="69"/>
      <c r="AR715" s="87"/>
      <c r="AS715" s="87"/>
      <c r="AT715" s="69"/>
      <c r="AU715" s="87"/>
      <c r="AV715" s="87"/>
      <c r="AW715" s="32"/>
      <c r="AX715" s="32"/>
      <c r="AY715" s="32"/>
      <c r="AZ715" s="32">
        <f t="shared" si="15"/>
        <v>6</v>
      </c>
    </row>
    <row r="716" spans="5:52" ht="15.6" customHeight="1">
      <c r="E716" s="32"/>
      <c r="F716" s="32"/>
      <c r="G716" s="32"/>
      <c r="H716" s="465" t="s">
        <v>3010</v>
      </c>
      <c r="I716" s="69" t="s">
        <v>5616</v>
      </c>
      <c r="J716" s="69" t="s">
        <v>5617</v>
      </c>
      <c r="K716" s="32"/>
      <c r="L716" s="32"/>
      <c r="M716" s="32"/>
      <c r="N716" s="72" t="s">
        <v>6813</v>
      </c>
      <c r="O716" s="32"/>
      <c r="P716" s="32"/>
      <c r="Q716" s="69" t="s">
        <v>4018</v>
      </c>
      <c r="R716" s="69" t="s">
        <v>7223</v>
      </c>
      <c r="S716" s="32"/>
      <c r="T716" s="32"/>
      <c r="U716" s="32"/>
      <c r="V716" s="32"/>
      <c r="W716" s="32" t="s">
        <v>29</v>
      </c>
      <c r="X716" s="32" t="s">
        <v>141</v>
      </c>
      <c r="Y716" s="32"/>
      <c r="Z716" s="32"/>
      <c r="AA716" s="32"/>
      <c r="AB716" s="32"/>
      <c r="AC716" s="96" t="s">
        <v>142</v>
      </c>
      <c r="AD716" s="32"/>
      <c r="AE716" s="372" t="s">
        <v>214</v>
      </c>
      <c r="AF716" s="372">
        <v>43999</v>
      </c>
      <c r="AG716" s="32"/>
      <c r="AH716" s="32"/>
      <c r="AI716" s="32"/>
      <c r="AJ716" s="32"/>
      <c r="AK716" s="32"/>
      <c r="AL716" s="32"/>
      <c r="AM716" s="105" t="s">
        <v>207</v>
      </c>
      <c r="AN716" s="449">
        <v>44000</v>
      </c>
      <c r="AO716" s="87" t="s">
        <v>57</v>
      </c>
      <c r="AP716" s="87" t="s">
        <v>56</v>
      </c>
      <c r="AQ716" s="69" t="s">
        <v>1846</v>
      </c>
      <c r="AR716" s="87"/>
      <c r="AS716" s="87"/>
      <c r="AT716" s="69"/>
      <c r="AU716" s="87"/>
      <c r="AV716" s="87"/>
      <c r="AW716" s="32"/>
      <c r="AX716" s="32"/>
      <c r="AY716" s="32"/>
      <c r="AZ716" s="32">
        <f t="shared" ref="AZ716:AZ779" si="16">MONTH(AF716)</f>
        <v>6</v>
      </c>
    </row>
    <row r="717" spans="5:52" ht="15.6" customHeight="1">
      <c r="E717" s="32"/>
      <c r="F717" s="32"/>
      <c r="G717" s="32"/>
      <c r="H717" s="535" t="s">
        <v>3011</v>
      </c>
      <c r="I717" s="450" t="s">
        <v>5618</v>
      </c>
      <c r="J717" s="450" t="s">
        <v>5619</v>
      </c>
      <c r="K717" s="32"/>
      <c r="L717" s="32"/>
      <c r="M717" s="32"/>
      <c r="N717" s="487" t="s">
        <v>6814</v>
      </c>
      <c r="O717" s="32"/>
      <c r="P717" s="32"/>
      <c r="Q717" s="450" t="s">
        <v>4019</v>
      </c>
      <c r="R717" s="450" t="s">
        <v>7224</v>
      </c>
      <c r="S717" s="32"/>
      <c r="T717" s="32"/>
      <c r="U717" s="32"/>
      <c r="V717" s="32"/>
      <c r="W717" s="32" t="s">
        <v>29</v>
      </c>
      <c r="X717" s="32" t="s">
        <v>141</v>
      </c>
      <c r="Y717" s="32"/>
      <c r="Z717" s="32"/>
      <c r="AA717" s="32"/>
      <c r="AB717" s="32"/>
      <c r="AC717" s="463" t="s">
        <v>142</v>
      </c>
      <c r="AD717" s="32"/>
      <c r="AE717" s="450" t="s">
        <v>207</v>
      </c>
      <c r="AF717" s="434">
        <v>44004</v>
      </c>
      <c r="AG717" s="32"/>
      <c r="AH717" s="32"/>
      <c r="AI717" s="32"/>
      <c r="AJ717" s="32"/>
      <c r="AK717" s="32"/>
      <c r="AL717" s="32"/>
      <c r="AM717" s="450" t="s">
        <v>1329</v>
      </c>
      <c r="AN717" s="434">
        <v>44011</v>
      </c>
      <c r="AO717" s="450" t="s">
        <v>57</v>
      </c>
      <c r="AP717" s="450" t="s">
        <v>56</v>
      </c>
      <c r="AQ717" s="470" t="s">
        <v>1847</v>
      </c>
      <c r="AR717" s="450" t="s">
        <v>214</v>
      </c>
      <c r="AS717" s="434">
        <v>44011</v>
      </c>
      <c r="AT717" s="450" t="s">
        <v>56</v>
      </c>
      <c r="AU717" s="450"/>
      <c r="AV717" s="450"/>
      <c r="AW717" s="32"/>
      <c r="AX717" s="32"/>
      <c r="AY717" s="32"/>
      <c r="AZ717" s="32">
        <f t="shared" si="16"/>
        <v>6</v>
      </c>
    </row>
    <row r="718" spans="5:52" ht="15.6" customHeight="1">
      <c r="E718" s="32"/>
      <c r="F718" s="32"/>
      <c r="G718" s="32"/>
      <c r="H718" s="535" t="s">
        <v>3012</v>
      </c>
      <c r="I718" s="450" t="s">
        <v>5620</v>
      </c>
      <c r="J718" s="450" t="s">
        <v>5621</v>
      </c>
      <c r="K718" s="32"/>
      <c r="L718" s="32"/>
      <c r="M718" s="32"/>
      <c r="N718" s="487" t="s">
        <v>6815</v>
      </c>
      <c r="O718" s="32"/>
      <c r="P718" s="32"/>
      <c r="Q718" s="450" t="s">
        <v>4020</v>
      </c>
      <c r="R718" s="450" t="s">
        <v>7224</v>
      </c>
      <c r="S718" s="32"/>
      <c r="T718" s="32"/>
      <c r="U718" s="32"/>
      <c r="V718" s="32"/>
      <c r="W718" s="32" t="s">
        <v>29</v>
      </c>
      <c r="X718" s="32" t="s">
        <v>141</v>
      </c>
      <c r="Y718" s="32"/>
      <c r="Z718" s="32"/>
      <c r="AA718" s="32"/>
      <c r="AB718" s="32"/>
      <c r="AC718" s="463" t="s">
        <v>142</v>
      </c>
      <c r="AD718" s="32"/>
      <c r="AE718" s="450" t="s">
        <v>207</v>
      </c>
      <c r="AF718" s="434">
        <v>44004</v>
      </c>
      <c r="AG718" s="32"/>
      <c r="AH718" s="32"/>
      <c r="AI718" s="32"/>
      <c r="AJ718" s="32"/>
      <c r="AK718" s="32"/>
      <c r="AL718" s="32"/>
      <c r="AM718" s="450" t="s">
        <v>1329</v>
      </c>
      <c r="AN718" s="434">
        <v>44011</v>
      </c>
      <c r="AO718" s="450" t="s">
        <v>57</v>
      </c>
      <c r="AP718" s="450" t="s">
        <v>56</v>
      </c>
      <c r="AQ718" s="470" t="s">
        <v>1848</v>
      </c>
      <c r="AR718" s="450" t="s">
        <v>214</v>
      </c>
      <c r="AS718" s="434">
        <v>44011</v>
      </c>
      <c r="AT718" s="450" t="s">
        <v>56</v>
      </c>
      <c r="AU718" s="450"/>
      <c r="AV718" s="450"/>
      <c r="AW718" s="32"/>
      <c r="AX718" s="32"/>
      <c r="AY718" s="32"/>
      <c r="AZ718" s="32">
        <f t="shared" si="16"/>
        <v>6</v>
      </c>
    </row>
    <row r="719" spans="5:52" ht="15.6" customHeight="1">
      <c r="E719" s="32"/>
      <c r="F719" s="32"/>
      <c r="G719" s="32"/>
      <c r="H719" s="535" t="s">
        <v>3013</v>
      </c>
      <c r="I719" s="450" t="s">
        <v>5622</v>
      </c>
      <c r="J719" s="450" t="s">
        <v>5623</v>
      </c>
      <c r="K719" s="32"/>
      <c r="L719" s="32"/>
      <c r="M719" s="32"/>
      <c r="N719" s="487" t="s">
        <v>6816</v>
      </c>
      <c r="O719" s="32"/>
      <c r="P719" s="32"/>
      <c r="Q719" s="450" t="s">
        <v>4021</v>
      </c>
      <c r="R719" s="450" t="s">
        <v>7225</v>
      </c>
      <c r="S719" s="32"/>
      <c r="T719" s="32"/>
      <c r="U719" s="32"/>
      <c r="V719" s="32"/>
      <c r="W719" s="32" t="s">
        <v>29</v>
      </c>
      <c r="X719" s="32" t="s">
        <v>141</v>
      </c>
      <c r="Y719" s="32"/>
      <c r="Z719" s="32"/>
      <c r="AA719" s="32"/>
      <c r="AB719" s="32"/>
      <c r="AC719" s="450" t="s">
        <v>142</v>
      </c>
      <c r="AD719" s="32"/>
      <c r="AE719" s="450" t="s">
        <v>207</v>
      </c>
      <c r="AF719" s="434">
        <v>44004</v>
      </c>
      <c r="AG719" s="32"/>
      <c r="AH719" s="32"/>
      <c r="AI719" s="32"/>
      <c r="AJ719" s="32"/>
      <c r="AK719" s="32"/>
      <c r="AL719" s="32"/>
      <c r="AM719" s="450" t="s">
        <v>1329</v>
      </c>
      <c r="AN719" s="434">
        <v>44007</v>
      </c>
      <c r="AO719" s="450" t="s">
        <v>56</v>
      </c>
      <c r="AP719" s="87" t="s">
        <v>56</v>
      </c>
      <c r="AQ719" s="470" t="s">
        <v>1849</v>
      </c>
      <c r="AR719" s="450"/>
      <c r="AS719" s="434"/>
      <c r="AT719" s="450"/>
      <c r="AU719" s="450"/>
      <c r="AV719" s="450"/>
      <c r="AW719" s="32"/>
      <c r="AX719" s="32"/>
      <c r="AY719" s="32"/>
      <c r="AZ719" s="32">
        <f t="shared" si="16"/>
        <v>6</v>
      </c>
    </row>
    <row r="720" spans="5:52" ht="15.6" customHeight="1">
      <c r="E720" s="32"/>
      <c r="F720" s="32"/>
      <c r="G720" s="32"/>
      <c r="H720" s="535" t="s">
        <v>3014</v>
      </c>
      <c r="I720" s="450" t="s">
        <v>5618</v>
      </c>
      <c r="J720" s="450" t="s">
        <v>5619</v>
      </c>
      <c r="K720" s="32"/>
      <c r="L720" s="32"/>
      <c r="M720" s="32"/>
      <c r="N720" s="487" t="s">
        <v>6817</v>
      </c>
      <c r="O720" s="32"/>
      <c r="P720" s="32"/>
      <c r="Q720" s="450" t="s">
        <v>4022</v>
      </c>
      <c r="R720" s="450" t="s">
        <v>7226</v>
      </c>
      <c r="S720" s="32"/>
      <c r="T720" s="32"/>
      <c r="U720" s="32"/>
      <c r="V720" s="32"/>
      <c r="W720" s="32" t="s">
        <v>29</v>
      </c>
      <c r="X720" s="32" t="s">
        <v>141</v>
      </c>
      <c r="Y720" s="32"/>
      <c r="Z720" s="32"/>
      <c r="AA720" s="32"/>
      <c r="AB720" s="32"/>
      <c r="AC720" s="450" t="s">
        <v>142</v>
      </c>
      <c r="AD720" s="32"/>
      <c r="AE720" s="450" t="s">
        <v>207</v>
      </c>
      <c r="AF720" s="434">
        <v>44004</v>
      </c>
      <c r="AG720" s="32"/>
      <c r="AH720" s="32"/>
      <c r="AI720" s="32"/>
      <c r="AJ720" s="32"/>
      <c r="AK720" s="32"/>
      <c r="AL720" s="32"/>
      <c r="AM720" s="450" t="s">
        <v>1329</v>
      </c>
      <c r="AN720" s="434">
        <v>44011</v>
      </c>
      <c r="AO720" s="450" t="s">
        <v>57</v>
      </c>
      <c r="AP720" s="450" t="s">
        <v>56</v>
      </c>
      <c r="AQ720" s="470" t="s">
        <v>1850</v>
      </c>
      <c r="AR720" s="450" t="s">
        <v>214</v>
      </c>
      <c r="AS720" s="434">
        <v>44011</v>
      </c>
      <c r="AT720" s="450" t="s">
        <v>56</v>
      </c>
      <c r="AU720" s="450"/>
      <c r="AV720" s="450"/>
      <c r="AW720" s="32"/>
      <c r="AX720" s="32"/>
      <c r="AY720" s="32"/>
      <c r="AZ720" s="32">
        <f t="shared" si="16"/>
        <v>6</v>
      </c>
    </row>
    <row r="721" spans="5:52" ht="15.6" customHeight="1">
      <c r="E721" s="32"/>
      <c r="F721" s="32"/>
      <c r="G721" s="32"/>
      <c r="H721" s="535" t="s">
        <v>3015</v>
      </c>
      <c r="I721" s="450" t="s">
        <v>5620</v>
      </c>
      <c r="J721" s="450" t="s">
        <v>5621</v>
      </c>
      <c r="K721" s="32"/>
      <c r="L721" s="32"/>
      <c r="M721" s="32"/>
      <c r="N721" s="487" t="s">
        <v>6818</v>
      </c>
      <c r="O721" s="32"/>
      <c r="P721" s="32"/>
      <c r="Q721" s="450" t="s">
        <v>4023</v>
      </c>
      <c r="R721" s="450" t="s">
        <v>7226</v>
      </c>
      <c r="S721" s="32"/>
      <c r="T721" s="32"/>
      <c r="U721" s="32"/>
      <c r="V721" s="32"/>
      <c r="W721" s="32" t="s">
        <v>29</v>
      </c>
      <c r="X721" s="32" t="s">
        <v>141</v>
      </c>
      <c r="Y721" s="32"/>
      <c r="Z721" s="32"/>
      <c r="AA721" s="32"/>
      <c r="AB721" s="32"/>
      <c r="AC721" s="450" t="s">
        <v>142</v>
      </c>
      <c r="AD721" s="32"/>
      <c r="AE721" s="450" t="s">
        <v>207</v>
      </c>
      <c r="AF721" s="434">
        <v>44004</v>
      </c>
      <c r="AG721" s="32"/>
      <c r="AH721" s="32"/>
      <c r="AI721" s="32"/>
      <c r="AJ721" s="32"/>
      <c r="AK721" s="32"/>
      <c r="AL721" s="32"/>
      <c r="AM721" s="450" t="s">
        <v>1329</v>
      </c>
      <c r="AN721" s="434">
        <v>44011</v>
      </c>
      <c r="AO721" s="450" t="s">
        <v>57</v>
      </c>
      <c r="AP721" s="450" t="s">
        <v>56</v>
      </c>
      <c r="AQ721" s="470" t="s">
        <v>1851</v>
      </c>
      <c r="AR721" s="450" t="s">
        <v>214</v>
      </c>
      <c r="AS721" s="434">
        <v>44011</v>
      </c>
      <c r="AT721" s="450" t="s">
        <v>56</v>
      </c>
      <c r="AU721" s="450"/>
      <c r="AV721" s="450"/>
      <c r="AW721" s="32"/>
      <c r="AX721" s="32"/>
      <c r="AY721" s="32"/>
      <c r="AZ721" s="32">
        <f t="shared" si="16"/>
        <v>6</v>
      </c>
    </row>
    <row r="722" spans="5:52" ht="15.6" customHeight="1">
      <c r="E722" s="32"/>
      <c r="F722" s="32"/>
      <c r="G722" s="32"/>
      <c r="H722" s="535" t="s">
        <v>3016</v>
      </c>
      <c r="I722" s="450" t="s">
        <v>5624</v>
      </c>
      <c r="J722" s="450" t="s">
        <v>5625</v>
      </c>
      <c r="K722" s="32"/>
      <c r="L722" s="32"/>
      <c r="M722" s="32"/>
      <c r="N722" s="487" t="s">
        <v>6819</v>
      </c>
      <c r="O722" s="32"/>
      <c r="P722" s="32"/>
      <c r="Q722" s="450" t="s">
        <v>4024</v>
      </c>
      <c r="R722" s="450" t="s">
        <v>7227</v>
      </c>
      <c r="S722" s="32"/>
      <c r="T722" s="32"/>
      <c r="U722" s="32"/>
      <c r="V722" s="32"/>
      <c r="W722" s="32" t="s">
        <v>29</v>
      </c>
      <c r="X722" s="32" t="s">
        <v>141</v>
      </c>
      <c r="Y722" s="32"/>
      <c r="Z722" s="32"/>
      <c r="AA722" s="32"/>
      <c r="AB722" s="32"/>
      <c r="AC722" s="450" t="s">
        <v>142</v>
      </c>
      <c r="AD722" s="32"/>
      <c r="AE722" s="450" t="s">
        <v>207</v>
      </c>
      <c r="AF722" s="434">
        <v>44004</v>
      </c>
      <c r="AG722" s="32"/>
      <c r="AH722" s="32"/>
      <c r="AI722" s="32"/>
      <c r="AJ722" s="32"/>
      <c r="AK722" s="32"/>
      <c r="AL722" s="32"/>
      <c r="AM722" s="450" t="s">
        <v>1329</v>
      </c>
      <c r="AN722" s="434">
        <v>44011</v>
      </c>
      <c r="AO722" s="450" t="s">
        <v>57</v>
      </c>
      <c r="AP722" s="450" t="s">
        <v>56</v>
      </c>
      <c r="AQ722" s="470" t="s">
        <v>1852</v>
      </c>
      <c r="AR722" s="450"/>
      <c r="AS722" s="434"/>
      <c r="AT722" s="450"/>
      <c r="AU722" s="450"/>
      <c r="AV722" s="450"/>
      <c r="AW722" s="32"/>
      <c r="AX722" s="32"/>
      <c r="AY722" s="32"/>
      <c r="AZ722" s="32">
        <f t="shared" si="16"/>
        <v>6</v>
      </c>
    </row>
    <row r="723" spans="5:52" ht="15.6" customHeight="1">
      <c r="E723" s="32"/>
      <c r="F723" s="32"/>
      <c r="G723" s="32"/>
      <c r="H723" s="536" t="s">
        <v>3017</v>
      </c>
      <c r="I723" s="353" t="s">
        <v>5626</v>
      </c>
      <c r="J723" s="353" t="s">
        <v>5627</v>
      </c>
      <c r="K723" s="32"/>
      <c r="L723" s="32"/>
      <c r="M723" s="32"/>
      <c r="N723" s="353" t="s">
        <v>6820</v>
      </c>
      <c r="O723" s="32"/>
      <c r="P723" s="32"/>
      <c r="Q723" s="353" t="s">
        <v>4025</v>
      </c>
      <c r="R723" s="353" t="s">
        <v>7197</v>
      </c>
      <c r="S723" s="32"/>
      <c r="T723" s="32"/>
      <c r="U723" s="32"/>
      <c r="V723" s="32"/>
      <c r="W723" s="32" t="s">
        <v>29</v>
      </c>
      <c r="X723" s="32" t="s">
        <v>141</v>
      </c>
      <c r="Y723" s="32"/>
      <c r="Z723" s="32"/>
      <c r="AA723" s="32"/>
      <c r="AB723" s="32"/>
      <c r="AC723" s="353" t="s">
        <v>142</v>
      </c>
      <c r="AD723" s="32"/>
      <c r="AE723" s="358" t="s">
        <v>214</v>
      </c>
      <c r="AF723" s="451">
        <v>44004</v>
      </c>
      <c r="AG723" s="32"/>
      <c r="AH723" s="32"/>
      <c r="AI723" s="32"/>
      <c r="AJ723" s="32"/>
      <c r="AK723" s="32"/>
      <c r="AL723" s="32"/>
      <c r="AM723" s="358" t="s">
        <v>207</v>
      </c>
      <c r="AN723" s="451">
        <v>44007</v>
      </c>
      <c r="AO723" s="358" t="s">
        <v>56</v>
      </c>
      <c r="AP723" s="358" t="s">
        <v>59</v>
      </c>
      <c r="AQ723" s="353"/>
      <c r="AR723" s="87"/>
      <c r="AS723" s="87"/>
      <c r="AT723" s="353"/>
      <c r="AU723" s="358"/>
      <c r="AV723" s="358"/>
      <c r="AW723" s="32"/>
      <c r="AX723" s="32"/>
      <c r="AY723" s="32"/>
      <c r="AZ723" s="32">
        <f t="shared" si="16"/>
        <v>6</v>
      </c>
    </row>
    <row r="724" spans="5:52" ht="15.6" customHeight="1">
      <c r="E724" s="32"/>
      <c r="F724" s="32"/>
      <c r="G724" s="32"/>
      <c r="H724" s="537" t="s">
        <v>3018</v>
      </c>
      <c r="I724" s="69" t="s">
        <v>5628</v>
      </c>
      <c r="J724" s="69" t="s">
        <v>5629</v>
      </c>
      <c r="K724" s="32"/>
      <c r="L724" s="32"/>
      <c r="M724" s="32"/>
      <c r="N724" s="69" t="s">
        <v>6821</v>
      </c>
      <c r="O724" s="32"/>
      <c r="P724" s="32"/>
      <c r="Q724" s="69" t="s">
        <v>4026</v>
      </c>
      <c r="R724" s="69" t="s">
        <v>7228</v>
      </c>
      <c r="S724" s="32"/>
      <c r="T724" s="32"/>
      <c r="U724" s="32"/>
      <c r="V724" s="32"/>
      <c r="W724" s="32" t="s">
        <v>29</v>
      </c>
      <c r="X724" s="32" t="s">
        <v>141</v>
      </c>
      <c r="Y724" s="32"/>
      <c r="Z724" s="32"/>
      <c r="AA724" s="32"/>
      <c r="AB724" s="32"/>
      <c r="AC724" s="96" t="s">
        <v>142</v>
      </c>
      <c r="AD724" s="32"/>
      <c r="AE724" s="87" t="s">
        <v>214</v>
      </c>
      <c r="AF724" s="372">
        <v>44004</v>
      </c>
      <c r="AG724" s="32"/>
      <c r="AH724" s="32"/>
      <c r="AI724" s="32"/>
      <c r="AJ724" s="32"/>
      <c r="AK724" s="32"/>
      <c r="AL724" s="32"/>
      <c r="AM724" s="87" t="s">
        <v>207</v>
      </c>
      <c r="AN724" s="372">
        <v>44007</v>
      </c>
      <c r="AO724" s="87" t="s">
        <v>55</v>
      </c>
      <c r="AP724" s="87" t="s">
        <v>56</v>
      </c>
      <c r="AQ724" s="69" t="s">
        <v>1853</v>
      </c>
      <c r="AR724" s="87" t="s">
        <v>1329</v>
      </c>
      <c r="AS724" s="372">
        <v>44011</v>
      </c>
      <c r="AT724" s="69" t="s">
        <v>56</v>
      </c>
      <c r="AU724" s="87"/>
      <c r="AV724" s="69" t="s">
        <v>1854</v>
      </c>
      <c r="AW724" s="32"/>
      <c r="AX724" s="32"/>
      <c r="AY724" s="32"/>
      <c r="AZ724" s="32">
        <f t="shared" si="16"/>
        <v>6</v>
      </c>
    </row>
    <row r="725" spans="5:52" ht="15.6" customHeight="1">
      <c r="E725" s="32"/>
      <c r="F725" s="32"/>
      <c r="G725" s="32"/>
      <c r="H725" s="537" t="s">
        <v>3019</v>
      </c>
      <c r="I725" s="69" t="s">
        <v>5630</v>
      </c>
      <c r="J725" s="69" t="s">
        <v>5629</v>
      </c>
      <c r="K725" s="32"/>
      <c r="L725" s="32"/>
      <c r="M725" s="32"/>
      <c r="N725" s="69" t="s">
        <v>6822</v>
      </c>
      <c r="O725" s="32"/>
      <c r="P725" s="32"/>
      <c r="Q725" s="69" t="s">
        <v>4027</v>
      </c>
      <c r="R725" s="69" t="s">
        <v>7229</v>
      </c>
      <c r="S725" s="32"/>
      <c r="T725" s="32"/>
      <c r="U725" s="32"/>
      <c r="V725" s="32"/>
      <c r="W725" s="32" t="s">
        <v>29</v>
      </c>
      <c r="X725" s="32" t="s">
        <v>141</v>
      </c>
      <c r="Y725" s="32"/>
      <c r="Z725" s="32"/>
      <c r="AA725" s="32"/>
      <c r="AB725" s="32"/>
      <c r="AC725" s="96" t="s">
        <v>142</v>
      </c>
      <c r="AD725" s="32"/>
      <c r="AE725" s="87" t="s">
        <v>214</v>
      </c>
      <c r="AF725" s="372">
        <v>44004</v>
      </c>
      <c r="AG725" s="32"/>
      <c r="AH725" s="32"/>
      <c r="AI725" s="32"/>
      <c r="AJ725" s="32"/>
      <c r="AK725" s="32"/>
      <c r="AL725" s="32"/>
      <c r="AM725" s="87" t="s">
        <v>207</v>
      </c>
      <c r="AN725" s="372">
        <v>44007</v>
      </c>
      <c r="AO725" s="87" t="s">
        <v>55</v>
      </c>
      <c r="AP725" s="87" t="s">
        <v>56</v>
      </c>
      <c r="AQ725" s="69" t="s">
        <v>1855</v>
      </c>
      <c r="AR725" s="87"/>
      <c r="AS725" s="87"/>
      <c r="AT725" s="69"/>
      <c r="AU725" s="87"/>
      <c r="AV725" s="87"/>
      <c r="AW725" s="32"/>
      <c r="AX725" s="32"/>
      <c r="AY725" s="32"/>
      <c r="AZ725" s="32">
        <f t="shared" si="16"/>
        <v>6</v>
      </c>
    </row>
    <row r="726" spans="5:52" ht="15.6" customHeight="1">
      <c r="E726" s="32"/>
      <c r="F726" s="32"/>
      <c r="G726" s="32"/>
      <c r="H726" s="537" t="s">
        <v>3020</v>
      </c>
      <c r="I726" s="69" t="s">
        <v>5630</v>
      </c>
      <c r="J726" s="69" t="s">
        <v>5631</v>
      </c>
      <c r="K726" s="32"/>
      <c r="L726" s="32"/>
      <c r="M726" s="32"/>
      <c r="N726" s="69" t="s">
        <v>6823</v>
      </c>
      <c r="O726" s="32"/>
      <c r="P726" s="32"/>
      <c r="Q726" s="69" t="s">
        <v>4028</v>
      </c>
      <c r="R726" s="69" t="s">
        <v>7228</v>
      </c>
      <c r="S726" s="32"/>
      <c r="T726" s="32"/>
      <c r="U726" s="32"/>
      <c r="V726" s="32"/>
      <c r="W726" s="32" t="s">
        <v>29</v>
      </c>
      <c r="X726" s="32" t="s">
        <v>141</v>
      </c>
      <c r="Y726" s="32"/>
      <c r="Z726" s="32"/>
      <c r="AA726" s="32"/>
      <c r="AB726" s="32"/>
      <c r="AC726" s="96" t="s">
        <v>142</v>
      </c>
      <c r="AD726" s="32"/>
      <c r="AE726" s="87" t="s">
        <v>214</v>
      </c>
      <c r="AF726" s="372">
        <v>44004</v>
      </c>
      <c r="AG726" s="32"/>
      <c r="AH726" s="32"/>
      <c r="AI726" s="32"/>
      <c r="AJ726" s="32"/>
      <c r="AK726" s="32"/>
      <c r="AL726" s="32"/>
      <c r="AM726" s="87" t="s">
        <v>207</v>
      </c>
      <c r="AN726" s="372">
        <v>44007</v>
      </c>
      <c r="AO726" s="87" t="s">
        <v>55</v>
      </c>
      <c r="AP726" s="87" t="s">
        <v>56</v>
      </c>
      <c r="AQ726" s="69" t="s">
        <v>1855</v>
      </c>
      <c r="AR726" s="87"/>
      <c r="AS726" s="372"/>
      <c r="AT726" s="69"/>
      <c r="AU726" s="87"/>
      <c r="AV726" s="87"/>
      <c r="AW726" s="32"/>
      <c r="AX726" s="32"/>
      <c r="AY726" s="32"/>
      <c r="AZ726" s="32">
        <f t="shared" si="16"/>
        <v>6</v>
      </c>
    </row>
    <row r="727" spans="5:52" ht="15.6" customHeight="1">
      <c r="E727" s="32"/>
      <c r="F727" s="32"/>
      <c r="G727" s="32"/>
      <c r="H727" s="537" t="s">
        <v>3021</v>
      </c>
      <c r="I727" s="69" t="s">
        <v>5632</v>
      </c>
      <c r="J727" s="69" t="s">
        <v>5633</v>
      </c>
      <c r="K727" s="32"/>
      <c r="L727" s="32"/>
      <c r="M727" s="32"/>
      <c r="N727" s="69" t="s">
        <v>6824</v>
      </c>
      <c r="O727" s="32"/>
      <c r="P727" s="32"/>
      <c r="Q727" s="69" t="s">
        <v>4029</v>
      </c>
      <c r="R727" s="69" t="s">
        <v>7230</v>
      </c>
      <c r="S727" s="32"/>
      <c r="T727" s="32"/>
      <c r="U727" s="32"/>
      <c r="V727" s="32"/>
      <c r="W727" s="32" t="s">
        <v>29</v>
      </c>
      <c r="X727" s="32" t="s">
        <v>141</v>
      </c>
      <c r="Y727" s="32"/>
      <c r="Z727" s="32"/>
      <c r="AA727" s="32"/>
      <c r="AB727" s="32"/>
      <c r="AC727" s="96" t="s">
        <v>142</v>
      </c>
      <c r="AD727" s="32"/>
      <c r="AE727" s="87" t="s">
        <v>214</v>
      </c>
      <c r="AF727" s="372">
        <v>44005</v>
      </c>
      <c r="AG727" s="32"/>
      <c r="AH727" s="32"/>
      <c r="AI727" s="32"/>
      <c r="AJ727" s="32"/>
      <c r="AK727" s="32"/>
      <c r="AL727" s="32"/>
      <c r="AM727" s="87" t="s">
        <v>207</v>
      </c>
      <c r="AN727" s="372">
        <v>44007</v>
      </c>
      <c r="AO727" s="87" t="s">
        <v>55</v>
      </c>
      <c r="AP727" s="87" t="s">
        <v>56</v>
      </c>
      <c r="AQ727" s="69" t="s">
        <v>1853</v>
      </c>
      <c r="AR727" s="87" t="s">
        <v>1329</v>
      </c>
      <c r="AS727" s="372">
        <v>44011</v>
      </c>
      <c r="AT727" s="69" t="s">
        <v>56</v>
      </c>
      <c r="AU727" s="87"/>
      <c r="AV727" s="87"/>
      <c r="AW727" s="32"/>
      <c r="AX727" s="32"/>
      <c r="AY727" s="32"/>
      <c r="AZ727" s="32">
        <f t="shared" si="16"/>
        <v>6</v>
      </c>
    </row>
    <row r="728" spans="5:52" ht="15.6" customHeight="1">
      <c r="E728" s="32"/>
      <c r="F728" s="32"/>
      <c r="G728" s="32"/>
      <c r="H728" s="537" t="s">
        <v>3022</v>
      </c>
      <c r="I728" s="69" t="s">
        <v>5632</v>
      </c>
      <c r="J728" s="69" t="s">
        <v>5634</v>
      </c>
      <c r="K728" s="32"/>
      <c r="L728" s="32"/>
      <c r="M728" s="32"/>
      <c r="N728" s="69" t="s">
        <v>6825</v>
      </c>
      <c r="O728" s="32"/>
      <c r="P728" s="32"/>
      <c r="Q728" s="69" t="s">
        <v>4030</v>
      </c>
      <c r="R728" s="69" t="s">
        <v>7231</v>
      </c>
      <c r="S728" s="32"/>
      <c r="T728" s="32"/>
      <c r="U728" s="32"/>
      <c r="V728" s="32"/>
      <c r="W728" s="32" t="s">
        <v>29</v>
      </c>
      <c r="X728" s="32" t="s">
        <v>141</v>
      </c>
      <c r="Y728" s="32"/>
      <c r="Z728" s="32"/>
      <c r="AA728" s="32"/>
      <c r="AB728" s="32"/>
      <c r="AC728" s="96" t="s">
        <v>142</v>
      </c>
      <c r="AD728" s="32"/>
      <c r="AE728" s="87" t="s">
        <v>214</v>
      </c>
      <c r="AF728" s="372">
        <v>44005</v>
      </c>
      <c r="AG728" s="32"/>
      <c r="AH728" s="32"/>
      <c r="AI728" s="32"/>
      <c r="AJ728" s="32"/>
      <c r="AK728" s="32"/>
      <c r="AL728" s="32"/>
      <c r="AM728" s="87" t="s">
        <v>207</v>
      </c>
      <c r="AN728" s="372">
        <v>44007</v>
      </c>
      <c r="AO728" s="87" t="s">
        <v>55</v>
      </c>
      <c r="AP728" s="87" t="s">
        <v>56</v>
      </c>
      <c r="AQ728" s="69" t="s">
        <v>1856</v>
      </c>
      <c r="AR728" s="87"/>
      <c r="AS728" s="372"/>
      <c r="AT728" s="69"/>
      <c r="AU728" s="87"/>
      <c r="AV728" s="87"/>
      <c r="AW728" s="32"/>
      <c r="AX728" s="32"/>
      <c r="AY728" s="32"/>
      <c r="AZ728" s="32">
        <f t="shared" si="16"/>
        <v>6</v>
      </c>
    </row>
    <row r="729" spans="5:52" ht="15.6" customHeight="1">
      <c r="E729" s="32"/>
      <c r="F729" s="32"/>
      <c r="G729" s="32"/>
      <c r="H729" s="538" t="s">
        <v>3023</v>
      </c>
      <c r="I729" s="340" t="s">
        <v>5635</v>
      </c>
      <c r="J729" s="340" t="s">
        <v>5636</v>
      </c>
      <c r="K729" s="32"/>
      <c r="L729" s="32"/>
      <c r="M729" s="32"/>
      <c r="N729" s="340" t="s">
        <v>6826</v>
      </c>
      <c r="O729" s="32"/>
      <c r="P729" s="32"/>
      <c r="Q729" s="340" t="s">
        <v>4031</v>
      </c>
      <c r="R729" s="340" t="s">
        <v>7232</v>
      </c>
      <c r="S729" s="32"/>
      <c r="T729" s="32"/>
      <c r="U729" s="32"/>
      <c r="V729" s="32"/>
      <c r="W729" s="32" t="s">
        <v>29</v>
      </c>
      <c r="X729" s="32" t="s">
        <v>141</v>
      </c>
      <c r="Y729" s="32"/>
      <c r="Z729" s="32"/>
      <c r="AA729" s="32"/>
      <c r="AB729" s="32"/>
      <c r="AC729" s="340" t="s">
        <v>142</v>
      </c>
      <c r="AD729" s="32"/>
      <c r="AE729" s="340" t="s">
        <v>1329</v>
      </c>
      <c r="AF729" s="417">
        <v>44004</v>
      </c>
      <c r="AG729" s="32"/>
      <c r="AH729" s="32"/>
      <c r="AI729" s="32"/>
      <c r="AJ729" s="32"/>
      <c r="AK729" s="32"/>
      <c r="AL729" s="32"/>
      <c r="AM729" s="340" t="s">
        <v>214</v>
      </c>
      <c r="AN729" s="417">
        <v>44007</v>
      </c>
      <c r="AO729" s="340" t="s">
        <v>56</v>
      </c>
      <c r="AP729" s="87" t="s">
        <v>56</v>
      </c>
      <c r="AQ729" s="340"/>
      <c r="AR729" s="340" t="s">
        <v>207</v>
      </c>
      <c r="AS729" s="417">
        <v>44011</v>
      </c>
      <c r="AT729" s="340" t="s">
        <v>57</v>
      </c>
      <c r="AU729" s="69" t="s">
        <v>56</v>
      </c>
      <c r="AV729" s="340" t="s">
        <v>1857</v>
      </c>
      <c r="AW729" s="32"/>
      <c r="AX729" s="32"/>
      <c r="AY729" s="32"/>
      <c r="AZ729" s="32">
        <f t="shared" si="16"/>
        <v>6</v>
      </c>
    </row>
    <row r="730" spans="5:52" ht="15.6" customHeight="1">
      <c r="E730" s="32"/>
      <c r="F730" s="32"/>
      <c r="G730" s="32"/>
      <c r="H730" s="538" t="s">
        <v>3024</v>
      </c>
      <c r="I730" s="340" t="s">
        <v>5637</v>
      </c>
      <c r="J730" s="340" t="s">
        <v>5638</v>
      </c>
      <c r="K730" s="32"/>
      <c r="L730" s="32"/>
      <c r="M730" s="32"/>
      <c r="N730" s="340" t="s">
        <v>6827</v>
      </c>
      <c r="O730" s="32"/>
      <c r="P730" s="32"/>
      <c r="Q730" s="340" t="s">
        <v>4032</v>
      </c>
      <c r="R730" s="340" t="s">
        <v>7233</v>
      </c>
      <c r="S730" s="32"/>
      <c r="T730" s="32"/>
      <c r="U730" s="32"/>
      <c r="V730" s="32"/>
      <c r="W730" s="32" t="s">
        <v>29</v>
      </c>
      <c r="X730" s="32" t="s">
        <v>141</v>
      </c>
      <c r="Y730" s="32"/>
      <c r="Z730" s="32"/>
      <c r="AA730" s="32"/>
      <c r="AB730" s="32"/>
      <c r="AC730" s="340" t="s">
        <v>142</v>
      </c>
      <c r="AD730" s="32"/>
      <c r="AE730" s="340" t="s">
        <v>1329</v>
      </c>
      <c r="AF730" s="417">
        <v>44005</v>
      </c>
      <c r="AG730" s="32"/>
      <c r="AH730" s="32"/>
      <c r="AI730" s="32"/>
      <c r="AJ730" s="32"/>
      <c r="AK730" s="32"/>
      <c r="AL730" s="32"/>
      <c r="AM730" s="340" t="s">
        <v>214</v>
      </c>
      <c r="AN730" s="417">
        <v>44007</v>
      </c>
      <c r="AO730" s="340" t="s">
        <v>58</v>
      </c>
      <c r="AP730" s="340" t="s">
        <v>59</v>
      </c>
      <c r="AQ730" s="490" t="s">
        <v>1858</v>
      </c>
      <c r="AR730" s="340" t="s">
        <v>207</v>
      </c>
      <c r="AS730" s="417">
        <v>44011</v>
      </c>
      <c r="AT730" s="340" t="s">
        <v>57</v>
      </c>
      <c r="AU730" s="69" t="s">
        <v>56</v>
      </c>
      <c r="AV730" s="340" t="s">
        <v>1859</v>
      </c>
      <c r="AW730" s="32"/>
      <c r="AX730" s="32"/>
      <c r="AY730" s="32"/>
      <c r="AZ730" s="32">
        <f t="shared" si="16"/>
        <v>6</v>
      </c>
    </row>
    <row r="731" spans="5:52" ht="15.6" customHeight="1">
      <c r="E731" s="32"/>
      <c r="F731" s="32"/>
      <c r="G731" s="32"/>
      <c r="H731" s="538" t="s">
        <v>3025</v>
      </c>
      <c r="I731" s="555" t="s">
        <v>5639</v>
      </c>
      <c r="J731" s="340" t="s">
        <v>5640</v>
      </c>
      <c r="K731" s="32"/>
      <c r="L731" s="32"/>
      <c r="M731" s="32"/>
      <c r="N731" s="340" t="s">
        <v>6828</v>
      </c>
      <c r="O731" s="32"/>
      <c r="P731" s="32"/>
      <c r="Q731" s="340" t="s">
        <v>4033</v>
      </c>
      <c r="R731" s="340" t="s">
        <v>7234</v>
      </c>
      <c r="S731" s="32"/>
      <c r="T731" s="32"/>
      <c r="U731" s="32"/>
      <c r="V731" s="32"/>
      <c r="W731" s="32" t="s">
        <v>29</v>
      </c>
      <c r="X731" s="32" t="s">
        <v>141</v>
      </c>
      <c r="Y731" s="32"/>
      <c r="Z731" s="32"/>
      <c r="AA731" s="32"/>
      <c r="AB731" s="32"/>
      <c r="AC731" s="340" t="s">
        <v>142</v>
      </c>
      <c r="AD731" s="32"/>
      <c r="AE731" s="340" t="s">
        <v>1329</v>
      </c>
      <c r="AF731" s="417">
        <v>44005</v>
      </c>
      <c r="AG731" s="32"/>
      <c r="AH731" s="32"/>
      <c r="AI731" s="32"/>
      <c r="AJ731" s="32"/>
      <c r="AK731" s="32"/>
      <c r="AL731" s="32"/>
      <c r="AM731" s="340" t="s">
        <v>214</v>
      </c>
      <c r="AN731" s="417">
        <v>44007</v>
      </c>
      <c r="AO731" s="340" t="s">
        <v>57</v>
      </c>
      <c r="AP731" s="340" t="s">
        <v>59</v>
      </c>
      <c r="AQ731" s="490" t="s">
        <v>1860</v>
      </c>
      <c r="AR731" s="340" t="s">
        <v>207</v>
      </c>
      <c r="AS731" s="417">
        <v>44011</v>
      </c>
      <c r="AT731" s="340" t="s">
        <v>57</v>
      </c>
      <c r="AU731" s="69" t="s">
        <v>56</v>
      </c>
      <c r="AV731" s="340" t="s">
        <v>1861</v>
      </c>
      <c r="AW731" s="32"/>
      <c r="AX731" s="32"/>
      <c r="AY731" s="32"/>
      <c r="AZ731" s="32">
        <f t="shared" si="16"/>
        <v>6</v>
      </c>
    </row>
    <row r="732" spans="5:52" ht="15.6" customHeight="1">
      <c r="E732" s="32"/>
      <c r="F732" s="32"/>
      <c r="G732" s="32"/>
      <c r="H732" s="537" t="s">
        <v>3026</v>
      </c>
      <c r="I732" s="69" t="s">
        <v>5641</v>
      </c>
      <c r="J732" s="69" t="s">
        <v>5642</v>
      </c>
      <c r="K732" s="32"/>
      <c r="L732" s="32"/>
      <c r="M732" s="32"/>
      <c r="N732" s="69" t="s">
        <v>6829</v>
      </c>
      <c r="O732" s="32"/>
      <c r="P732" s="32"/>
      <c r="Q732" s="69" t="s">
        <v>4034</v>
      </c>
      <c r="R732" s="69" t="s">
        <v>7124</v>
      </c>
      <c r="S732" s="32"/>
      <c r="T732" s="32"/>
      <c r="U732" s="32"/>
      <c r="V732" s="32"/>
      <c r="W732" s="32" t="s">
        <v>29</v>
      </c>
      <c r="X732" s="32" t="s">
        <v>141</v>
      </c>
      <c r="Y732" s="32"/>
      <c r="Z732" s="32"/>
      <c r="AA732" s="32"/>
      <c r="AB732" s="32"/>
      <c r="AC732" s="96" t="s">
        <v>142</v>
      </c>
      <c r="AD732" s="32"/>
      <c r="AE732" s="96" t="s">
        <v>1329</v>
      </c>
      <c r="AF732" s="162">
        <v>44005</v>
      </c>
      <c r="AG732" s="32"/>
      <c r="AH732" s="32"/>
      <c r="AI732" s="32"/>
      <c r="AJ732" s="32"/>
      <c r="AK732" s="32"/>
      <c r="AL732" s="32"/>
      <c r="AM732" s="69" t="s">
        <v>214</v>
      </c>
      <c r="AN732" s="162">
        <v>44007</v>
      </c>
      <c r="AO732" s="96" t="s">
        <v>56</v>
      </c>
      <c r="AP732" s="87" t="s">
        <v>56</v>
      </c>
      <c r="AQ732" s="69"/>
      <c r="AR732" s="340" t="s">
        <v>207</v>
      </c>
      <c r="AS732" s="162">
        <v>44011</v>
      </c>
      <c r="AT732" s="69" t="s">
        <v>57</v>
      </c>
      <c r="AU732" s="69"/>
      <c r="AV732" s="69"/>
      <c r="AW732" s="32"/>
      <c r="AX732" s="32"/>
      <c r="AY732" s="32"/>
      <c r="AZ732" s="32">
        <f t="shared" si="16"/>
        <v>6</v>
      </c>
    </row>
    <row r="733" spans="5:52" ht="15.6" customHeight="1">
      <c r="E733" s="32"/>
      <c r="F733" s="32"/>
      <c r="G733" s="32"/>
      <c r="H733" s="537" t="s">
        <v>3027</v>
      </c>
      <c r="I733" s="551" t="s">
        <v>5643</v>
      </c>
      <c r="J733" s="69" t="s">
        <v>5644</v>
      </c>
      <c r="K733" s="32"/>
      <c r="L733" s="32"/>
      <c r="M733" s="32"/>
      <c r="N733" s="69" t="s">
        <v>6830</v>
      </c>
      <c r="O733" s="32"/>
      <c r="P733" s="32"/>
      <c r="Q733" s="69" t="s">
        <v>4035</v>
      </c>
      <c r="R733" s="69" t="s">
        <v>7124</v>
      </c>
      <c r="S733" s="32"/>
      <c r="T733" s="32"/>
      <c r="U733" s="32"/>
      <c r="V733" s="32"/>
      <c r="W733" s="32" t="s">
        <v>29</v>
      </c>
      <c r="X733" s="32" t="s">
        <v>141</v>
      </c>
      <c r="Y733" s="32"/>
      <c r="Z733" s="32"/>
      <c r="AA733" s="32"/>
      <c r="AB733" s="32"/>
      <c r="AC733" s="96" t="s">
        <v>142</v>
      </c>
      <c r="AD733" s="32"/>
      <c r="AE733" s="96" t="s">
        <v>1329</v>
      </c>
      <c r="AF733" s="162">
        <v>44005</v>
      </c>
      <c r="AG733" s="32"/>
      <c r="AH733" s="32"/>
      <c r="AI733" s="32"/>
      <c r="AJ733" s="32"/>
      <c r="AK733" s="32"/>
      <c r="AL733" s="32"/>
      <c r="AM733" s="69" t="s">
        <v>214</v>
      </c>
      <c r="AN733" s="162">
        <v>44007</v>
      </c>
      <c r="AO733" s="96" t="s">
        <v>57</v>
      </c>
      <c r="AP733" s="69" t="s">
        <v>56</v>
      </c>
      <c r="AQ733" s="69" t="s">
        <v>1862</v>
      </c>
      <c r="AR733" s="69"/>
      <c r="AS733" s="69"/>
      <c r="AT733" s="69" t="s">
        <v>57</v>
      </c>
      <c r="AU733" s="69"/>
      <c r="AV733" s="69"/>
      <c r="AW733" s="32"/>
      <c r="AX733" s="32"/>
      <c r="AY733" s="32"/>
      <c r="AZ733" s="32">
        <f t="shared" si="16"/>
        <v>6</v>
      </c>
    </row>
    <row r="734" spans="5:52" ht="15.6" customHeight="1">
      <c r="E734" s="32"/>
      <c r="F734" s="32"/>
      <c r="G734" s="32"/>
      <c r="H734" s="537" t="s">
        <v>3028</v>
      </c>
      <c r="I734" s="104" t="s">
        <v>5645</v>
      </c>
      <c r="J734" s="69" t="s">
        <v>5646</v>
      </c>
      <c r="K734" s="32"/>
      <c r="L734" s="32"/>
      <c r="M734" s="32"/>
      <c r="N734" s="69" t="s">
        <v>6831</v>
      </c>
      <c r="O734" s="32"/>
      <c r="P734" s="32"/>
      <c r="Q734" s="551" t="s">
        <v>4036</v>
      </c>
      <c r="R734" s="69" t="s">
        <v>7124</v>
      </c>
      <c r="S734" s="32"/>
      <c r="T734" s="32"/>
      <c r="U734" s="32"/>
      <c r="V734" s="32"/>
      <c r="W734" s="32" t="s">
        <v>29</v>
      </c>
      <c r="X734" s="32" t="s">
        <v>141</v>
      </c>
      <c r="Y734" s="32"/>
      <c r="Z734" s="32"/>
      <c r="AA734" s="32"/>
      <c r="AB734" s="32"/>
      <c r="AC734" s="96" t="s">
        <v>142</v>
      </c>
      <c r="AD734" s="32"/>
      <c r="AE734" s="96" t="s">
        <v>1329</v>
      </c>
      <c r="AF734" s="162">
        <v>44005</v>
      </c>
      <c r="AG734" s="32"/>
      <c r="AH734" s="32"/>
      <c r="AI734" s="32"/>
      <c r="AJ734" s="32"/>
      <c r="AK734" s="32"/>
      <c r="AL734" s="32"/>
      <c r="AM734" s="69" t="s">
        <v>214</v>
      </c>
      <c r="AN734" s="162">
        <v>44007</v>
      </c>
      <c r="AO734" s="69" t="s">
        <v>58</v>
      </c>
      <c r="AP734" s="69" t="s">
        <v>56</v>
      </c>
      <c r="AQ734" s="69" t="s">
        <v>1863</v>
      </c>
      <c r="AR734" s="69"/>
      <c r="AS734" s="69"/>
      <c r="AT734" s="69" t="s">
        <v>57</v>
      </c>
      <c r="AU734" s="69"/>
      <c r="AV734" s="69"/>
      <c r="AW734" s="32"/>
      <c r="AX734" s="32"/>
      <c r="AY734" s="32"/>
      <c r="AZ734" s="32">
        <f t="shared" si="16"/>
        <v>6</v>
      </c>
    </row>
    <row r="735" spans="5:52" ht="15.6" customHeight="1">
      <c r="E735" s="32"/>
      <c r="F735" s="32"/>
      <c r="G735" s="32"/>
      <c r="H735" s="537" t="s">
        <v>3029</v>
      </c>
      <c r="I735" s="69" t="s">
        <v>5647</v>
      </c>
      <c r="J735" s="69" t="s">
        <v>5648</v>
      </c>
      <c r="K735" s="32"/>
      <c r="L735" s="32"/>
      <c r="M735" s="32"/>
      <c r="N735" s="69" t="s">
        <v>6832</v>
      </c>
      <c r="O735" s="32"/>
      <c r="P735" s="32"/>
      <c r="Q735" s="551" t="s">
        <v>4037</v>
      </c>
      <c r="R735" s="69" t="s">
        <v>7235</v>
      </c>
      <c r="S735" s="32"/>
      <c r="T735" s="32"/>
      <c r="U735" s="32"/>
      <c r="V735" s="32"/>
      <c r="W735" s="32" t="s">
        <v>29</v>
      </c>
      <c r="X735" s="32" t="s">
        <v>141</v>
      </c>
      <c r="Y735" s="32"/>
      <c r="Z735" s="32"/>
      <c r="AA735" s="32"/>
      <c r="AB735" s="32"/>
      <c r="AC735" s="96" t="s">
        <v>142</v>
      </c>
      <c r="AD735" s="32"/>
      <c r="AE735" s="96" t="s">
        <v>1329</v>
      </c>
      <c r="AF735" s="162">
        <v>44008</v>
      </c>
      <c r="AG735" s="32"/>
      <c r="AH735" s="32"/>
      <c r="AI735" s="32"/>
      <c r="AJ735" s="32"/>
      <c r="AK735" s="32"/>
      <c r="AL735" s="32"/>
      <c r="AM735" s="69" t="s">
        <v>214</v>
      </c>
      <c r="AN735" s="162">
        <v>44008</v>
      </c>
      <c r="AO735" s="96" t="s">
        <v>57</v>
      </c>
      <c r="AP735" s="69" t="s">
        <v>56</v>
      </c>
      <c r="AQ735" s="106" t="s">
        <v>1864</v>
      </c>
      <c r="AR735" s="69"/>
      <c r="AS735" s="69"/>
      <c r="AT735" s="69" t="s">
        <v>57</v>
      </c>
      <c r="AU735" s="69"/>
      <c r="AV735" s="69"/>
      <c r="AW735" s="32"/>
      <c r="AX735" s="32"/>
      <c r="AY735" s="32"/>
      <c r="AZ735" s="32">
        <f t="shared" si="16"/>
        <v>6</v>
      </c>
    </row>
    <row r="736" spans="5:52" ht="15.6" customHeight="1">
      <c r="E736" s="32"/>
      <c r="F736" s="32"/>
      <c r="G736" s="32"/>
      <c r="H736" s="537" t="s">
        <v>3030</v>
      </c>
      <c r="I736" s="453" t="s">
        <v>5649</v>
      </c>
      <c r="J736" s="453" t="s">
        <v>5650</v>
      </c>
      <c r="K736" s="32"/>
      <c r="L736" s="32"/>
      <c r="M736" s="32"/>
      <c r="N736" s="69" t="s">
        <v>6832</v>
      </c>
      <c r="O736" s="32"/>
      <c r="P736" s="32"/>
      <c r="Q736" s="69" t="s">
        <v>4038</v>
      </c>
      <c r="R736" s="69" t="s">
        <v>7124</v>
      </c>
      <c r="S736" s="32"/>
      <c r="T736" s="32"/>
      <c r="U736" s="32"/>
      <c r="V736" s="32"/>
      <c r="W736" s="32" t="s">
        <v>29</v>
      </c>
      <c r="X736" s="32" t="s">
        <v>141</v>
      </c>
      <c r="Y736" s="32"/>
      <c r="Z736" s="32"/>
      <c r="AA736" s="32"/>
      <c r="AB736" s="32"/>
      <c r="AC736" s="96" t="s">
        <v>142</v>
      </c>
      <c r="AD736" s="32"/>
      <c r="AE736" s="96" t="s">
        <v>1329</v>
      </c>
      <c r="AF736" s="162">
        <v>44008</v>
      </c>
      <c r="AG736" s="32"/>
      <c r="AH736" s="32"/>
      <c r="AI736" s="32"/>
      <c r="AJ736" s="32"/>
      <c r="AK736" s="32"/>
      <c r="AL736" s="32"/>
      <c r="AM736" s="69" t="s">
        <v>214</v>
      </c>
      <c r="AN736" s="162">
        <v>44008</v>
      </c>
      <c r="AO736" s="96" t="s">
        <v>57</v>
      </c>
      <c r="AP736" s="69" t="s">
        <v>56</v>
      </c>
      <c r="AQ736" s="106" t="s">
        <v>1865</v>
      </c>
      <c r="AR736" s="69" t="s">
        <v>207</v>
      </c>
      <c r="AS736" s="162">
        <v>44011</v>
      </c>
      <c r="AT736" s="69" t="s">
        <v>57</v>
      </c>
      <c r="AU736" s="69"/>
      <c r="AV736" s="69"/>
      <c r="AW736" s="32"/>
      <c r="AX736" s="32"/>
      <c r="AY736" s="32"/>
      <c r="AZ736" s="32">
        <f t="shared" si="16"/>
        <v>6</v>
      </c>
    </row>
    <row r="737" spans="5:52" ht="15.6" customHeight="1">
      <c r="E737" s="32"/>
      <c r="F737" s="32"/>
      <c r="G737" s="32"/>
      <c r="H737" s="538" t="s">
        <v>3031</v>
      </c>
      <c r="I737" s="340" t="s">
        <v>5651</v>
      </c>
      <c r="J737" s="340" t="s">
        <v>5652</v>
      </c>
      <c r="K737" s="32"/>
      <c r="L737" s="32"/>
      <c r="M737" s="32"/>
      <c r="N737" s="340" t="s">
        <v>6833</v>
      </c>
      <c r="O737" s="32"/>
      <c r="P737" s="32"/>
      <c r="Q737" s="340" t="s">
        <v>4039</v>
      </c>
      <c r="R737" s="340" t="s">
        <v>7236</v>
      </c>
      <c r="S737" s="32"/>
      <c r="T737" s="32"/>
      <c r="U737" s="32"/>
      <c r="V737" s="32"/>
      <c r="W737" s="32" t="s">
        <v>29</v>
      </c>
      <c r="X737" s="32" t="s">
        <v>141</v>
      </c>
      <c r="Y737" s="32"/>
      <c r="Z737" s="32"/>
      <c r="AA737" s="32"/>
      <c r="AB737" s="32"/>
      <c r="AC737" s="340" t="s">
        <v>142</v>
      </c>
      <c r="AD737" s="32"/>
      <c r="AE737" s="340" t="s">
        <v>1329</v>
      </c>
      <c r="AF737" s="417">
        <v>44005</v>
      </c>
      <c r="AG737" s="32"/>
      <c r="AH737" s="32"/>
      <c r="AI737" s="32"/>
      <c r="AJ737" s="32"/>
      <c r="AK737" s="32"/>
      <c r="AL737" s="32"/>
      <c r="AM737" s="340" t="s">
        <v>214</v>
      </c>
      <c r="AN737" s="417">
        <v>44007</v>
      </c>
      <c r="AO737" s="340" t="s">
        <v>57</v>
      </c>
      <c r="AP737" s="340" t="s">
        <v>56</v>
      </c>
      <c r="AQ737" s="340" t="s">
        <v>1866</v>
      </c>
      <c r="AR737" s="340" t="s">
        <v>207</v>
      </c>
      <c r="AS737" s="417">
        <v>44011</v>
      </c>
      <c r="AT737" s="340" t="s">
        <v>57</v>
      </c>
      <c r="AU737" s="69" t="s">
        <v>56</v>
      </c>
      <c r="AV737" s="340" t="s">
        <v>1867</v>
      </c>
      <c r="AW737" s="32"/>
      <c r="AX737" s="32"/>
      <c r="AY737" s="32"/>
      <c r="AZ737" s="32">
        <f t="shared" si="16"/>
        <v>6</v>
      </c>
    </row>
    <row r="738" spans="5:52" ht="15.6" customHeight="1">
      <c r="E738" s="32"/>
      <c r="F738" s="32"/>
      <c r="G738" s="32"/>
      <c r="H738" s="537" t="s">
        <v>3032</v>
      </c>
      <c r="I738" s="69" t="s">
        <v>5653</v>
      </c>
      <c r="J738" s="69" t="s">
        <v>5654</v>
      </c>
      <c r="K738" s="32"/>
      <c r="L738" s="32"/>
      <c r="M738" s="32"/>
      <c r="N738" s="69" t="s">
        <v>6834</v>
      </c>
      <c r="O738" s="32"/>
      <c r="P738" s="32"/>
      <c r="Q738" s="69" t="s">
        <v>4040</v>
      </c>
      <c r="R738" s="69" t="s">
        <v>7124</v>
      </c>
      <c r="S738" s="32"/>
      <c r="T738" s="32"/>
      <c r="U738" s="32"/>
      <c r="V738" s="32"/>
      <c r="W738" s="32" t="s">
        <v>29</v>
      </c>
      <c r="X738" s="32" t="s">
        <v>141</v>
      </c>
      <c r="Y738" s="32"/>
      <c r="Z738" s="32"/>
      <c r="AA738" s="32"/>
      <c r="AB738" s="32"/>
      <c r="AC738" s="96" t="s">
        <v>142</v>
      </c>
      <c r="AD738" s="32"/>
      <c r="AE738" s="96" t="s">
        <v>1329</v>
      </c>
      <c r="AF738" s="162">
        <v>44005</v>
      </c>
      <c r="AG738" s="32"/>
      <c r="AH738" s="32"/>
      <c r="AI738" s="32"/>
      <c r="AJ738" s="32"/>
      <c r="AK738" s="32"/>
      <c r="AL738" s="32"/>
      <c r="AM738" s="69" t="s">
        <v>214</v>
      </c>
      <c r="AN738" s="162">
        <v>44007</v>
      </c>
      <c r="AO738" s="96" t="s">
        <v>56</v>
      </c>
      <c r="AP738" s="87" t="s">
        <v>56</v>
      </c>
      <c r="AQ738" s="69"/>
      <c r="AR738" s="69" t="s">
        <v>207</v>
      </c>
      <c r="AS738" s="162">
        <v>44011</v>
      </c>
      <c r="AT738" s="69" t="s">
        <v>57</v>
      </c>
      <c r="AU738" s="69" t="s">
        <v>56</v>
      </c>
      <c r="AV738" s="69" t="s">
        <v>1868</v>
      </c>
      <c r="AW738" s="32"/>
      <c r="AX738" s="32"/>
      <c r="AY738" s="32"/>
      <c r="AZ738" s="32">
        <f t="shared" si="16"/>
        <v>6</v>
      </c>
    </row>
    <row r="739" spans="5:52" ht="15.6" customHeight="1">
      <c r="E739" s="32"/>
      <c r="F739" s="32"/>
      <c r="G739" s="32"/>
      <c r="H739" s="535" t="s">
        <v>3033</v>
      </c>
      <c r="I739" s="450" t="s">
        <v>5655</v>
      </c>
      <c r="J739" s="450" t="s">
        <v>5656</v>
      </c>
      <c r="K739" s="32"/>
      <c r="L739" s="32"/>
      <c r="M739" s="32"/>
      <c r="N739" s="487" t="s">
        <v>6835</v>
      </c>
      <c r="O739" s="32"/>
      <c r="P739" s="32"/>
      <c r="Q739" s="450" t="s">
        <v>4041</v>
      </c>
      <c r="R739" s="450" t="s">
        <v>7110</v>
      </c>
      <c r="S739" s="32"/>
      <c r="T739" s="32"/>
      <c r="U739" s="32"/>
      <c r="V739" s="32"/>
      <c r="W739" s="32" t="s">
        <v>29</v>
      </c>
      <c r="X739" s="32" t="s">
        <v>141</v>
      </c>
      <c r="Y739" s="32"/>
      <c r="Z739" s="32"/>
      <c r="AA739" s="32"/>
      <c r="AB739" s="32"/>
      <c r="AC739" s="450" t="s">
        <v>142</v>
      </c>
      <c r="AD739" s="32"/>
      <c r="AE739" s="450" t="s">
        <v>207</v>
      </c>
      <c r="AF739" s="434">
        <v>44004</v>
      </c>
      <c r="AG739" s="32"/>
      <c r="AH739" s="32"/>
      <c r="AI739" s="32"/>
      <c r="AJ739" s="32"/>
      <c r="AK739" s="32"/>
      <c r="AL739" s="32"/>
      <c r="AM739" s="450" t="s">
        <v>1329</v>
      </c>
      <c r="AN739" s="434">
        <v>44011</v>
      </c>
      <c r="AO739" s="450" t="s">
        <v>57</v>
      </c>
      <c r="AP739" s="450" t="s">
        <v>56</v>
      </c>
      <c r="AQ739" s="470" t="s">
        <v>1869</v>
      </c>
      <c r="AR739" s="450"/>
      <c r="AS739" s="434"/>
      <c r="AT739" s="450" t="s">
        <v>57</v>
      </c>
      <c r="AU739" s="450"/>
      <c r="AV739" s="450"/>
      <c r="AW739" s="32"/>
      <c r="AX739" s="32"/>
      <c r="AY739" s="32"/>
      <c r="AZ739" s="32">
        <f t="shared" si="16"/>
        <v>6</v>
      </c>
    </row>
    <row r="740" spans="5:52" ht="15.6" customHeight="1">
      <c r="E740" s="32"/>
      <c r="F740" s="32"/>
      <c r="G740" s="32"/>
      <c r="H740" s="539" t="s">
        <v>3034</v>
      </c>
      <c r="I740" s="452" t="s">
        <v>5657</v>
      </c>
      <c r="J740" s="452" t="s">
        <v>5658</v>
      </c>
      <c r="K740" s="32"/>
      <c r="L740" s="32"/>
      <c r="M740" s="32"/>
      <c r="N740" s="560" t="s">
        <v>6836</v>
      </c>
      <c r="O740" s="32"/>
      <c r="P740" s="32"/>
      <c r="Q740" s="452" t="s">
        <v>4042</v>
      </c>
      <c r="R740" s="452" t="s">
        <v>7096</v>
      </c>
      <c r="S740" s="32"/>
      <c r="T740" s="32"/>
      <c r="U740" s="32"/>
      <c r="V740" s="32"/>
      <c r="W740" s="32" t="s">
        <v>29</v>
      </c>
      <c r="X740" s="32" t="s">
        <v>141</v>
      </c>
      <c r="Y740" s="32"/>
      <c r="Z740" s="32"/>
      <c r="AA740" s="32"/>
      <c r="AB740" s="32"/>
      <c r="AC740" s="450" t="s">
        <v>142</v>
      </c>
      <c r="AD740" s="32"/>
      <c r="AE740" s="452" t="s">
        <v>207</v>
      </c>
      <c r="AF740" s="438">
        <v>44004</v>
      </c>
      <c r="AG740" s="32"/>
      <c r="AH740" s="32"/>
      <c r="AI740" s="32"/>
      <c r="AJ740" s="32"/>
      <c r="AK740" s="32"/>
      <c r="AL740" s="32"/>
      <c r="AM740" s="452" t="s">
        <v>1329</v>
      </c>
      <c r="AN740" s="434">
        <v>44011</v>
      </c>
      <c r="AO740" s="452" t="s">
        <v>57</v>
      </c>
      <c r="AP740" s="452" t="s">
        <v>56</v>
      </c>
      <c r="AQ740" s="491" t="s">
        <v>1870</v>
      </c>
      <c r="AR740" s="452" t="s">
        <v>214</v>
      </c>
      <c r="AS740" s="438">
        <v>44011</v>
      </c>
      <c r="AT740" s="452" t="s">
        <v>57</v>
      </c>
      <c r="AU740" s="452"/>
      <c r="AV740" s="452"/>
      <c r="AW740" s="32"/>
      <c r="AX740" s="32"/>
      <c r="AY740" s="32"/>
      <c r="AZ740" s="32">
        <f t="shared" si="16"/>
        <v>6</v>
      </c>
    </row>
    <row r="741" spans="5:52" ht="15.6" customHeight="1">
      <c r="E741" s="32"/>
      <c r="F741" s="32"/>
      <c r="G741" s="32"/>
      <c r="H741" s="535" t="s">
        <v>3035</v>
      </c>
      <c r="I741" s="450" t="s">
        <v>5659</v>
      </c>
      <c r="J741" s="450" t="s">
        <v>5660</v>
      </c>
      <c r="K741" s="32"/>
      <c r="L741" s="32"/>
      <c r="M741" s="32"/>
      <c r="N741" s="487" t="s">
        <v>6837</v>
      </c>
      <c r="O741" s="32"/>
      <c r="P741" s="32"/>
      <c r="Q741" s="450" t="s">
        <v>4043</v>
      </c>
      <c r="R741" s="450" t="s">
        <v>7110</v>
      </c>
      <c r="S741" s="32"/>
      <c r="T741" s="32"/>
      <c r="U741" s="32"/>
      <c r="V741" s="32"/>
      <c r="W741" s="32" t="s">
        <v>29</v>
      </c>
      <c r="X741" s="32" t="s">
        <v>141</v>
      </c>
      <c r="Y741" s="32"/>
      <c r="Z741" s="32"/>
      <c r="AA741" s="32"/>
      <c r="AB741" s="32"/>
      <c r="AC741" s="450" t="s">
        <v>142</v>
      </c>
      <c r="AD741" s="32"/>
      <c r="AE741" s="450" t="s">
        <v>207</v>
      </c>
      <c r="AF741" s="434">
        <v>44011</v>
      </c>
      <c r="AG741" s="32"/>
      <c r="AH741" s="32"/>
      <c r="AI741" s="32"/>
      <c r="AJ741" s="32"/>
      <c r="AK741" s="32"/>
      <c r="AL741" s="32"/>
      <c r="AM741" s="450" t="s">
        <v>1329</v>
      </c>
      <c r="AN741" s="434">
        <v>44011</v>
      </c>
      <c r="AO741" s="87" t="s">
        <v>56</v>
      </c>
      <c r="AP741" s="450" t="s">
        <v>56</v>
      </c>
      <c r="AQ741" s="470"/>
      <c r="AR741" s="450" t="s">
        <v>214</v>
      </c>
      <c r="AS741" s="434">
        <v>44012</v>
      </c>
      <c r="AT741" s="450" t="s">
        <v>57</v>
      </c>
      <c r="AU741" s="450" t="s">
        <v>56</v>
      </c>
      <c r="AV741" s="450" t="s">
        <v>1871</v>
      </c>
      <c r="AW741" s="32"/>
      <c r="AX741" s="32"/>
      <c r="AY741" s="32"/>
      <c r="AZ741" s="32">
        <f t="shared" si="16"/>
        <v>6</v>
      </c>
    </row>
    <row r="742" spans="5:52" ht="15.6" customHeight="1">
      <c r="E742" s="32"/>
      <c r="F742" s="32"/>
      <c r="G742" s="32"/>
      <c r="H742" s="535" t="s">
        <v>3036</v>
      </c>
      <c r="I742" s="450" t="s">
        <v>5661</v>
      </c>
      <c r="J742" s="450" t="s">
        <v>5662</v>
      </c>
      <c r="K742" s="32"/>
      <c r="L742" s="32"/>
      <c r="M742" s="32"/>
      <c r="N742" s="487" t="s">
        <v>6837</v>
      </c>
      <c r="O742" s="32"/>
      <c r="P742" s="32"/>
      <c r="Q742" s="450" t="s">
        <v>4044</v>
      </c>
      <c r="R742" s="450" t="s">
        <v>7110</v>
      </c>
      <c r="S742" s="32"/>
      <c r="T742" s="32"/>
      <c r="U742" s="32"/>
      <c r="V742" s="32"/>
      <c r="W742" s="32" t="s">
        <v>29</v>
      </c>
      <c r="X742" s="32" t="s">
        <v>141</v>
      </c>
      <c r="Y742" s="32"/>
      <c r="Z742" s="32"/>
      <c r="AA742" s="32"/>
      <c r="AB742" s="32"/>
      <c r="AC742" s="450" t="s">
        <v>142</v>
      </c>
      <c r="AD742" s="32"/>
      <c r="AE742" s="450" t="s">
        <v>207</v>
      </c>
      <c r="AF742" s="434">
        <v>44011</v>
      </c>
      <c r="AG742" s="32"/>
      <c r="AH742" s="32"/>
      <c r="AI742" s="32"/>
      <c r="AJ742" s="32"/>
      <c r="AK742" s="32"/>
      <c r="AL742" s="32"/>
      <c r="AM742" s="450" t="s">
        <v>1329</v>
      </c>
      <c r="AN742" s="434">
        <v>44011</v>
      </c>
      <c r="AO742" s="450" t="s">
        <v>59</v>
      </c>
      <c r="AP742" s="450" t="s">
        <v>59</v>
      </c>
      <c r="AQ742" s="470"/>
      <c r="AR742" s="450"/>
      <c r="AS742" s="434"/>
      <c r="AT742" s="450" t="s">
        <v>57</v>
      </c>
      <c r="AU742" s="450"/>
      <c r="AV742" s="450"/>
      <c r="AW742" s="32"/>
      <c r="AX742" s="32"/>
      <c r="AY742" s="32"/>
      <c r="AZ742" s="32">
        <f t="shared" si="16"/>
        <v>6</v>
      </c>
    </row>
    <row r="743" spans="5:52" ht="15.6" customHeight="1">
      <c r="E743" s="32"/>
      <c r="F743" s="32"/>
      <c r="G743" s="32"/>
      <c r="H743" s="535" t="s">
        <v>3037</v>
      </c>
      <c r="I743" s="450" t="s">
        <v>5663</v>
      </c>
      <c r="J743" s="450" t="s">
        <v>5664</v>
      </c>
      <c r="K743" s="32"/>
      <c r="L743" s="32"/>
      <c r="M743" s="32"/>
      <c r="N743" s="487" t="s">
        <v>6838</v>
      </c>
      <c r="O743" s="32"/>
      <c r="P743" s="32"/>
      <c r="Q743" s="450" t="s">
        <v>4045</v>
      </c>
      <c r="R743" s="450" t="s">
        <v>7237</v>
      </c>
      <c r="S743" s="32"/>
      <c r="T743" s="32"/>
      <c r="U743" s="32"/>
      <c r="V743" s="32"/>
      <c r="W743" s="32" t="s">
        <v>29</v>
      </c>
      <c r="X743" s="32" t="s">
        <v>141</v>
      </c>
      <c r="Y743" s="32"/>
      <c r="Z743" s="32"/>
      <c r="AA743" s="32"/>
      <c r="AB743" s="32"/>
      <c r="AC743" s="450" t="s">
        <v>142</v>
      </c>
      <c r="AD743" s="32"/>
      <c r="AE743" s="450" t="s">
        <v>207</v>
      </c>
      <c r="AF743" s="434">
        <v>44004</v>
      </c>
      <c r="AG743" s="32"/>
      <c r="AH743" s="32"/>
      <c r="AI743" s="32"/>
      <c r="AJ743" s="32"/>
      <c r="AK743" s="32"/>
      <c r="AL743" s="32"/>
      <c r="AM743" s="450" t="s">
        <v>1329</v>
      </c>
      <c r="AN743" s="434">
        <v>44011</v>
      </c>
      <c r="AO743" s="450" t="s">
        <v>57</v>
      </c>
      <c r="AP743" s="450" t="s">
        <v>56</v>
      </c>
      <c r="AQ743" s="470" t="s">
        <v>1872</v>
      </c>
      <c r="AR743" s="450"/>
      <c r="AS743" s="434"/>
      <c r="AT743" s="450" t="s">
        <v>57</v>
      </c>
      <c r="AU743" s="450"/>
      <c r="AV743" s="450"/>
      <c r="AW743" s="32"/>
      <c r="AX743" s="32"/>
      <c r="AY743" s="32"/>
      <c r="AZ743" s="32">
        <f t="shared" si="16"/>
        <v>6</v>
      </c>
    </row>
    <row r="744" spans="5:52" ht="15.6" customHeight="1">
      <c r="E744" s="32"/>
      <c r="F744" s="32"/>
      <c r="G744" s="32"/>
      <c r="H744" s="535" t="s">
        <v>3038</v>
      </c>
      <c r="I744" s="450" t="s">
        <v>5665</v>
      </c>
      <c r="J744" s="450" t="s">
        <v>5666</v>
      </c>
      <c r="K744" s="32"/>
      <c r="L744" s="32"/>
      <c r="M744" s="32"/>
      <c r="N744" s="487" t="s">
        <v>6839</v>
      </c>
      <c r="O744" s="32"/>
      <c r="P744" s="32"/>
      <c r="Q744" s="450" t="s">
        <v>4046</v>
      </c>
      <c r="R744" s="450" t="s">
        <v>7238</v>
      </c>
      <c r="S744" s="32"/>
      <c r="T744" s="32"/>
      <c r="U744" s="32"/>
      <c r="V744" s="32"/>
      <c r="W744" s="32" t="s">
        <v>29</v>
      </c>
      <c r="X744" s="32" t="s">
        <v>141</v>
      </c>
      <c r="Y744" s="32"/>
      <c r="Z744" s="32"/>
      <c r="AA744" s="32"/>
      <c r="AB744" s="32"/>
      <c r="AC744" s="450" t="s">
        <v>142</v>
      </c>
      <c r="AD744" s="32"/>
      <c r="AE744" s="450" t="s">
        <v>207</v>
      </c>
      <c r="AF744" s="434">
        <v>44004</v>
      </c>
      <c r="AG744" s="32"/>
      <c r="AH744" s="32"/>
      <c r="AI744" s="32"/>
      <c r="AJ744" s="32"/>
      <c r="AK744" s="32"/>
      <c r="AL744" s="32"/>
      <c r="AM744" s="450" t="s">
        <v>1329</v>
      </c>
      <c r="AN744" s="434">
        <v>44011</v>
      </c>
      <c r="AO744" s="450" t="s">
        <v>57</v>
      </c>
      <c r="AP744" s="450" t="s">
        <v>59</v>
      </c>
      <c r="AQ744" s="470" t="s">
        <v>1873</v>
      </c>
      <c r="AR744" s="450" t="s">
        <v>214</v>
      </c>
      <c r="AS744" s="434">
        <v>44011</v>
      </c>
      <c r="AT744" s="450" t="s">
        <v>57</v>
      </c>
      <c r="AU744" s="450" t="s">
        <v>56</v>
      </c>
      <c r="AV744" s="450" t="s">
        <v>1874</v>
      </c>
      <c r="AW744" s="32"/>
      <c r="AX744" s="32"/>
      <c r="AY744" s="32"/>
      <c r="AZ744" s="32">
        <f t="shared" si="16"/>
        <v>6</v>
      </c>
    </row>
    <row r="745" spans="5:52" ht="15.6" customHeight="1">
      <c r="E745" s="32"/>
      <c r="F745" s="32"/>
      <c r="G745" s="32"/>
      <c r="H745" s="535" t="s">
        <v>3039</v>
      </c>
      <c r="I745" s="450" t="s">
        <v>5667</v>
      </c>
      <c r="J745" s="450" t="s">
        <v>5668</v>
      </c>
      <c r="K745" s="32"/>
      <c r="L745" s="32"/>
      <c r="M745" s="32"/>
      <c r="N745" s="487" t="s">
        <v>6840</v>
      </c>
      <c r="O745" s="32"/>
      <c r="P745" s="32"/>
      <c r="Q745" s="450" t="s">
        <v>4047</v>
      </c>
      <c r="R745" s="450" t="s">
        <v>7239</v>
      </c>
      <c r="S745" s="32"/>
      <c r="T745" s="32"/>
      <c r="U745" s="32"/>
      <c r="V745" s="32"/>
      <c r="W745" s="32" t="s">
        <v>29</v>
      </c>
      <c r="X745" s="32" t="s">
        <v>141</v>
      </c>
      <c r="Y745" s="32"/>
      <c r="Z745" s="32"/>
      <c r="AA745" s="32"/>
      <c r="AB745" s="32"/>
      <c r="AC745" s="450" t="s">
        <v>142</v>
      </c>
      <c r="AD745" s="32"/>
      <c r="AE745" s="450" t="s">
        <v>207</v>
      </c>
      <c r="AF745" s="434">
        <v>44004</v>
      </c>
      <c r="AG745" s="32"/>
      <c r="AH745" s="32"/>
      <c r="AI745" s="32"/>
      <c r="AJ745" s="32"/>
      <c r="AK745" s="32"/>
      <c r="AL745" s="32"/>
      <c r="AM745" s="450" t="s">
        <v>1329</v>
      </c>
      <c r="AN745" s="434">
        <v>44011</v>
      </c>
      <c r="AO745" s="450" t="s">
        <v>57</v>
      </c>
      <c r="AP745" s="450" t="s">
        <v>56</v>
      </c>
      <c r="AQ745" s="470" t="s">
        <v>1875</v>
      </c>
      <c r="AR745" s="450" t="s">
        <v>214</v>
      </c>
      <c r="AS745" s="434">
        <v>44011</v>
      </c>
      <c r="AT745" s="450" t="s">
        <v>57</v>
      </c>
      <c r="AU745" s="450" t="s">
        <v>56</v>
      </c>
      <c r="AV745" s="450" t="s">
        <v>1876</v>
      </c>
      <c r="AW745" s="32"/>
      <c r="AX745" s="32"/>
      <c r="AY745" s="32"/>
      <c r="AZ745" s="32">
        <f t="shared" si="16"/>
        <v>6</v>
      </c>
    </row>
    <row r="746" spans="5:52" ht="15.6" customHeight="1">
      <c r="E746" s="32"/>
      <c r="F746" s="32"/>
      <c r="G746" s="32"/>
      <c r="H746" s="535" t="s">
        <v>3040</v>
      </c>
      <c r="I746" s="450" t="s">
        <v>5669</v>
      </c>
      <c r="J746" s="450" t="s">
        <v>5670</v>
      </c>
      <c r="K746" s="32"/>
      <c r="L746" s="32"/>
      <c r="M746" s="32"/>
      <c r="N746" s="487" t="s">
        <v>6839</v>
      </c>
      <c r="O746" s="32"/>
      <c r="P746" s="32"/>
      <c r="Q746" s="450" t="s">
        <v>4048</v>
      </c>
      <c r="R746" s="450" t="s">
        <v>7240</v>
      </c>
      <c r="S746" s="32"/>
      <c r="T746" s="32"/>
      <c r="U746" s="32"/>
      <c r="V746" s="32"/>
      <c r="W746" s="32" t="s">
        <v>29</v>
      </c>
      <c r="X746" s="32" t="s">
        <v>141</v>
      </c>
      <c r="Y746" s="32"/>
      <c r="Z746" s="32"/>
      <c r="AA746" s="32"/>
      <c r="AB746" s="32"/>
      <c r="AC746" s="450" t="s">
        <v>142</v>
      </c>
      <c r="AD746" s="32"/>
      <c r="AE746" s="450" t="s">
        <v>207</v>
      </c>
      <c r="AF746" s="434">
        <v>44004</v>
      </c>
      <c r="AG746" s="32"/>
      <c r="AH746" s="32"/>
      <c r="AI746" s="32"/>
      <c r="AJ746" s="32"/>
      <c r="AK746" s="32"/>
      <c r="AL746" s="32"/>
      <c r="AM746" s="450" t="s">
        <v>1329</v>
      </c>
      <c r="AN746" s="434">
        <v>44011</v>
      </c>
      <c r="AO746" s="450" t="s">
        <v>57</v>
      </c>
      <c r="AP746" s="450" t="s">
        <v>59</v>
      </c>
      <c r="AQ746" s="470" t="s">
        <v>1877</v>
      </c>
      <c r="AR746" s="450" t="s">
        <v>214</v>
      </c>
      <c r="AS746" s="434">
        <v>44011</v>
      </c>
      <c r="AT746" s="450" t="s">
        <v>57</v>
      </c>
      <c r="AU746" s="450" t="s">
        <v>56</v>
      </c>
      <c r="AV746" s="450" t="s">
        <v>1878</v>
      </c>
      <c r="AW746" s="32"/>
      <c r="AX746" s="32"/>
      <c r="AY746" s="32"/>
      <c r="AZ746" s="32">
        <f t="shared" si="16"/>
        <v>6</v>
      </c>
    </row>
    <row r="747" spans="5:52" ht="15.6" customHeight="1">
      <c r="E747" s="32"/>
      <c r="F747" s="32"/>
      <c r="G747" s="32"/>
      <c r="H747" s="535" t="s">
        <v>3041</v>
      </c>
      <c r="I747" s="450" t="s">
        <v>5671</v>
      </c>
      <c r="J747" s="450" t="s">
        <v>5672</v>
      </c>
      <c r="K747" s="32"/>
      <c r="L747" s="32"/>
      <c r="M747" s="32"/>
      <c r="N747" s="487" t="s">
        <v>6841</v>
      </c>
      <c r="O747" s="32"/>
      <c r="P747" s="32"/>
      <c r="Q747" s="450" t="s">
        <v>4049</v>
      </c>
      <c r="R747" s="450" t="s">
        <v>7241</v>
      </c>
      <c r="S747" s="32"/>
      <c r="T747" s="32"/>
      <c r="U747" s="32"/>
      <c r="V747" s="32"/>
      <c r="W747" s="32" t="s">
        <v>29</v>
      </c>
      <c r="X747" s="32" t="s">
        <v>141</v>
      </c>
      <c r="Y747" s="32"/>
      <c r="Z747" s="32"/>
      <c r="AA747" s="32"/>
      <c r="AB747" s="32"/>
      <c r="AC747" s="450" t="s">
        <v>142</v>
      </c>
      <c r="AD747" s="32"/>
      <c r="AE747" s="450" t="s">
        <v>207</v>
      </c>
      <c r="AF747" s="434">
        <v>44004</v>
      </c>
      <c r="AG747" s="32"/>
      <c r="AH747" s="32"/>
      <c r="AI747" s="32"/>
      <c r="AJ747" s="32"/>
      <c r="AK747" s="32"/>
      <c r="AL747" s="32"/>
      <c r="AM747" s="450" t="s">
        <v>1329</v>
      </c>
      <c r="AN747" s="434">
        <v>44011</v>
      </c>
      <c r="AO747" s="450" t="s">
        <v>57</v>
      </c>
      <c r="AP747" s="450" t="s">
        <v>56</v>
      </c>
      <c r="AQ747" s="470" t="s">
        <v>1879</v>
      </c>
      <c r="AR747" s="450" t="s">
        <v>214</v>
      </c>
      <c r="AS747" s="434">
        <v>44011</v>
      </c>
      <c r="AT747" s="450" t="s">
        <v>57</v>
      </c>
      <c r="AU747" s="450" t="s">
        <v>56</v>
      </c>
      <c r="AV747" s="450" t="s">
        <v>1878</v>
      </c>
      <c r="AW747" s="32"/>
      <c r="AX747" s="32"/>
      <c r="AY747" s="32"/>
      <c r="AZ747" s="32">
        <f t="shared" si="16"/>
        <v>6</v>
      </c>
    </row>
    <row r="748" spans="5:52" ht="15.6" customHeight="1">
      <c r="E748" s="32"/>
      <c r="F748" s="32"/>
      <c r="G748" s="32"/>
      <c r="H748" s="535" t="s">
        <v>3042</v>
      </c>
      <c r="I748" s="450" t="s">
        <v>5673</v>
      </c>
      <c r="J748" s="450" t="s">
        <v>5672</v>
      </c>
      <c r="K748" s="32"/>
      <c r="L748" s="32"/>
      <c r="M748" s="32"/>
      <c r="N748" s="487" t="s">
        <v>6839</v>
      </c>
      <c r="O748" s="32"/>
      <c r="P748" s="32"/>
      <c r="Q748" s="450" t="s">
        <v>4050</v>
      </c>
      <c r="R748" s="450" t="s">
        <v>7242</v>
      </c>
      <c r="S748" s="32"/>
      <c r="T748" s="32"/>
      <c r="U748" s="32"/>
      <c r="V748" s="32"/>
      <c r="W748" s="32" t="s">
        <v>29</v>
      </c>
      <c r="X748" s="32" t="s">
        <v>141</v>
      </c>
      <c r="Y748" s="32"/>
      <c r="Z748" s="32"/>
      <c r="AA748" s="32"/>
      <c r="AB748" s="32"/>
      <c r="AC748" s="450" t="s">
        <v>142</v>
      </c>
      <c r="AD748" s="32"/>
      <c r="AE748" s="450" t="s">
        <v>207</v>
      </c>
      <c r="AF748" s="434">
        <v>44004</v>
      </c>
      <c r="AG748" s="32"/>
      <c r="AH748" s="32"/>
      <c r="AI748" s="32"/>
      <c r="AJ748" s="32"/>
      <c r="AK748" s="32"/>
      <c r="AL748" s="32"/>
      <c r="AM748" s="450" t="s">
        <v>1329</v>
      </c>
      <c r="AN748" s="434">
        <v>44011</v>
      </c>
      <c r="AO748" s="450" t="s">
        <v>57</v>
      </c>
      <c r="AP748" s="450" t="s">
        <v>59</v>
      </c>
      <c r="AQ748" s="470" t="s">
        <v>1880</v>
      </c>
      <c r="AR748" s="450" t="s">
        <v>214</v>
      </c>
      <c r="AS748" s="434">
        <v>44011</v>
      </c>
      <c r="AT748" s="450" t="s">
        <v>57</v>
      </c>
      <c r="AU748" s="450" t="s">
        <v>56</v>
      </c>
      <c r="AV748" s="450" t="s">
        <v>1878</v>
      </c>
      <c r="AW748" s="32"/>
      <c r="AX748" s="32"/>
      <c r="AY748" s="32"/>
      <c r="AZ748" s="32">
        <f t="shared" si="16"/>
        <v>6</v>
      </c>
    </row>
    <row r="749" spans="5:52" ht="15.6" customHeight="1">
      <c r="E749" s="32"/>
      <c r="F749" s="32"/>
      <c r="G749" s="32"/>
      <c r="H749" s="537" t="s">
        <v>3043</v>
      </c>
      <c r="I749" s="69" t="s">
        <v>5674</v>
      </c>
      <c r="J749" s="69" t="s">
        <v>5675</v>
      </c>
      <c r="K749" s="32"/>
      <c r="L749" s="32"/>
      <c r="M749" s="32"/>
      <c r="N749" s="69" t="s">
        <v>6842</v>
      </c>
      <c r="O749" s="32"/>
      <c r="P749" s="32"/>
      <c r="Q749" s="69" t="s">
        <v>4051</v>
      </c>
      <c r="R749" s="69" t="s">
        <v>7124</v>
      </c>
      <c r="S749" s="32"/>
      <c r="T749" s="32"/>
      <c r="U749" s="32"/>
      <c r="V749" s="32"/>
      <c r="W749" s="32" t="s">
        <v>29</v>
      </c>
      <c r="X749" s="32" t="s">
        <v>141</v>
      </c>
      <c r="Y749" s="32"/>
      <c r="Z749" s="32"/>
      <c r="AA749" s="32"/>
      <c r="AB749" s="32"/>
      <c r="AC749" s="96" t="s">
        <v>142</v>
      </c>
      <c r="AD749" s="32"/>
      <c r="AE749" s="96" t="s">
        <v>1329</v>
      </c>
      <c r="AF749" s="162">
        <v>44005</v>
      </c>
      <c r="AG749" s="32"/>
      <c r="AH749" s="32"/>
      <c r="AI749" s="32"/>
      <c r="AJ749" s="32"/>
      <c r="AK749" s="32"/>
      <c r="AL749" s="32"/>
      <c r="AM749" s="69" t="s">
        <v>214</v>
      </c>
      <c r="AN749" s="162">
        <v>44007</v>
      </c>
      <c r="AO749" s="96" t="s">
        <v>56</v>
      </c>
      <c r="AP749" s="87" t="s">
        <v>56</v>
      </c>
      <c r="AQ749" s="69"/>
      <c r="AR749" s="69"/>
      <c r="AS749" s="69"/>
      <c r="AT749" s="69" t="s">
        <v>57</v>
      </c>
      <c r="AU749" s="69"/>
      <c r="AV749" s="69"/>
      <c r="AW749" s="32"/>
      <c r="AX749" s="32"/>
      <c r="AY749" s="32"/>
      <c r="AZ749" s="32">
        <f t="shared" si="16"/>
        <v>6</v>
      </c>
    </row>
    <row r="750" spans="5:52" ht="15.6" customHeight="1">
      <c r="E750" s="32"/>
      <c r="F750" s="32"/>
      <c r="G750" s="32"/>
      <c r="H750" s="537" t="s">
        <v>3044</v>
      </c>
      <c r="I750" s="69" t="s">
        <v>5676</v>
      </c>
      <c r="J750" s="69" t="s">
        <v>5677</v>
      </c>
      <c r="K750" s="32"/>
      <c r="L750" s="32"/>
      <c r="M750" s="32"/>
      <c r="N750" s="69" t="s">
        <v>6843</v>
      </c>
      <c r="O750" s="32"/>
      <c r="P750" s="32"/>
      <c r="Q750" s="69" t="s">
        <v>4052</v>
      </c>
      <c r="R750" s="69" t="s">
        <v>7243</v>
      </c>
      <c r="S750" s="32"/>
      <c r="T750" s="32"/>
      <c r="U750" s="32"/>
      <c r="V750" s="32"/>
      <c r="W750" s="32" t="s">
        <v>29</v>
      </c>
      <c r="X750" s="32" t="s">
        <v>141</v>
      </c>
      <c r="Y750" s="32"/>
      <c r="Z750" s="32"/>
      <c r="AA750" s="32"/>
      <c r="AB750" s="32"/>
      <c r="AC750" s="96" t="s">
        <v>142</v>
      </c>
      <c r="AD750" s="32"/>
      <c r="AE750" s="96" t="s">
        <v>1329</v>
      </c>
      <c r="AF750" s="162">
        <v>44005</v>
      </c>
      <c r="AG750" s="32"/>
      <c r="AH750" s="32"/>
      <c r="AI750" s="32"/>
      <c r="AJ750" s="32"/>
      <c r="AK750" s="32"/>
      <c r="AL750" s="32"/>
      <c r="AM750" s="69" t="s">
        <v>214</v>
      </c>
      <c r="AN750" s="162">
        <v>44007</v>
      </c>
      <c r="AO750" s="96" t="s">
        <v>57</v>
      </c>
      <c r="AP750" s="69" t="s">
        <v>56</v>
      </c>
      <c r="AQ750" s="69" t="s">
        <v>1881</v>
      </c>
      <c r="AR750" s="69"/>
      <c r="AS750" s="69"/>
      <c r="AT750" s="69" t="s">
        <v>57</v>
      </c>
      <c r="AU750" s="69"/>
      <c r="AV750" s="69"/>
      <c r="AW750" s="32"/>
      <c r="AX750" s="32"/>
      <c r="AY750" s="32"/>
      <c r="AZ750" s="32">
        <f t="shared" si="16"/>
        <v>6</v>
      </c>
    </row>
    <row r="751" spans="5:52" ht="15.6" customHeight="1">
      <c r="E751" s="32"/>
      <c r="F751" s="32"/>
      <c r="G751" s="32"/>
      <c r="H751" s="537" t="s">
        <v>3045</v>
      </c>
      <c r="I751" s="69" t="s">
        <v>5678</v>
      </c>
      <c r="J751" s="69" t="s">
        <v>5679</v>
      </c>
      <c r="K751" s="32"/>
      <c r="L751" s="32"/>
      <c r="M751" s="32"/>
      <c r="N751" s="69" t="s">
        <v>6844</v>
      </c>
      <c r="O751" s="32"/>
      <c r="P751" s="32"/>
      <c r="Q751" s="69" t="s">
        <v>4053</v>
      </c>
      <c r="R751" s="69" t="s">
        <v>7244</v>
      </c>
      <c r="S751" s="32"/>
      <c r="T751" s="32"/>
      <c r="U751" s="32"/>
      <c r="V751" s="32"/>
      <c r="W751" s="32" t="s">
        <v>29</v>
      </c>
      <c r="X751" s="32" t="s">
        <v>141</v>
      </c>
      <c r="Y751" s="32"/>
      <c r="Z751" s="32"/>
      <c r="AA751" s="32"/>
      <c r="AB751" s="32"/>
      <c r="AC751" s="96" t="s">
        <v>142</v>
      </c>
      <c r="AD751" s="32"/>
      <c r="AE751" s="96" t="s">
        <v>1329</v>
      </c>
      <c r="AF751" s="162">
        <v>44005</v>
      </c>
      <c r="AG751" s="32"/>
      <c r="AH751" s="32"/>
      <c r="AI751" s="32"/>
      <c r="AJ751" s="32"/>
      <c r="AK751" s="32"/>
      <c r="AL751" s="32"/>
      <c r="AM751" s="69" t="s">
        <v>214</v>
      </c>
      <c r="AN751" s="162">
        <v>44007</v>
      </c>
      <c r="AO751" s="69" t="s">
        <v>55</v>
      </c>
      <c r="AP751" s="69" t="s">
        <v>56</v>
      </c>
      <c r="AQ751" s="69" t="s">
        <v>1882</v>
      </c>
      <c r="AR751" s="69" t="s">
        <v>207</v>
      </c>
      <c r="AS751" s="162">
        <v>44012</v>
      </c>
      <c r="AT751" s="69" t="s">
        <v>57</v>
      </c>
      <c r="AU751" s="69" t="s">
        <v>56</v>
      </c>
      <c r="AV751" s="69" t="s">
        <v>1883</v>
      </c>
      <c r="AW751" s="32"/>
      <c r="AX751" s="32"/>
      <c r="AY751" s="32"/>
      <c r="AZ751" s="32">
        <f t="shared" si="16"/>
        <v>6</v>
      </c>
    </row>
    <row r="752" spans="5:52" ht="15.6" customHeight="1">
      <c r="E752" s="32"/>
      <c r="F752" s="32"/>
      <c r="G752" s="32"/>
      <c r="H752" s="537" t="s">
        <v>3046</v>
      </c>
      <c r="I752" s="69" t="s">
        <v>5680</v>
      </c>
      <c r="J752" s="69" t="s">
        <v>5681</v>
      </c>
      <c r="K752" s="32"/>
      <c r="L752" s="32"/>
      <c r="M752" s="32"/>
      <c r="N752" s="69" t="s">
        <v>6845</v>
      </c>
      <c r="O752" s="32"/>
      <c r="P752" s="32"/>
      <c r="Q752" s="69" t="s">
        <v>4054</v>
      </c>
      <c r="R752" s="69" t="s">
        <v>7245</v>
      </c>
      <c r="S752" s="32"/>
      <c r="T752" s="32"/>
      <c r="U752" s="32"/>
      <c r="V752" s="32"/>
      <c r="W752" s="32" t="s">
        <v>29</v>
      </c>
      <c r="X752" s="32" t="s">
        <v>141</v>
      </c>
      <c r="Y752" s="32"/>
      <c r="Z752" s="32"/>
      <c r="AA752" s="32"/>
      <c r="AB752" s="32"/>
      <c r="AC752" s="96" t="s">
        <v>142</v>
      </c>
      <c r="AD752" s="32"/>
      <c r="AE752" s="96" t="s">
        <v>1329</v>
      </c>
      <c r="AF752" s="162">
        <v>44005</v>
      </c>
      <c r="AG752" s="32"/>
      <c r="AH752" s="32"/>
      <c r="AI752" s="32"/>
      <c r="AJ752" s="32"/>
      <c r="AK752" s="32"/>
      <c r="AL752" s="32"/>
      <c r="AM752" s="69" t="s">
        <v>214</v>
      </c>
      <c r="AN752" s="162">
        <v>44007</v>
      </c>
      <c r="AO752" s="96" t="s">
        <v>57</v>
      </c>
      <c r="AP752" s="69" t="s">
        <v>59</v>
      </c>
      <c r="AQ752" s="106" t="s">
        <v>1884</v>
      </c>
      <c r="AR752" s="69" t="s">
        <v>207</v>
      </c>
      <c r="AS752" s="162">
        <v>44012</v>
      </c>
      <c r="AT752" s="69" t="s">
        <v>57</v>
      </c>
      <c r="AU752" s="69" t="s">
        <v>56</v>
      </c>
      <c r="AV752" s="69" t="s">
        <v>1885</v>
      </c>
      <c r="AW752" s="32"/>
      <c r="AX752" s="32"/>
      <c r="AY752" s="32"/>
      <c r="AZ752" s="32">
        <f t="shared" si="16"/>
        <v>6</v>
      </c>
    </row>
    <row r="753" spans="5:52" ht="15.6" customHeight="1">
      <c r="E753" s="32"/>
      <c r="F753" s="32"/>
      <c r="G753" s="32"/>
      <c r="H753" s="535" t="s">
        <v>3047</v>
      </c>
      <c r="I753" s="450" t="s">
        <v>5682</v>
      </c>
      <c r="J753" s="450" t="s">
        <v>5683</v>
      </c>
      <c r="K753" s="32"/>
      <c r="L753" s="32"/>
      <c r="M753" s="32"/>
      <c r="N753" s="487" t="s">
        <v>6846</v>
      </c>
      <c r="O753" s="32"/>
      <c r="P753" s="32"/>
      <c r="Q753" s="450" t="s">
        <v>4055</v>
      </c>
      <c r="R753" s="450" t="s">
        <v>7082</v>
      </c>
      <c r="S753" s="32"/>
      <c r="T753" s="32"/>
      <c r="U753" s="32"/>
      <c r="V753" s="32"/>
      <c r="W753" s="32" t="s">
        <v>29</v>
      </c>
      <c r="X753" s="32" t="s">
        <v>141</v>
      </c>
      <c r="Y753" s="32"/>
      <c r="Z753" s="32"/>
      <c r="AA753" s="32"/>
      <c r="AB753" s="32"/>
      <c r="AC753" s="450" t="s">
        <v>142</v>
      </c>
      <c r="AD753" s="32"/>
      <c r="AE753" s="450" t="s">
        <v>207</v>
      </c>
      <c r="AF753" s="434">
        <v>44004</v>
      </c>
      <c r="AG753" s="32"/>
      <c r="AH753" s="32"/>
      <c r="AI753" s="32"/>
      <c r="AJ753" s="32"/>
      <c r="AK753" s="32"/>
      <c r="AL753" s="32"/>
      <c r="AM753" s="450" t="s">
        <v>1329</v>
      </c>
      <c r="AN753" s="434">
        <v>44007</v>
      </c>
      <c r="AO753" s="450" t="s">
        <v>56</v>
      </c>
      <c r="AP753" s="87" t="s">
        <v>56</v>
      </c>
      <c r="AQ753" s="470"/>
      <c r="AR753" s="450"/>
      <c r="AS753" s="434"/>
      <c r="AT753" s="450" t="s">
        <v>57</v>
      </c>
      <c r="AU753" s="450"/>
      <c r="AV753" s="450"/>
      <c r="AW753" s="32"/>
      <c r="AX753" s="32"/>
      <c r="AY753" s="32"/>
      <c r="AZ753" s="32">
        <f t="shared" si="16"/>
        <v>6</v>
      </c>
    </row>
    <row r="754" spans="5:52" ht="15.6" customHeight="1">
      <c r="E754" s="32"/>
      <c r="F754" s="32"/>
      <c r="G754" s="32"/>
      <c r="H754" s="535" t="s">
        <v>3048</v>
      </c>
      <c r="I754" s="450" t="s">
        <v>5684</v>
      </c>
      <c r="J754" s="450" t="s">
        <v>5685</v>
      </c>
      <c r="K754" s="32"/>
      <c r="L754" s="32"/>
      <c r="M754" s="32"/>
      <c r="N754" s="487" t="s">
        <v>6847</v>
      </c>
      <c r="O754" s="32"/>
      <c r="P754" s="32"/>
      <c r="Q754" s="450" t="s">
        <v>4056</v>
      </c>
      <c r="R754" s="450" t="s">
        <v>7246</v>
      </c>
      <c r="S754" s="32"/>
      <c r="T754" s="32"/>
      <c r="U754" s="32"/>
      <c r="V754" s="32"/>
      <c r="W754" s="32" t="s">
        <v>29</v>
      </c>
      <c r="X754" s="32" t="s">
        <v>141</v>
      </c>
      <c r="Y754" s="32"/>
      <c r="Z754" s="32"/>
      <c r="AA754" s="32"/>
      <c r="AB754" s="32"/>
      <c r="AC754" s="450" t="s">
        <v>142</v>
      </c>
      <c r="AD754" s="32"/>
      <c r="AE754" s="450" t="s">
        <v>207</v>
      </c>
      <c r="AF754" s="434">
        <v>44004</v>
      </c>
      <c r="AG754" s="32"/>
      <c r="AH754" s="32"/>
      <c r="AI754" s="32"/>
      <c r="AJ754" s="32"/>
      <c r="AK754" s="32"/>
      <c r="AL754" s="32"/>
      <c r="AM754" s="450" t="s">
        <v>1329</v>
      </c>
      <c r="AN754" s="434">
        <v>44007</v>
      </c>
      <c r="AO754" s="450" t="s">
        <v>59</v>
      </c>
      <c r="AP754" s="450"/>
      <c r="AQ754" s="470"/>
      <c r="AR754" s="450"/>
      <c r="AS754" s="434"/>
      <c r="AT754" s="450" t="s">
        <v>57</v>
      </c>
      <c r="AU754" s="450"/>
      <c r="AV754" s="450"/>
      <c r="AW754" s="32"/>
      <c r="AX754" s="32"/>
      <c r="AY754" s="32"/>
      <c r="AZ754" s="32">
        <f t="shared" si="16"/>
        <v>6</v>
      </c>
    </row>
    <row r="755" spans="5:52" ht="15.6" customHeight="1">
      <c r="E755" s="32"/>
      <c r="F755" s="32"/>
      <c r="G755" s="32"/>
      <c r="H755" s="535" t="s">
        <v>3049</v>
      </c>
      <c r="I755" s="450" t="s">
        <v>5686</v>
      </c>
      <c r="J755" s="450" t="s">
        <v>5687</v>
      </c>
      <c r="K755" s="32"/>
      <c r="L755" s="32"/>
      <c r="M755" s="32"/>
      <c r="N755" s="487" t="s">
        <v>6848</v>
      </c>
      <c r="O755" s="32"/>
      <c r="P755" s="32"/>
      <c r="Q755" s="450" t="s">
        <v>4057</v>
      </c>
      <c r="R755" s="450" t="s">
        <v>7247</v>
      </c>
      <c r="S755" s="32"/>
      <c r="T755" s="32"/>
      <c r="U755" s="32"/>
      <c r="V755" s="32"/>
      <c r="W755" s="32" t="s">
        <v>29</v>
      </c>
      <c r="X755" s="32" t="s">
        <v>141</v>
      </c>
      <c r="Y755" s="32"/>
      <c r="Z755" s="32"/>
      <c r="AA755" s="32"/>
      <c r="AB755" s="32"/>
      <c r="AC755" s="450" t="s">
        <v>142</v>
      </c>
      <c r="AD755" s="32"/>
      <c r="AE755" s="450" t="s">
        <v>207</v>
      </c>
      <c r="AF755" s="434">
        <v>44004</v>
      </c>
      <c r="AG755" s="32"/>
      <c r="AH755" s="32"/>
      <c r="AI755" s="32"/>
      <c r="AJ755" s="32"/>
      <c r="AK755" s="32"/>
      <c r="AL755" s="32"/>
      <c r="AM755" s="450" t="s">
        <v>1329</v>
      </c>
      <c r="AN755" s="434">
        <v>44011</v>
      </c>
      <c r="AO755" s="450" t="s">
        <v>55</v>
      </c>
      <c r="AP755" s="450" t="s">
        <v>59</v>
      </c>
      <c r="AQ755" s="470" t="s">
        <v>1886</v>
      </c>
      <c r="AR755" s="450"/>
      <c r="AS755" s="434"/>
      <c r="AT755" s="450" t="s">
        <v>57</v>
      </c>
      <c r="AU755" s="450"/>
      <c r="AV755" s="450"/>
      <c r="AW755" s="32"/>
      <c r="AX755" s="32"/>
      <c r="AY755" s="32"/>
      <c r="AZ755" s="32">
        <f t="shared" si="16"/>
        <v>6</v>
      </c>
    </row>
    <row r="756" spans="5:52" ht="15.6" customHeight="1">
      <c r="E756" s="32"/>
      <c r="F756" s="32"/>
      <c r="G756" s="32"/>
      <c r="H756" s="535" t="s">
        <v>3050</v>
      </c>
      <c r="I756" s="450" t="s">
        <v>5688</v>
      </c>
      <c r="J756" s="450" t="s">
        <v>5689</v>
      </c>
      <c r="K756" s="32"/>
      <c r="L756" s="32"/>
      <c r="M756" s="32"/>
      <c r="N756" s="487" t="s">
        <v>6849</v>
      </c>
      <c r="O756" s="32"/>
      <c r="P756" s="32"/>
      <c r="Q756" s="450" t="s">
        <v>4058</v>
      </c>
      <c r="R756" s="450" t="s">
        <v>7248</v>
      </c>
      <c r="S756" s="32"/>
      <c r="T756" s="32"/>
      <c r="U756" s="32"/>
      <c r="V756" s="32"/>
      <c r="W756" s="32" t="s">
        <v>29</v>
      </c>
      <c r="X756" s="32" t="s">
        <v>141</v>
      </c>
      <c r="Y756" s="32"/>
      <c r="Z756" s="32"/>
      <c r="AA756" s="32"/>
      <c r="AB756" s="32"/>
      <c r="AC756" s="450" t="s">
        <v>142</v>
      </c>
      <c r="AD756" s="32"/>
      <c r="AE756" s="450" t="s">
        <v>207</v>
      </c>
      <c r="AF756" s="434">
        <v>44005</v>
      </c>
      <c r="AG756" s="32"/>
      <c r="AH756" s="32"/>
      <c r="AI756" s="32"/>
      <c r="AJ756" s="32"/>
      <c r="AK756" s="32"/>
      <c r="AL756" s="32"/>
      <c r="AM756" s="450" t="s">
        <v>1329</v>
      </c>
      <c r="AN756" s="434">
        <v>44007</v>
      </c>
      <c r="AO756" s="450" t="s">
        <v>56</v>
      </c>
      <c r="AP756" s="87" t="s">
        <v>56</v>
      </c>
      <c r="AQ756" s="470"/>
      <c r="AR756" s="450" t="s">
        <v>214</v>
      </c>
      <c r="AS756" s="434">
        <v>44012</v>
      </c>
      <c r="AT756" s="450" t="s">
        <v>57</v>
      </c>
      <c r="AU756" s="450"/>
      <c r="AV756" s="450"/>
      <c r="AW756" s="32"/>
      <c r="AX756" s="32"/>
      <c r="AY756" s="32"/>
      <c r="AZ756" s="32">
        <f t="shared" si="16"/>
        <v>6</v>
      </c>
    </row>
    <row r="757" spans="5:52" ht="15.6" customHeight="1">
      <c r="E757" s="32"/>
      <c r="F757" s="32"/>
      <c r="G757" s="32"/>
      <c r="H757" s="535" t="s">
        <v>3051</v>
      </c>
      <c r="I757" s="450" t="s">
        <v>5690</v>
      </c>
      <c r="J757" s="450" t="s">
        <v>5691</v>
      </c>
      <c r="K757" s="32"/>
      <c r="L757" s="32"/>
      <c r="M757" s="32"/>
      <c r="N757" s="487" t="s">
        <v>6850</v>
      </c>
      <c r="O757" s="32"/>
      <c r="P757" s="32"/>
      <c r="Q757" s="450" t="s">
        <v>4059</v>
      </c>
      <c r="R757" s="450" t="s">
        <v>7249</v>
      </c>
      <c r="S757" s="32"/>
      <c r="T757" s="32"/>
      <c r="U757" s="32"/>
      <c r="V757" s="32"/>
      <c r="W757" s="32" t="s">
        <v>29</v>
      </c>
      <c r="X757" s="32" t="s">
        <v>141</v>
      </c>
      <c r="Y757" s="32"/>
      <c r="Z757" s="32"/>
      <c r="AA757" s="32"/>
      <c r="AB757" s="32"/>
      <c r="AC757" s="450" t="s">
        <v>142</v>
      </c>
      <c r="AD757" s="32"/>
      <c r="AE757" s="450" t="s">
        <v>207</v>
      </c>
      <c r="AF757" s="434">
        <v>44005</v>
      </c>
      <c r="AG757" s="32"/>
      <c r="AH757" s="32"/>
      <c r="AI757" s="32"/>
      <c r="AJ757" s="32"/>
      <c r="AK757" s="32"/>
      <c r="AL757" s="32"/>
      <c r="AM757" s="450" t="s">
        <v>1329</v>
      </c>
      <c r="AN757" s="434">
        <v>44007</v>
      </c>
      <c r="AO757" s="450" t="s">
        <v>56</v>
      </c>
      <c r="AP757" s="87" t="s">
        <v>56</v>
      </c>
      <c r="AQ757" s="470"/>
      <c r="AR757" s="450" t="s">
        <v>214</v>
      </c>
      <c r="AS757" s="434">
        <v>44012</v>
      </c>
      <c r="AT757" s="450" t="s">
        <v>57</v>
      </c>
      <c r="AU757" s="450"/>
      <c r="AV757" s="450"/>
      <c r="AW757" s="32"/>
      <c r="AX757" s="32"/>
      <c r="AY757" s="32"/>
      <c r="AZ757" s="32">
        <f t="shared" si="16"/>
        <v>6</v>
      </c>
    </row>
    <row r="758" spans="5:52" ht="15.6" customHeight="1">
      <c r="E758" s="32"/>
      <c r="F758" s="32"/>
      <c r="G758" s="32"/>
      <c r="H758" s="535" t="s">
        <v>3052</v>
      </c>
      <c r="I758" s="450" t="s">
        <v>5692</v>
      </c>
      <c r="J758" s="450" t="s">
        <v>5693</v>
      </c>
      <c r="K758" s="32"/>
      <c r="L758" s="32"/>
      <c r="M758" s="32"/>
      <c r="N758" s="487" t="s">
        <v>6851</v>
      </c>
      <c r="O758" s="32"/>
      <c r="P758" s="32"/>
      <c r="Q758" s="450" t="s">
        <v>4060</v>
      </c>
      <c r="R758" s="450" t="s">
        <v>7248</v>
      </c>
      <c r="S758" s="32"/>
      <c r="T758" s="32"/>
      <c r="U758" s="32"/>
      <c r="V758" s="32"/>
      <c r="W758" s="32" t="s">
        <v>29</v>
      </c>
      <c r="X758" s="32" t="s">
        <v>141</v>
      </c>
      <c r="Y758" s="32"/>
      <c r="Z758" s="32"/>
      <c r="AA758" s="32"/>
      <c r="AB758" s="32"/>
      <c r="AC758" s="450" t="s">
        <v>142</v>
      </c>
      <c r="AD758" s="32"/>
      <c r="AE758" s="450" t="s">
        <v>207</v>
      </c>
      <c r="AF758" s="434">
        <v>44005</v>
      </c>
      <c r="AG758" s="32"/>
      <c r="AH758" s="32"/>
      <c r="AI758" s="32"/>
      <c r="AJ758" s="32"/>
      <c r="AK758" s="32"/>
      <c r="AL758" s="32"/>
      <c r="AM758" s="450" t="s">
        <v>1329</v>
      </c>
      <c r="AN758" s="434">
        <v>44007</v>
      </c>
      <c r="AO758" s="450" t="s">
        <v>56</v>
      </c>
      <c r="AP758" s="87" t="s">
        <v>56</v>
      </c>
      <c r="AQ758" s="470"/>
      <c r="AR758" s="450"/>
      <c r="AS758" s="434"/>
      <c r="AT758" s="450" t="s">
        <v>57</v>
      </c>
      <c r="AU758" s="450"/>
      <c r="AV758" s="450"/>
      <c r="AW758" s="32"/>
      <c r="AX758" s="32"/>
      <c r="AY758" s="32"/>
      <c r="AZ758" s="32">
        <f t="shared" si="16"/>
        <v>6</v>
      </c>
    </row>
    <row r="759" spans="5:52" ht="15.6" customHeight="1">
      <c r="E759" s="32"/>
      <c r="F759" s="32"/>
      <c r="G759" s="32"/>
      <c r="H759" s="535" t="s">
        <v>3053</v>
      </c>
      <c r="I759" s="450" t="s">
        <v>5694</v>
      </c>
      <c r="J759" s="450" t="s">
        <v>5695</v>
      </c>
      <c r="K759" s="32"/>
      <c r="L759" s="32"/>
      <c r="M759" s="32"/>
      <c r="N759" s="487" t="s">
        <v>6851</v>
      </c>
      <c r="O759" s="32"/>
      <c r="P759" s="32"/>
      <c r="Q759" s="450" t="s">
        <v>4061</v>
      </c>
      <c r="R759" s="450" t="s">
        <v>7250</v>
      </c>
      <c r="S759" s="32"/>
      <c r="T759" s="32"/>
      <c r="U759" s="32"/>
      <c r="V759" s="32"/>
      <c r="W759" s="32" t="s">
        <v>29</v>
      </c>
      <c r="X759" s="32" t="s">
        <v>141</v>
      </c>
      <c r="Y759" s="32"/>
      <c r="Z759" s="32"/>
      <c r="AA759" s="32"/>
      <c r="AB759" s="32"/>
      <c r="AC759" s="450" t="s">
        <v>142</v>
      </c>
      <c r="AD759" s="32"/>
      <c r="AE759" s="450" t="s">
        <v>207</v>
      </c>
      <c r="AF759" s="434">
        <v>44005</v>
      </c>
      <c r="AG759" s="32"/>
      <c r="AH759" s="32"/>
      <c r="AI759" s="32"/>
      <c r="AJ759" s="32"/>
      <c r="AK759" s="32"/>
      <c r="AL759" s="32"/>
      <c r="AM759" s="450" t="s">
        <v>1329</v>
      </c>
      <c r="AN759" s="434">
        <v>44007</v>
      </c>
      <c r="AO759" s="450" t="s">
        <v>56</v>
      </c>
      <c r="AP759" s="87" t="s">
        <v>56</v>
      </c>
      <c r="AQ759" s="470"/>
      <c r="AR759" s="450"/>
      <c r="AS759" s="434"/>
      <c r="AT759" s="450" t="s">
        <v>57</v>
      </c>
      <c r="AU759" s="450"/>
      <c r="AV759" s="450"/>
      <c r="AW759" s="32"/>
      <c r="AX759" s="32"/>
      <c r="AY759" s="32"/>
      <c r="AZ759" s="32">
        <f t="shared" si="16"/>
        <v>6</v>
      </c>
    </row>
    <row r="760" spans="5:52" ht="15.6" customHeight="1">
      <c r="E760" s="32"/>
      <c r="F760" s="32"/>
      <c r="G760" s="32"/>
      <c r="H760" s="535" t="s">
        <v>3054</v>
      </c>
      <c r="I760" s="450" t="s">
        <v>5696</v>
      </c>
      <c r="J760" s="450" t="s">
        <v>5697</v>
      </c>
      <c r="K760" s="32"/>
      <c r="L760" s="32"/>
      <c r="M760" s="32"/>
      <c r="N760" s="487" t="s">
        <v>6851</v>
      </c>
      <c r="O760" s="32"/>
      <c r="P760" s="32"/>
      <c r="Q760" s="450" t="s">
        <v>4062</v>
      </c>
      <c r="R760" s="450" t="s">
        <v>7251</v>
      </c>
      <c r="S760" s="32"/>
      <c r="T760" s="32"/>
      <c r="U760" s="32"/>
      <c r="V760" s="32"/>
      <c r="W760" s="32" t="s">
        <v>29</v>
      </c>
      <c r="X760" s="32" t="s">
        <v>141</v>
      </c>
      <c r="Y760" s="32"/>
      <c r="Z760" s="32"/>
      <c r="AA760" s="32"/>
      <c r="AB760" s="32"/>
      <c r="AC760" s="450" t="s">
        <v>142</v>
      </c>
      <c r="AD760" s="32"/>
      <c r="AE760" s="450" t="s">
        <v>207</v>
      </c>
      <c r="AF760" s="434">
        <v>44005</v>
      </c>
      <c r="AG760" s="32"/>
      <c r="AH760" s="32"/>
      <c r="AI760" s="32"/>
      <c r="AJ760" s="32"/>
      <c r="AK760" s="32"/>
      <c r="AL760" s="32"/>
      <c r="AM760" s="450" t="s">
        <v>1329</v>
      </c>
      <c r="AN760" s="434">
        <v>44007</v>
      </c>
      <c r="AO760" s="450" t="s">
        <v>56</v>
      </c>
      <c r="AP760" s="87" t="s">
        <v>56</v>
      </c>
      <c r="AQ760" s="470"/>
      <c r="AR760" s="450"/>
      <c r="AS760" s="434"/>
      <c r="AT760" s="450" t="s">
        <v>57</v>
      </c>
      <c r="AU760" s="450"/>
      <c r="AV760" s="450"/>
      <c r="AW760" s="32"/>
      <c r="AX760" s="32"/>
      <c r="AY760" s="32"/>
      <c r="AZ760" s="32">
        <f t="shared" si="16"/>
        <v>6</v>
      </c>
    </row>
    <row r="761" spans="5:52" ht="15.6" customHeight="1">
      <c r="E761" s="32"/>
      <c r="F761" s="32"/>
      <c r="G761" s="32"/>
      <c r="H761" s="535" t="s">
        <v>3055</v>
      </c>
      <c r="I761" s="450" t="s">
        <v>5698</v>
      </c>
      <c r="J761" s="450" t="s">
        <v>5699</v>
      </c>
      <c r="K761" s="32"/>
      <c r="L761" s="32"/>
      <c r="M761" s="32"/>
      <c r="N761" s="487" t="s">
        <v>6851</v>
      </c>
      <c r="O761" s="32"/>
      <c r="P761" s="32"/>
      <c r="Q761" s="450" t="s">
        <v>4063</v>
      </c>
      <c r="R761" s="450" t="s">
        <v>7248</v>
      </c>
      <c r="S761" s="32"/>
      <c r="T761" s="32"/>
      <c r="U761" s="32"/>
      <c r="V761" s="32"/>
      <c r="W761" s="32" t="s">
        <v>29</v>
      </c>
      <c r="X761" s="32" t="s">
        <v>141</v>
      </c>
      <c r="Y761" s="32"/>
      <c r="Z761" s="32"/>
      <c r="AA761" s="32"/>
      <c r="AB761" s="32"/>
      <c r="AC761" s="450" t="s">
        <v>142</v>
      </c>
      <c r="AD761" s="32"/>
      <c r="AE761" s="450" t="s">
        <v>207</v>
      </c>
      <c r="AF761" s="434">
        <v>44005</v>
      </c>
      <c r="AG761" s="32"/>
      <c r="AH761" s="32"/>
      <c r="AI761" s="32"/>
      <c r="AJ761" s="32"/>
      <c r="AK761" s="32"/>
      <c r="AL761" s="32"/>
      <c r="AM761" s="450" t="s">
        <v>1329</v>
      </c>
      <c r="AN761" s="434">
        <v>44007</v>
      </c>
      <c r="AO761" s="450" t="s">
        <v>56</v>
      </c>
      <c r="AP761" s="87" t="s">
        <v>56</v>
      </c>
      <c r="AQ761" s="470"/>
      <c r="AR761" s="450"/>
      <c r="AS761" s="434"/>
      <c r="AT761" s="450" t="s">
        <v>57</v>
      </c>
      <c r="AU761" s="450"/>
      <c r="AV761" s="450"/>
      <c r="AW761" s="32"/>
      <c r="AX761" s="32"/>
      <c r="AY761" s="32"/>
      <c r="AZ761" s="32">
        <f t="shared" si="16"/>
        <v>6</v>
      </c>
    </row>
    <row r="762" spans="5:52" ht="15.6" customHeight="1">
      <c r="E762" s="32"/>
      <c r="F762" s="32"/>
      <c r="G762" s="32"/>
      <c r="H762" s="535" t="s">
        <v>3056</v>
      </c>
      <c r="I762" s="450" t="s">
        <v>5700</v>
      </c>
      <c r="J762" s="450" t="s">
        <v>5701</v>
      </c>
      <c r="K762" s="32"/>
      <c r="L762" s="32"/>
      <c r="M762" s="32"/>
      <c r="N762" s="487" t="s">
        <v>6851</v>
      </c>
      <c r="O762" s="32"/>
      <c r="P762" s="32"/>
      <c r="Q762" s="450" t="s">
        <v>4064</v>
      </c>
      <c r="R762" s="450" t="s">
        <v>7248</v>
      </c>
      <c r="S762" s="32"/>
      <c r="T762" s="32"/>
      <c r="U762" s="32"/>
      <c r="V762" s="32"/>
      <c r="W762" s="32" t="s">
        <v>29</v>
      </c>
      <c r="X762" s="32" t="s">
        <v>141</v>
      </c>
      <c r="Y762" s="32"/>
      <c r="Z762" s="32"/>
      <c r="AA762" s="32"/>
      <c r="AB762" s="32"/>
      <c r="AC762" s="450" t="s">
        <v>142</v>
      </c>
      <c r="AD762" s="32"/>
      <c r="AE762" s="450" t="s">
        <v>207</v>
      </c>
      <c r="AF762" s="434">
        <v>44005</v>
      </c>
      <c r="AG762" s="32"/>
      <c r="AH762" s="32"/>
      <c r="AI762" s="32"/>
      <c r="AJ762" s="32"/>
      <c r="AK762" s="32"/>
      <c r="AL762" s="32"/>
      <c r="AM762" s="450" t="s">
        <v>1329</v>
      </c>
      <c r="AN762" s="434">
        <v>44007</v>
      </c>
      <c r="AO762" s="450" t="s">
        <v>56</v>
      </c>
      <c r="AP762" s="87" t="s">
        <v>56</v>
      </c>
      <c r="AQ762" s="470"/>
      <c r="AR762" s="450" t="s">
        <v>214</v>
      </c>
      <c r="AS762" s="434">
        <v>44012</v>
      </c>
      <c r="AT762" s="450" t="s">
        <v>57</v>
      </c>
      <c r="AU762" s="450"/>
      <c r="AV762" s="450"/>
      <c r="AW762" s="32"/>
      <c r="AX762" s="32"/>
      <c r="AY762" s="32"/>
      <c r="AZ762" s="32">
        <f t="shared" si="16"/>
        <v>6</v>
      </c>
    </row>
    <row r="763" spans="5:52" ht="15.6" customHeight="1">
      <c r="E763" s="32"/>
      <c r="F763" s="32"/>
      <c r="G763" s="32"/>
      <c r="H763" s="535" t="s">
        <v>3057</v>
      </c>
      <c r="I763" s="450" t="s">
        <v>5702</v>
      </c>
      <c r="J763" s="450" t="s">
        <v>5703</v>
      </c>
      <c r="K763" s="32"/>
      <c r="L763" s="32"/>
      <c r="M763" s="32"/>
      <c r="N763" s="487" t="s">
        <v>6852</v>
      </c>
      <c r="O763" s="32"/>
      <c r="P763" s="32"/>
      <c r="Q763" s="450" t="s">
        <v>4065</v>
      </c>
      <c r="R763" s="450" t="s">
        <v>7249</v>
      </c>
      <c r="S763" s="32"/>
      <c r="T763" s="32"/>
      <c r="U763" s="32"/>
      <c r="V763" s="32"/>
      <c r="W763" s="32" t="s">
        <v>29</v>
      </c>
      <c r="X763" s="32" t="s">
        <v>141</v>
      </c>
      <c r="Y763" s="32"/>
      <c r="Z763" s="32"/>
      <c r="AA763" s="32"/>
      <c r="AB763" s="32"/>
      <c r="AC763" s="450" t="s">
        <v>142</v>
      </c>
      <c r="AD763" s="32"/>
      <c r="AE763" s="450" t="s">
        <v>207</v>
      </c>
      <c r="AF763" s="434">
        <v>44005</v>
      </c>
      <c r="AG763" s="32"/>
      <c r="AH763" s="32"/>
      <c r="AI763" s="32"/>
      <c r="AJ763" s="32"/>
      <c r="AK763" s="32"/>
      <c r="AL763" s="32"/>
      <c r="AM763" s="450" t="s">
        <v>1329</v>
      </c>
      <c r="AN763" s="434">
        <v>44007</v>
      </c>
      <c r="AO763" s="450" t="s">
        <v>56</v>
      </c>
      <c r="AP763" s="87" t="s">
        <v>56</v>
      </c>
      <c r="AQ763" s="470"/>
      <c r="AR763" s="450"/>
      <c r="AS763" s="434"/>
      <c r="AT763" s="450" t="s">
        <v>57</v>
      </c>
      <c r="AU763" s="450"/>
      <c r="AV763" s="450"/>
      <c r="AW763" s="32"/>
      <c r="AX763" s="32"/>
      <c r="AY763" s="32"/>
      <c r="AZ763" s="32">
        <f t="shared" si="16"/>
        <v>6</v>
      </c>
    </row>
    <row r="764" spans="5:52" ht="15.6" customHeight="1">
      <c r="E764" s="32"/>
      <c r="F764" s="32"/>
      <c r="G764" s="32"/>
      <c r="H764" s="537" t="s">
        <v>3058</v>
      </c>
      <c r="I764" s="69" t="s">
        <v>5704</v>
      </c>
      <c r="J764" s="69" t="s">
        <v>5705</v>
      </c>
      <c r="K764" s="32"/>
      <c r="L764" s="32"/>
      <c r="M764" s="32"/>
      <c r="N764" s="69" t="s">
        <v>6853</v>
      </c>
      <c r="O764" s="32"/>
      <c r="P764" s="32"/>
      <c r="Q764" s="69" t="s">
        <v>4066</v>
      </c>
      <c r="R764" s="69" t="s">
        <v>7252</v>
      </c>
      <c r="S764" s="32"/>
      <c r="T764" s="32"/>
      <c r="U764" s="32"/>
      <c r="V764" s="32"/>
      <c r="W764" s="32" t="s">
        <v>29</v>
      </c>
      <c r="X764" s="32" t="s">
        <v>141</v>
      </c>
      <c r="Y764" s="32"/>
      <c r="Z764" s="32"/>
      <c r="AA764" s="32"/>
      <c r="AB764" s="32"/>
      <c r="AC764" s="96" t="s">
        <v>142</v>
      </c>
      <c r="AD764" s="32"/>
      <c r="AE764" s="87" t="s">
        <v>214</v>
      </c>
      <c r="AF764" s="372">
        <v>44005</v>
      </c>
      <c r="AG764" s="32"/>
      <c r="AH764" s="32"/>
      <c r="AI764" s="32"/>
      <c r="AJ764" s="32"/>
      <c r="AK764" s="32"/>
      <c r="AL764" s="32"/>
      <c r="AM764" s="87" t="s">
        <v>207</v>
      </c>
      <c r="AN764" s="372">
        <v>44007</v>
      </c>
      <c r="AO764" s="87" t="s">
        <v>57</v>
      </c>
      <c r="AP764" s="87" t="s">
        <v>56</v>
      </c>
      <c r="AQ764" s="69" t="s">
        <v>1887</v>
      </c>
      <c r="AR764" s="87"/>
      <c r="AS764" s="87"/>
      <c r="AT764" s="69" t="s">
        <v>57</v>
      </c>
      <c r="AU764" s="87"/>
      <c r="AV764" s="87"/>
      <c r="AW764" s="32"/>
      <c r="AX764" s="32"/>
      <c r="AY764" s="32"/>
      <c r="AZ764" s="32">
        <f t="shared" si="16"/>
        <v>6</v>
      </c>
    </row>
    <row r="765" spans="5:52" ht="15.6" customHeight="1">
      <c r="E765" s="32"/>
      <c r="F765" s="32"/>
      <c r="G765" s="32"/>
      <c r="H765" s="536" t="s">
        <v>3059</v>
      </c>
      <c r="I765" s="353" t="s">
        <v>5706</v>
      </c>
      <c r="J765" s="353" t="s">
        <v>5707</v>
      </c>
      <c r="K765" s="32"/>
      <c r="L765" s="32"/>
      <c r="M765" s="32"/>
      <c r="N765" s="69" t="s">
        <v>6854</v>
      </c>
      <c r="O765" s="32"/>
      <c r="P765" s="32"/>
      <c r="Q765" s="353" t="s">
        <v>4067</v>
      </c>
      <c r="R765" s="353" t="s">
        <v>7253</v>
      </c>
      <c r="S765" s="32"/>
      <c r="T765" s="32"/>
      <c r="U765" s="32"/>
      <c r="V765" s="32"/>
      <c r="W765" s="32" t="s">
        <v>29</v>
      </c>
      <c r="X765" s="32" t="s">
        <v>141</v>
      </c>
      <c r="Y765" s="32"/>
      <c r="Z765" s="32"/>
      <c r="AA765" s="32"/>
      <c r="AB765" s="32"/>
      <c r="AC765" s="96" t="s">
        <v>142</v>
      </c>
      <c r="AD765" s="32"/>
      <c r="AE765" s="87" t="s">
        <v>214</v>
      </c>
      <c r="AF765" s="372">
        <v>44005</v>
      </c>
      <c r="AG765" s="32"/>
      <c r="AH765" s="32"/>
      <c r="AI765" s="32"/>
      <c r="AJ765" s="32"/>
      <c r="AK765" s="32"/>
      <c r="AL765" s="32"/>
      <c r="AM765" s="87" t="s">
        <v>207</v>
      </c>
      <c r="AN765" s="372">
        <v>44007</v>
      </c>
      <c r="AO765" s="358" t="s">
        <v>57</v>
      </c>
      <c r="AP765" s="358" t="s">
        <v>56</v>
      </c>
      <c r="AQ765" s="353" t="s">
        <v>1888</v>
      </c>
      <c r="AR765" s="87"/>
      <c r="AS765" s="372"/>
      <c r="AT765" s="353" t="s">
        <v>57</v>
      </c>
      <c r="AU765" s="358"/>
      <c r="AV765" s="358"/>
      <c r="AW765" s="32"/>
      <c r="AX765" s="32"/>
      <c r="AY765" s="32"/>
      <c r="AZ765" s="32">
        <f t="shared" si="16"/>
        <v>6</v>
      </c>
    </row>
    <row r="766" spans="5:52" ht="15.6" customHeight="1">
      <c r="E766" s="32"/>
      <c r="F766" s="32"/>
      <c r="G766" s="32"/>
      <c r="H766" s="537" t="s">
        <v>3060</v>
      </c>
      <c r="I766" s="69" t="s">
        <v>5708</v>
      </c>
      <c r="J766" s="69" t="s">
        <v>5709</v>
      </c>
      <c r="K766" s="32"/>
      <c r="L766" s="32"/>
      <c r="M766" s="32"/>
      <c r="N766" s="69" t="s">
        <v>6855</v>
      </c>
      <c r="O766" s="32"/>
      <c r="P766" s="32"/>
      <c r="Q766" s="69" t="s">
        <v>4068</v>
      </c>
      <c r="R766" s="69" t="s">
        <v>7253</v>
      </c>
      <c r="S766" s="32"/>
      <c r="T766" s="32"/>
      <c r="U766" s="32"/>
      <c r="V766" s="32"/>
      <c r="W766" s="32" t="s">
        <v>29</v>
      </c>
      <c r="X766" s="32" t="s">
        <v>141</v>
      </c>
      <c r="Y766" s="32"/>
      <c r="Z766" s="32"/>
      <c r="AA766" s="32"/>
      <c r="AB766" s="32"/>
      <c r="AC766" s="96" t="s">
        <v>142</v>
      </c>
      <c r="AD766" s="32"/>
      <c r="AE766" s="87" t="s">
        <v>214</v>
      </c>
      <c r="AF766" s="372">
        <v>44005</v>
      </c>
      <c r="AG766" s="32"/>
      <c r="AH766" s="32"/>
      <c r="AI766" s="32"/>
      <c r="AJ766" s="32"/>
      <c r="AK766" s="32"/>
      <c r="AL766" s="32"/>
      <c r="AM766" s="87" t="s">
        <v>207</v>
      </c>
      <c r="AN766" s="372">
        <v>44007</v>
      </c>
      <c r="AO766" s="87" t="s">
        <v>57</v>
      </c>
      <c r="AP766" s="87" t="s">
        <v>59</v>
      </c>
      <c r="AQ766" s="69" t="s">
        <v>1889</v>
      </c>
      <c r="AR766" s="87"/>
      <c r="AS766" s="87"/>
      <c r="AT766" s="69" t="s">
        <v>57</v>
      </c>
      <c r="AU766" s="87"/>
      <c r="AV766" s="87"/>
      <c r="AW766" s="32"/>
      <c r="AX766" s="32"/>
      <c r="AY766" s="32"/>
      <c r="AZ766" s="32">
        <f t="shared" si="16"/>
        <v>6</v>
      </c>
    </row>
    <row r="767" spans="5:52" ht="15.6" customHeight="1">
      <c r="E767" s="32"/>
      <c r="F767" s="32"/>
      <c r="G767" s="32"/>
      <c r="H767" s="537" t="s">
        <v>3061</v>
      </c>
      <c r="I767" s="69" t="s">
        <v>5710</v>
      </c>
      <c r="J767" s="69" t="s">
        <v>5711</v>
      </c>
      <c r="K767" s="32"/>
      <c r="L767" s="32"/>
      <c r="M767" s="32"/>
      <c r="N767" s="69" t="s">
        <v>6856</v>
      </c>
      <c r="O767" s="32"/>
      <c r="P767" s="32"/>
      <c r="Q767" s="69" t="s">
        <v>4069</v>
      </c>
      <c r="R767" s="69" t="s">
        <v>7253</v>
      </c>
      <c r="S767" s="32"/>
      <c r="T767" s="32"/>
      <c r="U767" s="32"/>
      <c r="V767" s="32"/>
      <c r="W767" s="32" t="s">
        <v>29</v>
      </c>
      <c r="X767" s="32" t="s">
        <v>141</v>
      </c>
      <c r="Y767" s="32"/>
      <c r="Z767" s="32"/>
      <c r="AA767" s="32"/>
      <c r="AB767" s="32"/>
      <c r="AC767" s="96" t="s">
        <v>142</v>
      </c>
      <c r="AD767" s="32"/>
      <c r="AE767" s="87" t="s">
        <v>214</v>
      </c>
      <c r="AF767" s="372">
        <v>44005</v>
      </c>
      <c r="AG767" s="32"/>
      <c r="AH767" s="32"/>
      <c r="AI767" s="32"/>
      <c r="AJ767" s="32"/>
      <c r="AK767" s="32"/>
      <c r="AL767" s="32"/>
      <c r="AM767" s="87" t="s">
        <v>207</v>
      </c>
      <c r="AN767" s="372">
        <v>44007</v>
      </c>
      <c r="AO767" s="87" t="s">
        <v>55</v>
      </c>
      <c r="AP767" s="87" t="s">
        <v>56</v>
      </c>
      <c r="AQ767" s="69" t="s">
        <v>1890</v>
      </c>
      <c r="AR767" s="87" t="s">
        <v>1329</v>
      </c>
      <c r="AS767" s="372">
        <v>44011</v>
      </c>
      <c r="AT767" s="69" t="s">
        <v>57</v>
      </c>
      <c r="AU767" s="87"/>
      <c r="AV767" s="87"/>
      <c r="AW767" s="32"/>
      <c r="AX767" s="32"/>
      <c r="AY767" s="32"/>
      <c r="AZ767" s="32">
        <f t="shared" si="16"/>
        <v>6</v>
      </c>
    </row>
    <row r="768" spans="5:52" ht="15.6" customHeight="1">
      <c r="E768" s="32"/>
      <c r="F768" s="32"/>
      <c r="G768" s="32"/>
      <c r="H768" s="537" t="s">
        <v>3062</v>
      </c>
      <c r="I768" s="69" t="s">
        <v>5712</v>
      </c>
      <c r="J768" s="69" t="s">
        <v>5713</v>
      </c>
      <c r="K768" s="32"/>
      <c r="L768" s="32"/>
      <c r="M768" s="32"/>
      <c r="N768" s="69" t="s">
        <v>6857</v>
      </c>
      <c r="O768" s="32"/>
      <c r="P768" s="32"/>
      <c r="Q768" s="69" t="s">
        <v>4070</v>
      </c>
      <c r="R768" s="69" t="s">
        <v>7254</v>
      </c>
      <c r="S768" s="32"/>
      <c r="T768" s="32"/>
      <c r="U768" s="32"/>
      <c r="V768" s="32"/>
      <c r="W768" s="32" t="s">
        <v>29</v>
      </c>
      <c r="X768" s="32" t="s">
        <v>141</v>
      </c>
      <c r="Y768" s="32"/>
      <c r="Z768" s="32"/>
      <c r="AA768" s="32"/>
      <c r="AB768" s="32"/>
      <c r="AC768" s="96" t="s">
        <v>142</v>
      </c>
      <c r="AD768" s="32"/>
      <c r="AE768" s="87" t="s">
        <v>214</v>
      </c>
      <c r="AF768" s="372">
        <v>44005</v>
      </c>
      <c r="AG768" s="32"/>
      <c r="AH768" s="32"/>
      <c r="AI768" s="32"/>
      <c r="AJ768" s="32"/>
      <c r="AK768" s="32"/>
      <c r="AL768" s="32"/>
      <c r="AM768" s="87" t="s">
        <v>207</v>
      </c>
      <c r="AN768" s="372">
        <v>44007</v>
      </c>
      <c r="AO768" s="87" t="s">
        <v>57</v>
      </c>
      <c r="AP768" s="87" t="s">
        <v>59</v>
      </c>
      <c r="AQ768" s="69" t="s">
        <v>1891</v>
      </c>
      <c r="AR768" s="87"/>
      <c r="AS768" s="372"/>
      <c r="AT768" s="69" t="s">
        <v>57</v>
      </c>
      <c r="AU768" s="87"/>
      <c r="AV768" s="87"/>
      <c r="AW768" s="32"/>
      <c r="AX768" s="32"/>
      <c r="AY768" s="32"/>
      <c r="AZ768" s="32">
        <f t="shared" si="16"/>
        <v>6</v>
      </c>
    </row>
    <row r="769" spans="5:52" ht="15.6" customHeight="1">
      <c r="E769" s="32"/>
      <c r="F769" s="32"/>
      <c r="G769" s="32"/>
      <c r="H769" s="537" t="s">
        <v>3063</v>
      </c>
      <c r="I769" s="69" t="s">
        <v>5714</v>
      </c>
      <c r="J769" s="69" t="s">
        <v>5715</v>
      </c>
      <c r="K769" s="32"/>
      <c r="L769" s="32"/>
      <c r="M769" s="32"/>
      <c r="N769" s="69" t="s">
        <v>6858</v>
      </c>
      <c r="O769" s="32"/>
      <c r="P769" s="32"/>
      <c r="Q769" s="69" t="s">
        <v>4071</v>
      </c>
      <c r="R769" s="69" t="s">
        <v>7255</v>
      </c>
      <c r="S769" s="32"/>
      <c r="T769" s="32"/>
      <c r="U769" s="32"/>
      <c r="V769" s="32"/>
      <c r="W769" s="32" t="s">
        <v>29</v>
      </c>
      <c r="X769" s="32" t="s">
        <v>141</v>
      </c>
      <c r="Y769" s="32"/>
      <c r="Z769" s="32"/>
      <c r="AA769" s="32"/>
      <c r="AB769" s="32"/>
      <c r="AC769" s="96" t="s">
        <v>142</v>
      </c>
      <c r="AD769" s="32"/>
      <c r="AE769" s="87" t="s">
        <v>214</v>
      </c>
      <c r="AF769" s="372">
        <v>44005</v>
      </c>
      <c r="AG769" s="32"/>
      <c r="AH769" s="32"/>
      <c r="AI769" s="32"/>
      <c r="AJ769" s="32"/>
      <c r="AK769" s="32"/>
      <c r="AL769" s="32"/>
      <c r="AM769" s="87" t="s">
        <v>207</v>
      </c>
      <c r="AN769" s="372">
        <v>44007</v>
      </c>
      <c r="AO769" s="87" t="s">
        <v>57</v>
      </c>
      <c r="AP769" s="87" t="s">
        <v>59</v>
      </c>
      <c r="AQ769" s="69" t="s">
        <v>1892</v>
      </c>
      <c r="AR769" s="87"/>
      <c r="AS769" s="87"/>
      <c r="AT769" s="69" t="s">
        <v>57</v>
      </c>
      <c r="AU769" s="87"/>
      <c r="AV769" s="87"/>
      <c r="AW769" s="32"/>
      <c r="AX769" s="32"/>
      <c r="AY769" s="32"/>
      <c r="AZ769" s="32">
        <f t="shared" si="16"/>
        <v>6</v>
      </c>
    </row>
    <row r="770" spans="5:52" ht="15.6" customHeight="1">
      <c r="E770" s="32"/>
      <c r="F770" s="32"/>
      <c r="G770" s="32"/>
      <c r="H770" s="453" t="s">
        <v>3064</v>
      </c>
      <c r="I770" s="69" t="s">
        <v>5716</v>
      </c>
      <c r="J770" s="69" t="s">
        <v>5717</v>
      </c>
      <c r="K770" s="32"/>
      <c r="L770" s="32"/>
      <c r="M770" s="32"/>
      <c r="N770" s="69" t="s">
        <v>6859</v>
      </c>
      <c r="O770" s="32"/>
      <c r="P770" s="32"/>
      <c r="Q770" s="69" t="s">
        <v>4072</v>
      </c>
      <c r="R770" s="69" t="s">
        <v>7256</v>
      </c>
      <c r="S770" s="32"/>
      <c r="T770" s="32"/>
      <c r="U770" s="32"/>
      <c r="V770" s="32"/>
      <c r="W770" s="32" t="s">
        <v>29</v>
      </c>
      <c r="X770" s="32" t="s">
        <v>141</v>
      </c>
      <c r="Y770" s="32"/>
      <c r="Z770" s="32"/>
      <c r="AA770" s="32"/>
      <c r="AB770" s="32"/>
      <c r="AC770" s="96" t="s">
        <v>142</v>
      </c>
      <c r="AD770" s="32"/>
      <c r="AE770" s="96" t="s">
        <v>1329</v>
      </c>
      <c r="AF770" s="162">
        <v>44005</v>
      </c>
      <c r="AG770" s="32"/>
      <c r="AH770" s="32"/>
      <c r="AI770" s="32"/>
      <c r="AJ770" s="32"/>
      <c r="AK770" s="32"/>
      <c r="AL770" s="32"/>
      <c r="AM770" s="162" t="s">
        <v>214</v>
      </c>
      <c r="AN770" s="162">
        <v>44008</v>
      </c>
      <c r="AO770" s="96" t="s">
        <v>57</v>
      </c>
      <c r="AP770" s="69" t="s">
        <v>59</v>
      </c>
      <c r="AQ770" s="69" t="s">
        <v>1893</v>
      </c>
      <c r="AR770" s="69" t="s">
        <v>207</v>
      </c>
      <c r="AS770" s="162">
        <v>44012</v>
      </c>
      <c r="AT770" s="69" t="s">
        <v>57</v>
      </c>
      <c r="AU770" s="69"/>
      <c r="AV770" s="69"/>
      <c r="AW770" s="32"/>
      <c r="AX770" s="32"/>
      <c r="AY770" s="32"/>
      <c r="AZ770" s="32">
        <f t="shared" si="16"/>
        <v>6</v>
      </c>
    </row>
    <row r="771" spans="5:52" ht="15.6" customHeight="1">
      <c r="E771" s="32"/>
      <c r="F771" s="32"/>
      <c r="G771" s="32"/>
      <c r="H771" s="537" t="s">
        <v>3065</v>
      </c>
      <c r="I771" s="69" t="s">
        <v>5718</v>
      </c>
      <c r="J771" s="69" t="s">
        <v>5719</v>
      </c>
      <c r="K771" s="32"/>
      <c r="L771" s="32"/>
      <c r="M771" s="32"/>
      <c r="N771" s="69" t="s">
        <v>6860</v>
      </c>
      <c r="O771" s="32"/>
      <c r="P771" s="32"/>
      <c r="Q771" s="69" t="s">
        <v>4073</v>
      </c>
      <c r="R771" s="69" t="s">
        <v>7257</v>
      </c>
      <c r="S771" s="32"/>
      <c r="T771" s="32"/>
      <c r="U771" s="32"/>
      <c r="V771" s="32"/>
      <c r="W771" s="32" t="s">
        <v>29</v>
      </c>
      <c r="X771" s="32" t="s">
        <v>141</v>
      </c>
      <c r="Y771" s="32"/>
      <c r="Z771" s="32"/>
      <c r="AA771" s="32"/>
      <c r="AB771" s="32"/>
      <c r="AC771" s="96" t="s">
        <v>142</v>
      </c>
      <c r="AD771" s="32"/>
      <c r="AE771" s="96" t="s">
        <v>1329</v>
      </c>
      <c r="AF771" s="162">
        <v>44005</v>
      </c>
      <c r="AG771" s="32"/>
      <c r="AH771" s="32"/>
      <c r="AI771" s="32"/>
      <c r="AJ771" s="32"/>
      <c r="AK771" s="32"/>
      <c r="AL771" s="32"/>
      <c r="AM771" s="162" t="s">
        <v>214</v>
      </c>
      <c r="AN771" s="162">
        <v>44008</v>
      </c>
      <c r="AO771" s="69" t="s">
        <v>55</v>
      </c>
      <c r="AP771" s="69" t="s">
        <v>59</v>
      </c>
      <c r="AQ771" s="69" t="s">
        <v>1894</v>
      </c>
      <c r="AR771" s="69" t="s">
        <v>207</v>
      </c>
      <c r="AS771" s="162">
        <v>44012</v>
      </c>
      <c r="AT771" s="69" t="s">
        <v>57</v>
      </c>
      <c r="AU771" s="69" t="s">
        <v>56</v>
      </c>
      <c r="AV771" s="69" t="s">
        <v>1895</v>
      </c>
      <c r="AW771" s="32"/>
      <c r="AX771" s="32"/>
      <c r="AY771" s="32"/>
      <c r="AZ771" s="32">
        <f t="shared" si="16"/>
        <v>6</v>
      </c>
    </row>
    <row r="772" spans="5:52" ht="15.6" customHeight="1">
      <c r="E772" s="32"/>
      <c r="F772" s="32"/>
      <c r="G772" s="32"/>
      <c r="H772" s="537" t="s">
        <v>3066</v>
      </c>
      <c r="I772" s="69" t="s">
        <v>5720</v>
      </c>
      <c r="J772" s="69" t="s">
        <v>5721</v>
      </c>
      <c r="K772" s="32"/>
      <c r="L772" s="32"/>
      <c r="M772" s="32"/>
      <c r="N772" s="69" t="s">
        <v>6861</v>
      </c>
      <c r="O772" s="32"/>
      <c r="P772" s="32"/>
      <c r="Q772" s="69" t="s">
        <v>4074</v>
      </c>
      <c r="R772" s="69" t="s">
        <v>7258</v>
      </c>
      <c r="S772" s="32"/>
      <c r="T772" s="32"/>
      <c r="U772" s="32"/>
      <c r="V772" s="32"/>
      <c r="W772" s="32" t="s">
        <v>29</v>
      </c>
      <c r="X772" s="32" t="s">
        <v>141</v>
      </c>
      <c r="Y772" s="32"/>
      <c r="Z772" s="32"/>
      <c r="AA772" s="32"/>
      <c r="AB772" s="32"/>
      <c r="AC772" s="96" t="s">
        <v>142</v>
      </c>
      <c r="AD772" s="32"/>
      <c r="AE772" s="96" t="s">
        <v>1329</v>
      </c>
      <c r="AF772" s="162">
        <v>44005</v>
      </c>
      <c r="AG772" s="32"/>
      <c r="AH772" s="32"/>
      <c r="AI772" s="32"/>
      <c r="AJ772" s="32"/>
      <c r="AK772" s="32"/>
      <c r="AL772" s="32"/>
      <c r="AM772" s="162" t="s">
        <v>214</v>
      </c>
      <c r="AN772" s="162">
        <v>44008</v>
      </c>
      <c r="AO772" s="69" t="s">
        <v>55</v>
      </c>
      <c r="AP772" s="69" t="s">
        <v>59</v>
      </c>
      <c r="AQ772" s="69" t="s">
        <v>1896</v>
      </c>
      <c r="AR772" s="69" t="s">
        <v>207</v>
      </c>
      <c r="AS772" s="162">
        <v>44012</v>
      </c>
      <c r="AT772" s="69" t="s">
        <v>57</v>
      </c>
      <c r="AU772" s="69" t="s">
        <v>56</v>
      </c>
      <c r="AV772" s="69"/>
      <c r="AW772" s="32"/>
      <c r="AX772" s="32"/>
      <c r="AY772" s="32"/>
      <c r="AZ772" s="32">
        <f t="shared" si="16"/>
        <v>6</v>
      </c>
    </row>
    <row r="773" spans="5:52" ht="15.6" customHeight="1">
      <c r="E773" s="32"/>
      <c r="F773" s="32"/>
      <c r="G773" s="32"/>
      <c r="H773" s="537" t="s">
        <v>3067</v>
      </c>
      <c r="I773" s="69" t="s">
        <v>5722</v>
      </c>
      <c r="J773" s="69" t="s">
        <v>5723</v>
      </c>
      <c r="K773" s="32"/>
      <c r="L773" s="32"/>
      <c r="M773" s="32"/>
      <c r="N773" s="69" t="s">
        <v>6861</v>
      </c>
      <c r="O773" s="32"/>
      <c r="P773" s="32"/>
      <c r="Q773" s="69" t="s">
        <v>4075</v>
      </c>
      <c r="R773" s="69" t="s">
        <v>7258</v>
      </c>
      <c r="S773" s="32"/>
      <c r="T773" s="32"/>
      <c r="U773" s="32"/>
      <c r="V773" s="32"/>
      <c r="W773" s="32" t="s">
        <v>29</v>
      </c>
      <c r="X773" s="32" t="s">
        <v>141</v>
      </c>
      <c r="Y773" s="32"/>
      <c r="Z773" s="32"/>
      <c r="AA773" s="32"/>
      <c r="AB773" s="32"/>
      <c r="AC773" s="96" t="s">
        <v>142</v>
      </c>
      <c r="AD773" s="32"/>
      <c r="AE773" s="96" t="s">
        <v>1329</v>
      </c>
      <c r="AF773" s="162">
        <v>44005</v>
      </c>
      <c r="AG773" s="32"/>
      <c r="AH773" s="32"/>
      <c r="AI773" s="32"/>
      <c r="AJ773" s="32"/>
      <c r="AK773" s="32"/>
      <c r="AL773" s="32"/>
      <c r="AM773" s="162" t="s">
        <v>214</v>
      </c>
      <c r="AN773" s="162">
        <v>44008</v>
      </c>
      <c r="AO773" s="69" t="s">
        <v>55</v>
      </c>
      <c r="AP773" s="69" t="s">
        <v>59</v>
      </c>
      <c r="AQ773" s="69" t="s">
        <v>1897</v>
      </c>
      <c r="AR773" s="69" t="s">
        <v>207</v>
      </c>
      <c r="AS773" s="162">
        <v>44012</v>
      </c>
      <c r="AT773" s="69" t="s">
        <v>57</v>
      </c>
      <c r="AU773" s="69" t="s">
        <v>56</v>
      </c>
      <c r="AV773" s="69" t="s">
        <v>1898</v>
      </c>
      <c r="AW773" s="32"/>
      <c r="AX773" s="32"/>
      <c r="AY773" s="32"/>
      <c r="AZ773" s="32">
        <f t="shared" si="16"/>
        <v>6</v>
      </c>
    </row>
    <row r="774" spans="5:52" ht="15.6" customHeight="1">
      <c r="E774" s="32"/>
      <c r="F774" s="32"/>
      <c r="G774" s="32"/>
      <c r="H774" s="537" t="s">
        <v>3068</v>
      </c>
      <c r="I774" s="69" t="s">
        <v>5724</v>
      </c>
      <c r="J774" s="69" t="s">
        <v>5725</v>
      </c>
      <c r="K774" s="32"/>
      <c r="L774" s="32"/>
      <c r="M774" s="32"/>
      <c r="N774" s="69" t="s">
        <v>6862</v>
      </c>
      <c r="O774" s="32"/>
      <c r="P774" s="32"/>
      <c r="Q774" s="69" t="s">
        <v>4076</v>
      </c>
      <c r="R774" s="69" t="s">
        <v>7258</v>
      </c>
      <c r="S774" s="32"/>
      <c r="T774" s="32"/>
      <c r="U774" s="32"/>
      <c r="V774" s="32"/>
      <c r="W774" s="32" t="s">
        <v>29</v>
      </c>
      <c r="X774" s="32" t="s">
        <v>141</v>
      </c>
      <c r="Y774" s="32"/>
      <c r="Z774" s="32"/>
      <c r="AA774" s="32"/>
      <c r="AB774" s="32"/>
      <c r="AC774" s="96" t="s">
        <v>142</v>
      </c>
      <c r="AD774" s="32"/>
      <c r="AE774" s="96" t="s">
        <v>1329</v>
      </c>
      <c r="AF774" s="162">
        <v>44005</v>
      </c>
      <c r="AG774" s="32"/>
      <c r="AH774" s="32"/>
      <c r="AI774" s="32"/>
      <c r="AJ774" s="32"/>
      <c r="AK774" s="32"/>
      <c r="AL774" s="32"/>
      <c r="AM774" s="162" t="s">
        <v>214</v>
      </c>
      <c r="AN774" s="162">
        <v>44008</v>
      </c>
      <c r="AO774" s="69" t="s">
        <v>55</v>
      </c>
      <c r="AP774" s="69" t="s">
        <v>56</v>
      </c>
      <c r="AQ774" s="69" t="s">
        <v>1899</v>
      </c>
      <c r="AR774" s="69" t="s">
        <v>207</v>
      </c>
      <c r="AS774" s="162">
        <v>44012</v>
      </c>
      <c r="AT774" s="69" t="s">
        <v>57</v>
      </c>
      <c r="AU774" s="69" t="s">
        <v>56</v>
      </c>
      <c r="AV774" s="69" t="s">
        <v>1900</v>
      </c>
      <c r="AW774" s="32"/>
      <c r="AX774" s="32"/>
      <c r="AY774" s="32"/>
      <c r="AZ774" s="32">
        <f t="shared" si="16"/>
        <v>6</v>
      </c>
    </row>
    <row r="775" spans="5:52" ht="15.6" customHeight="1">
      <c r="E775" s="32"/>
      <c r="F775" s="32"/>
      <c r="G775" s="32"/>
      <c r="H775" s="537" t="s">
        <v>3069</v>
      </c>
      <c r="I775" s="104" t="s">
        <v>5726</v>
      </c>
      <c r="J775" s="104" t="s">
        <v>5727</v>
      </c>
      <c r="K775" s="32"/>
      <c r="L775" s="32"/>
      <c r="M775" s="32"/>
      <c r="N775" s="69" t="s">
        <v>6863</v>
      </c>
      <c r="O775" s="32"/>
      <c r="P775" s="32"/>
      <c r="Q775" s="69" t="s">
        <v>4077</v>
      </c>
      <c r="R775" s="104" t="s">
        <v>7259</v>
      </c>
      <c r="S775" s="32"/>
      <c r="T775" s="32"/>
      <c r="U775" s="32"/>
      <c r="V775" s="32"/>
      <c r="W775" s="32" t="s">
        <v>29</v>
      </c>
      <c r="X775" s="32" t="s">
        <v>141</v>
      </c>
      <c r="Y775" s="32"/>
      <c r="Z775" s="32"/>
      <c r="AA775" s="32"/>
      <c r="AB775" s="32"/>
      <c r="AC775" s="96" t="s">
        <v>142</v>
      </c>
      <c r="AD775" s="32"/>
      <c r="AE775" s="96" t="s">
        <v>1329</v>
      </c>
      <c r="AF775" s="162">
        <v>44005</v>
      </c>
      <c r="AG775" s="32"/>
      <c r="AH775" s="32"/>
      <c r="AI775" s="32"/>
      <c r="AJ775" s="32"/>
      <c r="AK775" s="32"/>
      <c r="AL775" s="32"/>
      <c r="AM775" s="162" t="s">
        <v>214</v>
      </c>
      <c r="AN775" s="162">
        <v>44008</v>
      </c>
      <c r="AO775" s="96" t="s">
        <v>57</v>
      </c>
      <c r="AP775" s="69" t="s">
        <v>56</v>
      </c>
      <c r="AQ775" s="69" t="s">
        <v>1901</v>
      </c>
      <c r="AR775" s="69"/>
      <c r="AS775" s="69"/>
      <c r="AT775" s="69" t="s">
        <v>57</v>
      </c>
      <c r="AU775" s="69"/>
      <c r="AV775" s="69"/>
      <c r="AW775" s="32"/>
      <c r="AX775" s="32"/>
      <c r="AY775" s="32"/>
      <c r="AZ775" s="32">
        <f t="shared" si="16"/>
        <v>6</v>
      </c>
    </row>
    <row r="776" spans="5:52" ht="15.6" customHeight="1">
      <c r="E776" s="32"/>
      <c r="F776" s="32"/>
      <c r="G776" s="32"/>
      <c r="H776" s="537" t="s">
        <v>3070</v>
      </c>
      <c r="I776" s="69" t="s">
        <v>5728</v>
      </c>
      <c r="J776" s="69" t="s">
        <v>5729</v>
      </c>
      <c r="K776" s="32"/>
      <c r="L776" s="32"/>
      <c r="M776" s="32"/>
      <c r="N776" s="69" t="s">
        <v>6864</v>
      </c>
      <c r="O776" s="32"/>
      <c r="P776" s="32"/>
      <c r="Q776" s="69" t="s">
        <v>4078</v>
      </c>
      <c r="R776" s="69" t="s">
        <v>7260</v>
      </c>
      <c r="S776" s="32"/>
      <c r="T776" s="32"/>
      <c r="U776" s="32"/>
      <c r="V776" s="32"/>
      <c r="W776" s="32" t="s">
        <v>29</v>
      </c>
      <c r="X776" s="32" t="s">
        <v>141</v>
      </c>
      <c r="Y776" s="32"/>
      <c r="Z776" s="32"/>
      <c r="AA776" s="32"/>
      <c r="AB776" s="32"/>
      <c r="AC776" s="96" t="s">
        <v>142</v>
      </c>
      <c r="AD776" s="32"/>
      <c r="AE776" s="96" t="s">
        <v>1329</v>
      </c>
      <c r="AF776" s="162">
        <v>44005</v>
      </c>
      <c r="AG776" s="32"/>
      <c r="AH776" s="32"/>
      <c r="AI776" s="32"/>
      <c r="AJ776" s="32"/>
      <c r="AK776" s="32"/>
      <c r="AL776" s="32"/>
      <c r="AM776" s="162" t="s">
        <v>214</v>
      </c>
      <c r="AN776" s="162">
        <v>44008</v>
      </c>
      <c r="AO776" s="69" t="s">
        <v>55</v>
      </c>
      <c r="AP776" s="69" t="s">
        <v>56</v>
      </c>
      <c r="AQ776" s="69" t="s">
        <v>1902</v>
      </c>
      <c r="AR776" s="69"/>
      <c r="AS776" s="69"/>
      <c r="AT776" s="69" t="s">
        <v>57</v>
      </c>
      <c r="AU776" s="69"/>
      <c r="AV776" s="69"/>
      <c r="AW776" s="32"/>
      <c r="AX776" s="32"/>
      <c r="AY776" s="32"/>
      <c r="AZ776" s="32">
        <f t="shared" si="16"/>
        <v>6</v>
      </c>
    </row>
    <row r="777" spans="5:52" ht="15.6" customHeight="1">
      <c r="E777" s="32"/>
      <c r="F777" s="32"/>
      <c r="G777" s="32"/>
      <c r="H777" s="537" t="s">
        <v>3071</v>
      </c>
      <c r="I777" s="69" t="s">
        <v>5730</v>
      </c>
      <c r="J777" s="69" t="s">
        <v>5731</v>
      </c>
      <c r="K777" s="32"/>
      <c r="L777" s="32"/>
      <c r="M777" s="32"/>
      <c r="N777" s="69" t="s">
        <v>6865</v>
      </c>
      <c r="O777" s="32"/>
      <c r="P777" s="32"/>
      <c r="Q777" s="69" t="s">
        <v>4079</v>
      </c>
      <c r="R777" s="69" t="s">
        <v>7260</v>
      </c>
      <c r="S777" s="32"/>
      <c r="T777" s="32"/>
      <c r="U777" s="32"/>
      <c r="V777" s="32"/>
      <c r="W777" s="32" t="s">
        <v>29</v>
      </c>
      <c r="X777" s="32" t="s">
        <v>141</v>
      </c>
      <c r="Y777" s="32"/>
      <c r="Z777" s="32"/>
      <c r="AA777" s="32"/>
      <c r="AB777" s="32"/>
      <c r="AC777" s="96" t="s">
        <v>142</v>
      </c>
      <c r="AD777" s="32"/>
      <c r="AE777" s="96" t="s">
        <v>1329</v>
      </c>
      <c r="AF777" s="162">
        <v>44005</v>
      </c>
      <c r="AG777" s="32"/>
      <c r="AH777" s="32"/>
      <c r="AI777" s="32"/>
      <c r="AJ777" s="32"/>
      <c r="AK777" s="32"/>
      <c r="AL777" s="32"/>
      <c r="AM777" s="162" t="s">
        <v>214</v>
      </c>
      <c r="AN777" s="162">
        <v>44008</v>
      </c>
      <c r="AO777" s="69" t="s">
        <v>55</v>
      </c>
      <c r="AP777" s="69" t="s">
        <v>56</v>
      </c>
      <c r="AQ777" s="69" t="s">
        <v>1902</v>
      </c>
      <c r="AR777" s="69"/>
      <c r="AS777" s="69"/>
      <c r="AT777" s="69" t="s">
        <v>57</v>
      </c>
      <c r="AU777" s="69"/>
      <c r="AV777" s="69"/>
      <c r="AW777" s="32"/>
      <c r="AX777" s="32"/>
      <c r="AY777" s="32"/>
      <c r="AZ777" s="32">
        <f t="shared" si="16"/>
        <v>6</v>
      </c>
    </row>
    <row r="778" spans="5:52" ht="15.6" customHeight="1">
      <c r="E778" s="32"/>
      <c r="F778" s="32"/>
      <c r="G778" s="32"/>
      <c r="H778" s="537" t="s">
        <v>3072</v>
      </c>
      <c r="I778" s="69" t="s">
        <v>5732</v>
      </c>
      <c r="J778" s="69" t="s">
        <v>5733</v>
      </c>
      <c r="K778" s="32"/>
      <c r="L778" s="32"/>
      <c r="M778" s="32"/>
      <c r="N778" s="69" t="s">
        <v>6866</v>
      </c>
      <c r="O778" s="32"/>
      <c r="P778" s="32"/>
      <c r="Q778" s="69" t="s">
        <v>4080</v>
      </c>
      <c r="R778" s="69" t="s">
        <v>7261</v>
      </c>
      <c r="S778" s="32"/>
      <c r="T778" s="32"/>
      <c r="U778" s="32"/>
      <c r="V778" s="32"/>
      <c r="W778" s="32" t="s">
        <v>29</v>
      </c>
      <c r="X778" s="32" t="s">
        <v>141</v>
      </c>
      <c r="Y778" s="32"/>
      <c r="Z778" s="32"/>
      <c r="AA778" s="32"/>
      <c r="AB778" s="32"/>
      <c r="AC778" s="96" t="s">
        <v>142</v>
      </c>
      <c r="AD778" s="32"/>
      <c r="AE778" s="96" t="s">
        <v>1329</v>
      </c>
      <c r="AF778" s="162">
        <v>44005</v>
      </c>
      <c r="AG778" s="32"/>
      <c r="AH778" s="32"/>
      <c r="AI778" s="32"/>
      <c r="AJ778" s="32"/>
      <c r="AK778" s="32"/>
      <c r="AL778" s="32"/>
      <c r="AM778" s="162" t="s">
        <v>214</v>
      </c>
      <c r="AN778" s="162">
        <v>44008</v>
      </c>
      <c r="AO778" s="96" t="s">
        <v>57</v>
      </c>
      <c r="AP778" s="69" t="s">
        <v>56</v>
      </c>
      <c r="AQ778" s="106" t="s">
        <v>1903</v>
      </c>
      <c r="AR778" s="69"/>
      <c r="AS778" s="69"/>
      <c r="AT778" s="69" t="s">
        <v>57</v>
      </c>
      <c r="AU778" s="69"/>
      <c r="AV778" s="69"/>
      <c r="AW778" s="32"/>
      <c r="AX778" s="32"/>
      <c r="AY778" s="32"/>
      <c r="AZ778" s="32">
        <f t="shared" si="16"/>
        <v>6</v>
      </c>
    </row>
    <row r="779" spans="5:52" ht="15.6" customHeight="1">
      <c r="E779" s="32"/>
      <c r="F779" s="32"/>
      <c r="G779" s="32"/>
      <c r="H779" s="537" t="s">
        <v>3073</v>
      </c>
      <c r="I779" s="69" t="s">
        <v>5734</v>
      </c>
      <c r="J779" s="69" t="s">
        <v>5735</v>
      </c>
      <c r="K779" s="32"/>
      <c r="L779" s="32"/>
      <c r="M779" s="32"/>
      <c r="N779" s="69" t="s">
        <v>6867</v>
      </c>
      <c r="O779" s="32"/>
      <c r="P779" s="32"/>
      <c r="Q779" s="69" t="s">
        <v>4081</v>
      </c>
      <c r="R779" s="69" t="s">
        <v>7253</v>
      </c>
      <c r="S779" s="32"/>
      <c r="T779" s="32"/>
      <c r="U779" s="32"/>
      <c r="V779" s="32"/>
      <c r="W779" s="32" t="s">
        <v>29</v>
      </c>
      <c r="X779" s="32" t="s">
        <v>141</v>
      </c>
      <c r="Y779" s="32"/>
      <c r="Z779" s="32"/>
      <c r="AA779" s="32"/>
      <c r="AB779" s="32"/>
      <c r="AC779" s="96" t="s">
        <v>142</v>
      </c>
      <c r="AD779" s="32"/>
      <c r="AE779" s="87" t="s">
        <v>214</v>
      </c>
      <c r="AF779" s="372">
        <v>44005</v>
      </c>
      <c r="AG779" s="32"/>
      <c r="AH779" s="32"/>
      <c r="AI779" s="32"/>
      <c r="AJ779" s="32"/>
      <c r="AK779" s="32"/>
      <c r="AL779" s="32"/>
      <c r="AM779" s="87" t="s">
        <v>207</v>
      </c>
      <c r="AN779" s="372">
        <v>44008</v>
      </c>
      <c r="AO779" s="87" t="s">
        <v>55</v>
      </c>
      <c r="AP779" s="87" t="s">
        <v>56</v>
      </c>
      <c r="AQ779" s="69" t="s">
        <v>1904</v>
      </c>
      <c r="AR779" s="87" t="s">
        <v>1329</v>
      </c>
      <c r="AS779" s="372">
        <v>44011</v>
      </c>
      <c r="AT779" s="69" t="s">
        <v>57</v>
      </c>
      <c r="AU779" s="87"/>
      <c r="AV779" s="69" t="s">
        <v>1905</v>
      </c>
      <c r="AW779" s="32"/>
      <c r="AX779" s="32"/>
      <c r="AY779" s="32"/>
      <c r="AZ779" s="32">
        <f t="shared" si="16"/>
        <v>6</v>
      </c>
    </row>
    <row r="780" spans="5:52" ht="15.6" customHeight="1">
      <c r="E780" s="32"/>
      <c r="F780" s="32"/>
      <c r="G780" s="32"/>
      <c r="H780" s="537" t="s">
        <v>3074</v>
      </c>
      <c r="I780" s="69" t="s">
        <v>5736</v>
      </c>
      <c r="J780" s="69" t="s">
        <v>5737</v>
      </c>
      <c r="K780" s="32"/>
      <c r="L780" s="32"/>
      <c r="M780" s="32"/>
      <c r="N780" s="69" t="s">
        <v>6868</v>
      </c>
      <c r="O780" s="32"/>
      <c r="P780" s="32"/>
      <c r="Q780" s="69" t="s">
        <v>4082</v>
      </c>
      <c r="R780" s="69" t="s">
        <v>7262</v>
      </c>
      <c r="S780" s="32"/>
      <c r="T780" s="32"/>
      <c r="U780" s="32"/>
      <c r="V780" s="32"/>
      <c r="W780" s="32" t="s">
        <v>29</v>
      </c>
      <c r="X780" s="32" t="s">
        <v>141</v>
      </c>
      <c r="Y780" s="32"/>
      <c r="Z780" s="32"/>
      <c r="AA780" s="32"/>
      <c r="AB780" s="32"/>
      <c r="AC780" s="96" t="s">
        <v>142</v>
      </c>
      <c r="AD780" s="32"/>
      <c r="AE780" s="87" t="s">
        <v>214</v>
      </c>
      <c r="AF780" s="372">
        <v>44005</v>
      </c>
      <c r="AG780" s="32"/>
      <c r="AH780" s="32"/>
      <c r="AI780" s="32"/>
      <c r="AJ780" s="32"/>
      <c r="AK780" s="32"/>
      <c r="AL780" s="32"/>
      <c r="AM780" s="87" t="s">
        <v>207</v>
      </c>
      <c r="AN780" s="372">
        <v>44008</v>
      </c>
      <c r="AO780" s="87" t="s">
        <v>57</v>
      </c>
      <c r="AP780" s="87" t="s">
        <v>56</v>
      </c>
      <c r="AQ780" s="69" t="s">
        <v>1906</v>
      </c>
      <c r="AR780" s="87" t="s">
        <v>1329</v>
      </c>
      <c r="AS780" s="372">
        <v>44012</v>
      </c>
      <c r="AT780" s="69" t="s">
        <v>57</v>
      </c>
      <c r="AU780" s="87" t="s">
        <v>56</v>
      </c>
      <c r="AV780" s="99" t="s">
        <v>1907</v>
      </c>
      <c r="AW780" s="32"/>
      <c r="AX780" s="32"/>
      <c r="AY780" s="32"/>
      <c r="AZ780" s="32">
        <f t="shared" ref="AZ780:AZ843" si="17">MONTH(AF780)</f>
        <v>6</v>
      </c>
    </row>
    <row r="781" spans="5:52" ht="15.6" customHeight="1">
      <c r="E781" s="32"/>
      <c r="F781" s="32"/>
      <c r="G781" s="32"/>
      <c r="H781" s="537" t="s">
        <v>3075</v>
      </c>
      <c r="I781" s="69" t="s">
        <v>5738</v>
      </c>
      <c r="J781" s="69" t="s">
        <v>5739</v>
      </c>
      <c r="K781" s="32"/>
      <c r="L781" s="32"/>
      <c r="M781" s="32"/>
      <c r="N781" s="69" t="s">
        <v>6869</v>
      </c>
      <c r="O781" s="32"/>
      <c r="P781" s="32"/>
      <c r="Q781" s="69" t="s">
        <v>4083</v>
      </c>
      <c r="R781" s="69" t="s">
        <v>7263</v>
      </c>
      <c r="S781" s="32"/>
      <c r="T781" s="32"/>
      <c r="U781" s="32"/>
      <c r="V781" s="32"/>
      <c r="W781" s="32" t="s">
        <v>29</v>
      </c>
      <c r="X781" s="32" t="s">
        <v>141</v>
      </c>
      <c r="Y781" s="32"/>
      <c r="Z781" s="32"/>
      <c r="AA781" s="32"/>
      <c r="AB781" s="32"/>
      <c r="AC781" s="96" t="s">
        <v>142</v>
      </c>
      <c r="AD781" s="32"/>
      <c r="AE781" s="87" t="s">
        <v>214</v>
      </c>
      <c r="AF781" s="372">
        <v>44005</v>
      </c>
      <c r="AG781" s="32"/>
      <c r="AH781" s="32"/>
      <c r="AI781" s="32"/>
      <c r="AJ781" s="32"/>
      <c r="AK781" s="32"/>
      <c r="AL781" s="32"/>
      <c r="AM781" s="87" t="s">
        <v>207</v>
      </c>
      <c r="AN781" s="372">
        <v>44008</v>
      </c>
      <c r="AO781" s="87" t="s">
        <v>57</v>
      </c>
      <c r="AP781" s="87" t="s">
        <v>59</v>
      </c>
      <c r="AQ781" s="69" t="s">
        <v>1908</v>
      </c>
      <c r="AR781" s="87"/>
      <c r="AS781" s="87"/>
      <c r="AT781" s="69" t="s">
        <v>57</v>
      </c>
      <c r="AU781" s="87"/>
      <c r="AV781" s="87"/>
      <c r="AW781" s="32"/>
      <c r="AX781" s="32"/>
      <c r="AY781" s="32"/>
      <c r="AZ781" s="32">
        <f t="shared" si="17"/>
        <v>6</v>
      </c>
    </row>
    <row r="782" spans="5:52" ht="15.6" customHeight="1">
      <c r="E782" s="32"/>
      <c r="F782" s="32"/>
      <c r="G782" s="32"/>
      <c r="H782" s="535" t="s">
        <v>3076</v>
      </c>
      <c r="I782" s="450" t="s">
        <v>5740</v>
      </c>
      <c r="J782" s="450" t="s">
        <v>5741</v>
      </c>
      <c r="K782" s="32"/>
      <c r="L782" s="32"/>
      <c r="M782" s="32"/>
      <c r="N782" s="487" t="s">
        <v>6870</v>
      </c>
      <c r="O782" s="32"/>
      <c r="P782" s="32"/>
      <c r="Q782" s="450" t="s">
        <v>4084</v>
      </c>
      <c r="R782" s="450" t="s">
        <v>7264</v>
      </c>
      <c r="S782" s="32"/>
      <c r="T782" s="32"/>
      <c r="U782" s="32"/>
      <c r="V782" s="32"/>
      <c r="W782" s="32" t="s">
        <v>29</v>
      </c>
      <c r="X782" s="32" t="s">
        <v>141</v>
      </c>
      <c r="Y782" s="32"/>
      <c r="Z782" s="32"/>
      <c r="AA782" s="32"/>
      <c r="AB782" s="32"/>
      <c r="AC782" s="450" t="s">
        <v>142</v>
      </c>
      <c r="AD782" s="32"/>
      <c r="AE782" s="450" t="s">
        <v>207</v>
      </c>
      <c r="AF782" s="434">
        <v>44005</v>
      </c>
      <c r="AG782" s="32"/>
      <c r="AH782" s="32"/>
      <c r="AI782" s="32"/>
      <c r="AJ782" s="32"/>
      <c r="AK782" s="32"/>
      <c r="AL782" s="32"/>
      <c r="AM782" s="450" t="s">
        <v>1329</v>
      </c>
      <c r="AN782" s="434">
        <v>44007</v>
      </c>
      <c r="AO782" s="450" t="s">
        <v>56</v>
      </c>
      <c r="AP782" s="87" t="s">
        <v>56</v>
      </c>
      <c r="AQ782" s="470"/>
      <c r="AR782" s="450"/>
      <c r="AS782" s="434"/>
      <c r="AT782" s="450" t="s">
        <v>57</v>
      </c>
      <c r="AU782" s="450"/>
      <c r="AV782" s="450"/>
      <c r="AW782" s="32"/>
      <c r="AX782" s="32"/>
      <c r="AY782" s="32"/>
      <c r="AZ782" s="32">
        <f t="shared" si="17"/>
        <v>6</v>
      </c>
    </row>
    <row r="783" spans="5:52" ht="15.6" customHeight="1">
      <c r="E783" s="32"/>
      <c r="F783" s="32"/>
      <c r="G783" s="32"/>
      <c r="H783" s="535" t="s">
        <v>3077</v>
      </c>
      <c r="I783" s="450" t="s">
        <v>5742</v>
      </c>
      <c r="J783" s="450" t="s">
        <v>5743</v>
      </c>
      <c r="K783" s="32"/>
      <c r="L783" s="32"/>
      <c r="M783" s="32"/>
      <c r="N783" s="487" t="s">
        <v>6871</v>
      </c>
      <c r="O783" s="32"/>
      <c r="P783" s="32"/>
      <c r="Q783" s="450" t="s">
        <v>4085</v>
      </c>
      <c r="R783" s="450" t="s">
        <v>7248</v>
      </c>
      <c r="S783" s="32"/>
      <c r="T783" s="32"/>
      <c r="U783" s="32"/>
      <c r="V783" s="32"/>
      <c r="W783" s="32" t="s">
        <v>29</v>
      </c>
      <c r="X783" s="32" t="s">
        <v>141</v>
      </c>
      <c r="Y783" s="32"/>
      <c r="Z783" s="32"/>
      <c r="AA783" s="32"/>
      <c r="AB783" s="32"/>
      <c r="AC783" s="450" t="s">
        <v>142</v>
      </c>
      <c r="AD783" s="32"/>
      <c r="AE783" s="450" t="s">
        <v>207</v>
      </c>
      <c r="AF783" s="434">
        <v>44005</v>
      </c>
      <c r="AG783" s="32"/>
      <c r="AH783" s="32"/>
      <c r="AI783" s="32"/>
      <c r="AJ783" s="32"/>
      <c r="AK783" s="32"/>
      <c r="AL783" s="32"/>
      <c r="AM783" s="450" t="s">
        <v>1329</v>
      </c>
      <c r="AN783" s="434">
        <v>44007</v>
      </c>
      <c r="AO783" s="450" t="s">
        <v>56</v>
      </c>
      <c r="AP783" s="87" t="s">
        <v>56</v>
      </c>
      <c r="AQ783" s="470"/>
      <c r="AR783" s="450"/>
      <c r="AS783" s="434"/>
      <c r="AT783" s="450" t="s">
        <v>57</v>
      </c>
      <c r="AU783" s="450"/>
      <c r="AV783" s="450"/>
      <c r="AW783" s="32"/>
      <c r="AX783" s="32"/>
      <c r="AY783" s="32"/>
      <c r="AZ783" s="32">
        <f t="shared" si="17"/>
        <v>6</v>
      </c>
    </row>
    <row r="784" spans="5:52" ht="15.6" customHeight="1">
      <c r="E784" s="32"/>
      <c r="F784" s="32"/>
      <c r="G784" s="32"/>
      <c r="H784" s="535" t="s">
        <v>3078</v>
      </c>
      <c r="I784" s="450" t="s">
        <v>5744</v>
      </c>
      <c r="J784" s="450" t="s">
        <v>5745</v>
      </c>
      <c r="K784" s="32"/>
      <c r="L784" s="32"/>
      <c r="M784" s="32"/>
      <c r="N784" s="487" t="s">
        <v>6872</v>
      </c>
      <c r="O784" s="32"/>
      <c r="P784" s="32"/>
      <c r="Q784" s="450" t="s">
        <v>4086</v>
      </c>
      <c r="R784" s="450" t="s">
        <v>7265</v>
      </c>
      <c r="S784" s="32"/>
      <c r="T784" s="32"/>
      <c r="U784" s="32"/>
      <c r="V784" s="32"/>
      <c r="W784" s="32" t="s">
        <v>29</v>
      </c>
      <c r="X784" s="32" t="s">
        <v>141</v>
      </c>
      <c r="Y784" s="32"/>
      <c r="Z784" s="32"/>
      <c r="AA784" s="32"/>
      <c r="AB784" s="32"/>
      <c r="AC784" s="450" t="s">
        <v>142</v>
      </c>
      <c r="AD784" s="32"/>
      <c r="AE784" s="450" t="s">
        <v>207</v>
      </c>
      <c r="AF784" s="434">
        <v>44005</v>
      </c>
      <c r="AG784" s="32"/>
      <c r="AH784" s="32"/>
      <c r="AI784" s="32"/>
      <c r="AJ784" s="32"/>
      <c r="AK784" s="32"/>
      <c r="AL784" s="32"/>
      <c r="AM784" s="450" t="s">
        <v>1329</v>
      </c>
      <c r="AN784" s="434">
        <v>44007</v>
      </c>
      <c r="AO784" s="450" t="s">
        <v>59</v>
      </c>
      <c r="AP784" s="450"/>
      <c r="AQ784" s="470"/>
      <c r="AR784" s="450"/>
      <c r="AS784" s="434"/>
      <c r="AT784" s="450" t="s">
        <v>57</v>
      </c>
      <c r="AU784" s="450"/>
      <c r="AV784" s="450"/>
      <c r="AW784" s="32"/>
      <c r="AX784" s="32"/>
      <c r="AY784" s="32"/>
      <c r="AZ784" s="32">
        <f t="shared" si="17"/>
        <v>6</v>
      </c>
    </row>
    <row r="785" spans="5:52" ht="15.6" customHeight="1">
      <c r="E785" s="32"/>
      <c r="F785" s="32"/>
      <c r="G785" s="32"/>
      <c r="H785" s="537" t="s">
        <v>3079</v>
      </c>
      <c r="I785" s="69" t="s">
        <v>5746</v>
      </c>
      <c r="J785" s="69" t="s">
        <v>5747</v>
      </c>
      <c r="K785" s="32"/>
      <c r="L785" s="32"/>
      <c r="M785" s="32"/>
      <c r="N785" s="69" t="s">
        <v>6873</v>
      </c>
      <c r="O785" s="32"/>
      <c r="P785" s="32"/>
      <c r="Q785" s="69" t="s">
        <v>4087</v>
      </c>
      <c r="R785" s="69" t="s">
        <v>7096</v>
      </c>
      <c r="S785" s="32"/>
      <c r="T785" s="32"/>
      <c r="U785" s="32"/>
      <c r="V785" s="32"/>
      <c r="W785" s="32" t="s">
        <v>29</v>
      </c>
      <c r="X785" s="32" t="s">
        <v>141</v>
      </c>
      <c r="Y785" s="32"/>
      <c r="Z785" s="32"/>
      <c r="AA785" s="32"/>
      <c r="AB785" s="32"/>
      <c r="AC785" s="96" t="s">
        <v>142</v>
      </c>
      <c r="AD785" s="32"/>
      <c r="AE785" s="87" t="s">
        <v>214</v>
      </c>
      <c r="AF785" s="372">
        <v>44005</v>
      </c>
      <c r="AG785" s="32"/>
      <c r="AH785" s="32"/>
      <c r="AI785" s="32"/>
      <c r="AJ785" s="32"/>
      <c r="AK785" s="32"/>
      <c r="AL785" s="32"/>
      <c r="AM785" s="87" t="s">
        <v>207</v>
      </c>
      <c r="AN785" s="372">
        <v>44008</v>
      </c>
      <c r="AO785" s="87" t="s">
        <v>56</v>
      </c>
      <c r="AP785" s="87" t="s">
        <v>56</v>
      </c>
      <c r="AQ785" s="69"/>
      <c r="AR785" s="87" t="s">
        <v>1329</v>
      </c>
      <c r="AS785" s="372">
        <v>44011</v>
      </c>
      <c r="AT785" s="69" t="s">
        <v>57</v>
      </c>
      <c r="AU785" s="87"/>
      <c r="AV785" s="87"/>
      <c r="AW785" s="32"/>
      <c r="AX785" s="32"/>
      <c r="AY785" s="32"/>
      <c r="AZ785" s="32">
        <f t="shared" si="17"/>
        <v>6</v>
      </c>
    </row>
    <row r="786" spans="5:52" ht="15.6" customHeight="1">
      <c r="E786" s="32"/>
      <c r="F786" s="32"/>
      <c r="G786" s="32"/>
      <c r="H786" s="537" t="s">
        <v>3080</v>
      </c>
      <c r="I786" s="69" t="s">
        <v>5748</v>
      </c>
      <c r="J786" s="69" t="s">
        <v>5749</v>
      </c>
      <c r="K786" s="32"/>
      <c r="L786" s="32"/>
      <c r="M786" s="32"/>
      <c r="N786" s="69" t="s">
        <v>6874</v>
      </c>
      <c r="O786" s="32"/>
      <c r="P786" s="32"/>
      <c r="Q786" s="69" t="s">
        <v>4088</v>
      </c>
      <c r="R786" s="69" t="s">
        <v>7266</v>
      </c>
      <c r="S786" s="32"/>
      <c r="T786" s="32"/>
      <c r="U786" s="32"/>
      <c r="V786" s="32"/>
      <c r="W786" s="32" t="s">
        <v>29</v>
      </c>
      <c r="X786" s="32" t="s">
        <v>141</v>
      </c>
      <c r="Y786" s="32"/>
      <c r="Z786" s="32"/>
      <c r="AA786" s="32"/>
      <c r="AB786" s="32"/>
      <c r="AC786" s="96" t="s">
        <v>142</v>
      </c>
      <c r="AD786" s="32"/>
      <c r="AE786" s="87" t="s">
        <v>214</v>
      </c>
      <c r="AF786" s="372">
        <v>44005</v>
      </c>
      <c r="AG786" s="32"/>
      <c r="AH786" s="32"/>
      <c r="AI786" s="32"/>
      <c r="AJ786" s="32"/>
      <c r="AK786" s="32"/>
      <c r="AL786" s="32"/>
      <c r="AM786" s="87" t="s">
        <v>207</v>
      </c>
      <c r="AN786" s="372">
        <v>44008</v>
      </c>
      <c r="AO786" s="87" t="s">
        <v>56</v>
      </c>
      <c r="AP786" s="87" t="s">
        <v>56</v>
      </c>
      <c r="AQ786" s="69"/>
      <c r="AR786" s="87"/>
      <c r="AS786" s="87"/>
      <c r="AT786" s="69" t="s">
        <v>57</v>
      </c>
      <c r="AU786" s="87"/>
      <c r="AV786" s="87"/>
      <c r="AW786" s="32"/>
      <c r="AX786" s="32"/>
      <c r="AY786" s="32"/>
      <c r="AZ786" s="32">
        <f t="shared" si="17"/>
        <v>6</v>
      </c>
    </row>
    <row r="787" spans="5:52" ht="15.6" customHeight="1">
      <c r="E787" s="32"/>
      <c r="F787" s="32"/>
      <c r="G787" s="32"/>
      <c r="H787" s="537" t="s">
        <v>3081</v>
      </c>
      <c r="I787" s="104" t="s">
        <v>5750</v>
      </c>
      <c r="J787" s="104" t="s">
        <v>5751</v>
      </c>
      <c r="K787" s="32"/>
      <c r="L787" s="32"/>
      <c r="M787" s="32"/>
      <c r="N787" s="69" t="s">
        <v>6875</v>
      </c>
      <c r="O787" s="32"/>
      <c r="P787" s="32"/>
      <c r="Q787" s="69" t="s">
        <v>4089</v>
      </c>
      <c r="R787" s="69" t="s">
        <v>7266</v>
      </c>
      <c r="S787" s="32"/>
      <c r="T787" s="32"/>
      <c r="U787" s="32"/>
      <c r="V787" s="32"/>
      <c r="W787" s="32" t="s">
        <v>29</v>
      </c>
      <c r="X787" s="32" t="s">
        <v>141</v>
      </c>
      <c r="Y787" s="32"/>
      <c r="Z787" s="32"/>
      <c r="AA787" s="32"/>
      <c r="AB787" s="32"/>
      <c r="AC787" s="96" t="s">
        <v>142</v>
      </c>
      <c r="AD787" s="32"/>
      <c r="AE787" s="87" t="s">
        <v>214</v>
      </c>
      <c r="AF787" s="372">
        <v>44005</v>
      </c>
      <c r="AG787" s="32"/>
      <c r="AH787" s="32"/>
      <c r="AI787" s="32"/>
      <c r="AJ787" s="32"/>
      <c r="AK787" s="32"/>
      <c r="AL787" s="32"/>
      <c r="AM787" s="87" t="s">
        <v>207</v>
      </c>
      <c r="AN787" s="372">
        <v>44008</v>
      </c>
      <c r="AO787" s="87" t="s">
        <v>57</v>
      </c>
      <c r="AP787" s="87" t="s">
        <v>56</v>
      </c>
      <c r="AQ787" s="69" t="s">
        <v>1909</v>
      </c>
      <c r="AR787" s="87"/>
      <c r="AS787" s="87"/>
      <c r="AT787" s="69" t="s">
        <v>57</v>
      </c>
      <c r="AU787" s="87"/>
      <c r="AV787" s="87"/>
      <c r="AW787" s="32"/>
      <c r="AX787" s="32"/>
      <c r="AY787" s="32"/>
      <c r="AZ787" s="32">
        <f t="shared" si="17"/>
        <v>6</v>
      </c>
    </row>
    <row r="788" spans="5:52" ht="15.6" customHeight="1">
      <c r="E788" s="32"/>
      <c r="F788" s="32"/>
      <c r="G788" s="32"/>
      <c r="H788" s="537" t="s">
        <v>3082</v>
      </c>
      <c r="I788" s="69" t="s">
        <v>5752</v>
      </c>
      <c r="J788" s="69" t="s">
        <v>5753</v>
      </c>
      <c r="K788" s="32"/>
      <c r="L788" s="32"/>
      <c r="M788" s="32"/>
      <c r="N788" s="69" t="s">
        <v>6876</v>
      </c>
      <c r="O788" s="32"/>
      <c r="P788" s="32"/>
      <c r="Q788" s="69" t="s">
        <v>4090</v>
      </c>
      <c r="R788" s="69" t="s">
        <v>7267</v>
      </c>
      <c r="S788" s="32"/>
      <c r="T788" s="32"/>
      <c r="U788" s="32"/>
      <c r="V788" s="32"/>
      <c r="W788" s="32" t="s">
        <v>29</v>
      </c>
      <c r="X788" s="32" t="s">
        <v>141</v>
      </c>
      <c r="Y788" s="32"/>
      <c r="Z788" s="32"/>
      <c r="AA788" s="32"/>
      <c r="AB788" s="32"/>
      <c r="AC788" s="96" t="s">
        <v>142</v>
      </c>
      <c r="AD788" s="32"/>
      <c r="AE788" s="87" t="s">
        <v>214</v>
      </c>
      <c r="AF788" s="372">
        <v>44005</v>
      </c>
      <c r="AG788" s="32"/>
      <c r="AH788" s="32"/>
      <c r="AI788" s="32"/>
      <c r="AJ788" s="32"/>
      <c r="AK788" s="32"/>
      <c r="AL788" s="32"/>
      <c r="AM788" s="87" t="s">
        <v>207</v>
      </c>
      <c r="AN788" s="372">
        <v>44008</v>
      </c>
      <c r="AO788" s="87" t="s">
        <v>57</v>
      </c>
      <c r="AP788" s="87" t="s">
        <v>56</v>
      </c>
      <c r="AQ788" s="69" t="s">
        <v>1910</v>
      </c>
      <c r="AR788" s="87"/>
      <c r="AS788" s="372"/>
      <c r="AT788" s="69" t="s">
        <v>57</v>
      </c>
      <c r="AU788" s="87"/>
      <c r="AV788" s="87"/>
      <c r="AW788" s="32"/>
      <c r="AX788" s="32"/>
      <c r="AY788" s="32"/>
      <c r="AZ788" s="32">
        <f t="shared" si="17"/>
        <v>6</v>
      </c>
    </row>
    <row r="789" spans="5:52" ht="15.6" customHeight="1">
      <c r="E789" s="32"/>
      <c r="F789" s="32"/>
      <c r="G789" s="32"/>
      <c r="H789" s="537" t="s">
        <v>3083</v>
      </c>
      <c r="I789" s="69" t="s">
        <v>5754</v>
      </c>
      <c r="J789" s="69" t="s">
        <v>5755</v>
      </c>
      <c r="K789" s="32"/>
      <c r="L789" s="32"/>
      <c r="M789" s="32"/>
      <c r="N789" s="69" t="s">
        <v>6877</v>
      </c>
      <c r="O789" s="32"/>
      <c r="P789" s="32"/>
      <c r="Q789" s="69" t="s">
        <v>4091</v>
      </c>
      <c r="R789" s="69" t="s">
        <v>7268</v>
      </c>
      <c r="S789" s="32"/>
      <c r="T789" s="32"/>
      <c r="U789" s="32"/>
      <c r="V789" s="32"/>
      <c r="W789" s="32" t="s">
        <v>29</v>
      </c>
      <c r="X789" s="32" t="s">
        <v>141</v>
      </c>
      <c r="Y789" s="32"/>
      <c r="Z789" s="32"/>
      <c r="AA789" s="32"/>
      <c r="AB789" s="32"/>
      <c r="AC789" s="96" t="s">
        <v>142</v>
      </c>
      <c r="AD789" s="32"/>
      <c r="AE789" s="87" t="s">
        <v>214</v>
      </c>
      <c r="AF789" s="372">
        <v>44005</v>
      </c>
      <c r="AG789" s="32"/>
      <c r="AH789" s="32"/>
      <c r="AI789" s="32"/>
      <c r="AJ789" s="32"/>
      <c r="AK789" s="32"/>
      <c r="AL789" s="32"/>
      <c r="AM789" s="87" t="s">
        <v>207</v>
      </c>
      <c r="AN789" s="372">
        <v>44008</v>
      </c>
      <c r="AO789" s="87" t="s">
        <v>57</v>
      </c>
      <c r="AP789" s="87" t="s">
        <v>59</v>
      </c>
      <c r="AQ789" s="69" t="s">
        <v>1911</v>
      </c>
      <c r="AR789" s="87"/>
      <c r="AS789" s="87"/>
      <c r="AT789" s="69" t="s">
        <v>57</v>
      </c>
      <c r="AU789" s="87"/>
      <c r="AV789" s="87"/>
      <c r="AW789" s="32"/>
      <c r="AX789" s="32"/>
      <c r="AY789" s="32"/>
      <c r="AZ789" s="32">
        <f t="shared" si="17"/>
        <v>6</v>
      </c>
    </row>
    <row r="790" spans="5:52" ht="15.6" customHeight="1">
      <c r="E790" s="32"/>
      <c r="F790" s="32"/>
      <c r="G790" s="32"/>
      <c r="H790" s="537" t="s">
        <v>3084</v>
      </c>
      <c r="I790" s="69" t="s">
        <v>5756</v>
      </c>
      <c r="J790" s="69" t="s">
        <v>5757</v>
      </c>
      <c r="K790" s="32"/>
      <c r="L790" s="32"/>
      <c r="M790" s="32"/>
      <c r="N790" s="69" t="s">
        <v>6878</v>
      </c>
      <c r="O790" s="32"/>
      <c r="P790" s="32"/>
      <c r="Q790" s="69" t="s">
        <v>4092</v>
      </c>
      <c r="R790" s="69" t="s">
        <v>7269</v>
      </c>
      <c r="S790" s="32"/>
      <c r="T790" s="32"/>
      <c r="U790" s="32"/>
      <c r="V790" s="32"/>
      <c r="W790" s="32" t="s">
        <v>29</v>
      </c>
      <c r="X790" s="32" t="s">
        <v>141</v>
      </c>
      <c r="Y790" s="32"/>
      <c r="Z790" s="32"/>
      <c r="AA790" s="32"/>
      <c r="AB790" s="32"/>
      <c r="AC790" s="96" t="s">
        <v>142</v>
      </c>
      <c r="AD790" s="32"/>
      <c r="AE790" s="87" t="s">
        <v>214</v>
      </c>
      <c r="AF790" s="372">
        <v>44005</v>
      </c>
      <c r="AG790" s="32"/>
      <c r="AH790" s="32"/>
      <c r="AI790" s="32"/>
      <c r="AJ790" s="32"/>
      <c r="AK790" s="32"/>
      <c r="AL790" s="32"/>
      <c r="AM790" s="87" t="s">
        <v>207</v>
      </c>
      <c r="AN790" s="372">
        <v>44008</v>
      </c>
      <c r="AO790" s="87" t="s">
        <v>57</v>
      </c>
      <c r="AP790" s="87" t="s">
        <v>56</v>
      </c>
      <c r="AQ790" s="104" t="s">
        <v>1912</v>
      </c>
      <c r="AR790" s="87"/>
      <c r="AS790" s="87"/>
      <c r="AT790" s="69" t="s">
        <v>57</v>
      </c>
      <c r="AU790" s="87"/>
      <c r="AV790" s="87"/>
      <c r="AW790" s="32"/>
      <c r="AX790" s="32"/>
      <c r="AY790" s="32"/>
      <c r="AZ790" s="32">
        <f t="shared" si="17"/>
        <v>6</v>
      </c>
    </row>
    <row r="791" spans="5:52" ht="15.6" customHeight="1">
      <c r="E791" s="32"/>
      <c r="F791" s="32"/>
      <c r="G791" s="32"/>
      <c r="H791" s="537" t="s">
        <v>3085</v>
      </c>
      <c r="I791" s="69" t="s">
        <v>5758</v>
      </c>
      <c r="J791" s="69" t="s">
        <v>5759</v>
      </c>
      <c r="K791" s="32"/>
      <c r="L791" s="32"/>
      <c r="M791" s="32"/>
      <c r="N791" s="69" t="s">
        <v>6879</v>
      </c>
      <c r="O791" s="32"/>
      <c r="P791" s="32"/>
      <c r="Q791" s="69" t="s">
        <v>4093</v>
      </c>
      <c r="R791" s="69" t="s">
        <v>7266</v>
      </c>
      <c r="S791" s="32"/>
      <c r="T791" s="32"/>
      <c r="U791" s="32"/>
      <c r="V791" s="32"/>
      <c r="W791" s="32" t="s">
        <v>29</v>
      </c>
      <c r="X791" s="32" t="s">
        <v>141</v>
      </c>
      <c r="Y791" s="32"/>
      <c r="Z791" s="32"/>
      <c r="AA791" s="32"/>
      <c r="AB791" s="32"/>
      <c r="AC791" s="96" t="s">
        <v>142</v>
      </c>
      <c r="AD791" s="32"/>
      <c r="AE791" s="87" t="s">
        <v>214</v>
      </c>
      <c r="AF791" s="372">
        <v>44006</v>
      </c>
      <c r="AG791" s="32"/>
      <c r="AH791" s="32"/>
      <c r="AI791" s="32"/>
      <c r="AJ791" s="32"/>
      <c r="AK791" s="32"/>
      <c r="AL791" s="32"/>
      <c r="AM791" s="87" t="s">
        <v>207</v>
      </c>
      <c r="AN791" s="372">
        <v>44008</v>
      </c>
      <c r="AO791" s="87" t="s">
        <v>56</v>
      </c>
      <c r="AP791" s="87" t="s">
        <v>56</v>
      </c>
      <c r="AQ791" s="69"/>
      <c r="AR791" s="87" t="s">
        <v>1329</v>
      </c>
      <c r="AS791" s="372">
        <v>44011</v>
      </c>
      <c r="AT791" s="69" t="s">
        <v>57</v>
      </c>
      <c r="AU791" s="87"/>
      <c r="AV791" s="87"/>
      <c r="AW791" s="32"/>
      <c r="AX791" s="32"/>
      <c r="AY791" s="32"/>
      <c r="AZ791" s="32">
        <f t="shared" si="17"/>
        <v>6</v>
      </c>
    </row>
    <row r="792" spans="5:52" ht="15.6" customHeight="1">
      <c r="E792" s="32"/>
      <c r="F792" s="32"/>
      <c r="G792" s="32"/>
      <c r="H792" s="537" t="s">
        <v>3086</v>
      </c>
      <c r="I792" s="69" t="s">
        <v>5760</v>
      </c>
      <c r="J792" s="69" t="s">
        <v>5761</v>
      </c>
      <c r="K792" s="32"/>
      <c r="L792" s="32"/>
      <c r="M792" s="32"/>
      <c r="N792" s="69" t="s">
        <v>6880</v>
      </c>
      <c r="O792" s="32"/>
      <c r="P792" s="32"/>
      <c r="Q792" s="69" t="s">
        <v>4094</v>
      </c>
      <c r="R792" s="69" t="s">
        <v>7270</v>
      </c>
      <c r="S792" s="32"/>
      <c r="T792" s="32"/>
      <c r="U792" s="32"/>
      <c r="V792" s="32"/>
      <c r="W792" s="32" t="s">
        <v>29</v>
      </c>
      <c r="X792" s="32" t="s">
        <v>141</v>
      </c>
      <c r="Y792" s="32"/>
      <c r="Z792" s="32"/>
      <c r="AA792" s="32"/>
      <c r="AB792" s="32"/>
      <c r="AC792" s="96" t="s">
        <v>142</v>
      </c>
      <c r="AD792" s="32"/>
      <c r="AE792" s="96" t="s">
        <v>1329</v>
      </c>
      <c r="AF792" s="162">
        <v>44006</v>
      </c>
      <c r="AG792" s="32"/>
      <c r="AH792" s="32"/>
      <c r="AI792" s="32"/>
      <c r="AJ792" s="32"/>
      <c r="AK792" s="32"/>
      <c r="AL792" s="32"/>
      <c r="AM792" s="162" t="s">
        <v>214</v>
      </c>
      <c r="AN792" s="162">
        <v>44008</v>
      </c>
      <c r="AO792" s="96" t="s">
        <v>55</v>
      </c>
      <c r="AP792" s="69" t="s">
        <v>59</v>
      </c>
      <c r="AQ792" s="106" t="s">
        <v>1913</v>
      </c>
      <c r="AR792" s="69"/>
      <c r="AS792" s="69"/>
      <c r="AT792" s="69" t="s">
        <v>57</v>
      </c>
      <c r="AU792" s="69"/>
      <c r="AV792" s="69"/>
      <c r="AW792" s="32"/>
      <c r="AX792" s="32"/>
      <c r="AY792" s="32"/>
      <c r="AZ792" s="32">
        <f t="shared" si="17"/>
        <v>6</v>
      </c>
    </row>
    <row r="793" spans="5:52" ht="15.6" customHeight="1">
      <c r="E793" s="32"/>
      <c r="F793" s="32"/>
      <c r="G793" s="32"/>
      <c r="H793" s="537" t="s">
        <v>3087</v>
      </c>
      <c r="I793" s="69" t="s">
        <v>5762</v>
      </c>
      <c r="J793" s="69" t="s">
        <v>5763</v>
      </c>
      <c r="K793" s="32"/>
      <c r="L793" s="32"/>
      <c r="M793" s="32"/>
      <c r="N793" s="69" t="s">
        <v>6881</v>
      </c>
      <c r="O793" s="32"/>
      <c r="P793" s="32"/>
      <c r="Q793" s="69" t="s">
        <v>4095</v>
      </c>
      <c r="R793" s="69" t="s">
        <v>7271</v>
      </c>
      <c r="S793" s="32"/>
      <c r="T793" s="32"/>
      <c r="U793" s="32"/>
      <c r="V793" s="32"/>
      <c r="W793" s="32" t="s">
        <v>29</v>
      </c>
      <c r="X793" s="32" t="s">
        <v>141</v>
      </c>
      <c r="Y793" s="32"/>
      <c r="Z793" s="32"/>
      <c r="AA793" s="32"/>
      <c r="AB793" s="32"/>
      <c r="AC793" s="96" t="s">
        <v>142</v>
      </c>
      <c r="AD793" s="32"/>
      <c r="AE793" s="96" t="s">
        <v>1329</v>
      </c>
      <c r="AF793" s="162">
        <v>44006</v>
      </c>
      <c r="AG793" s="32"/>
      <c r="AH793" s="32"/>
      <c r="AI793" s="32"/>
      <c r="AJ793" s="32"/>
      <c r="AK793" s="32"/>
      <c r="AL793" s="32"/>
      <c r="AM793" s="162" t="s">
        <v>214</v>
      </c>
      <c r="AN793" s="162">
        <v>44008</v>
      </c>
      <c r="AO793" s="96" t="s">
        <v>55</v>
      </c>
      <c r="AP793" s="69" t="s">
        <v>56</v>
      </c>
      <c r="AQ793" s="106" t="s">
        <v>1914</v>
      </c>
      <c r="AR793" s="69"/>
      <c r="AS793" s="69"/>
      <c r="AT793" s="69" t="s">
        <v>57</v>
      </c>
      <c r="AU793" s="69"/>
      <c r="AV793" s="69"/>
      <c r="AW793" s="32"/>
      <c r="AX793" s="32"/>
      <c r="AY793" s="32"/>
      <c r="AZ793" s="32">
        <f t="shared" si="17"/>
        <v>6</v>
      </c>
    </row>
    <row r="794" spans="5:52" ht="15.6" customHeight="1">
      <c r="E794" s="32"/>
      <c r="F794" s="32"/>
      <c r="G794" s="32"/>
      <c r="H794" s="537" t="s">
        <v>3088</v>
      </c>
      <c r="I794" s="69" t="s">
        <v>5764</v>
      </c>
      <c r="J794" s="69" t="s">
        <v>5765</v>
      </c>
      <c r="K794" s="32"/>
      <c r="L794" s="32"/>
      <c r="M794" s="32"/>
      <c r="N794" s="69" t="s">
        <v>6882</v>
      </c>
      <c r="O794" s="32"/>
      <c r="P794" s="32"/>
      <c r="Q794" s="69" t="s">
        <v>4096</v>
      </c>
      <c r="R794" s="69" t="s">
        <v>7272</v>
      </c>
      <c r="S794" s="32"/>
      <c r="T794" s="32"/>
      <c r="U794" s="32"/>
      <c r="V794" s="32"/>
      <c r="W794" s="32" t="s">
        <v>29</v>
      </c>
      <c r="X794" s="32" t="s">
        <v>141</v>
      </c>
      <c r="Y794" s="32"/>
      <c r="Z794" s="32"/>
      <c r="AA794" s="32"/>
      <c r="AB794" s="32"/>
      <c r="AC794" s="96" t="s">
        <v>142</v>
      </c>
      <c r="AD794" s="32"/>
      <c r="AE794" s="96" t="s">
        <v>1329</v>
      </c>
      <c r="AF794" s="162">
        <v>44006</v>
      </c>
      <c r="AG794" s="32"/>
      <c r="AH794" s="32"/>
      <c r="AI794" s="32"/>
      <c r="AJ794" s="32"/>
      <c r="AK794" s="32"/>
      <c r="AL794" s="32"/>
      <c r="AM794" s="162" t="s">
        <v>214</v>
      </c>
      <c r="AN794" s="162">
        <v>44008</v>
      </c>
      <c r="AO794" s="96" t="s">
        <v>55</v>
      </c>
      <c r="AP794" s="69" t="s">
        <v>56</v>
      </c>
      <c r="AQ794" s="106" t="s">
        <v>1915</v>
      </c>
      <c r="AR794" s="69"/>
      <c r="AS794" s="69"/>
      <c r="AT794" s="69" t="s">
        <v>57</v>
      </c>
      <c r="AU794" s="69"/>
      <c r="AV794" s="69"/>
      <c r="AW794" s="32"/>
      <c r="AX794" s="32"/>
      <c r="AY794" s="32"/>
      <c r="AZ794" s="32">
        <f t="shared" si="17"/>
        <v>6</v>
      </c>
    </row>
    <row r="795" spans="5:52" ht="15.6" customHeight="1">
      <c r="E795" s="32"/>
      <c r="F795" s="32"/>
      <c r="G795" s="32"/>
      <c r="H795" s="537" t="s">
        <v>3089</v>
      </c>
      <c r="I795" s="69" t="s">
        <v>5766</v>
      </c>
      <c r="J795" s="69" t="s">
        <v>5767</v>
      </c>
      <c r="K795" s="32"/>
      <c r="L795" s="32"/>
      <c r="M795" s="32"/>
      <c r="N795" s="69" t="s">
        <v>6883</v>
      </c>
      <c r="O795" s="32"/>
      <c r="P795" s="32"/>
      <c r="Q795" s="69" t="s">
        <v>4097</v>
      </c>
      <c r="R795" s="69" t="s">
        <v>7273</v>
      </c>
      <c r="S795" s="32"/>
      <c r="T795" s="32"/>
      <c r="U795" s="32"/>
      <c r="V795" s="32"/>
      <c r="W795" s="32" t="s">
        <v>29</v>
      </c>
      <c r="X795" s="32" t="s">
        <v>141</v>
      </c>
      <c r="Y795" s="32"/>
      <c r="Z795" s="32"/>
      <c r="AA795" s="32"/>
      <c r="AB795" s="32"/>
      <c r="AC795" s="96" t="s">
        <v>142</v>
      </c>
      <c r="AD795" s="32"/>
      <c r="AE795" s="96" t="s">
        <v>1329</v>
      </c>
      <c r="AF795" s="162">
        <v>44006</v>
      </c>
      <c r="AG795" s="32"/>
      <c r="AH795" s="32"/>
      <c r="AI795" s="32"/>
      <c r="AJ795" s="32"/>
      <c r="AK795" s="32"/>
      <c r="AL795" s="32"/>
      <c r="AM795" s="162" t="s">
        <v>214</v>
      </c>
      <c r="AN795" s="162">
        <v>44008</v>
      </c>
      <c r="AO795" s="96" t="s">
        <v>55</v>
      </c>
      <c r="AP795" s="69" t="s">
        <v>56</v>
      </c>
      <c r="AQ795" s="106" t="s">
        <v>1915</v>
      </c>
      <c r="AR795" s="69"/>
      <c r="AS795" s="69"/>
      <c r="AT795" s="69" t="s">
        <v>57</v>
      </c>
      <c r="AU795" s="69"/>
      <c r="AV795" s="69"/>
      <c r="AW795" s="32"/>
      <c r="AX795" s="32"/>
      <c r="AY795" s="32"/>
      <c r="AZ795" s="32">
        <f t="shared" si="17"/>
        <v>6</v>
      </c>
    </row>
    <row r="796" spans="5:52" ht="15.6" customHeight="1">
      <c r="E796" s="32"/>
      <c r="F796" s="32"/>
      <c r="G796" s="32"/>
      <c r="H796" s="537" t="s">
        <v>3090</v>
      </c>
      <c r="I796" s="69" t="s">
        <v>5768</v>
      </c>
      <c r="J796" s="69" t="s">
        <v>5769</v>
      </c>
      <c r="K796" s="32"/>
      <c r="L796" s="32"/>
      <c r="M796" s="32"/>
      <c r="N796" s="69" t="s">
        <v>6884</v>
      </c>
      <c r="O796" s="32"/>
      <c r="P796" s="32"/>
      <c r="Q796" s="69" t="s">
        <v>4098</v>
      </c>
      <c r="R796" s="69" t="s">
        <v>7273</v>
      </c>
      <c r="S796" s="32"/>
      <c r="T796" s="32"/>
      <c r="U796" s="32"/>
      <c r="V796" s="32"/>
      <c r="W796" s="32" t="s">
        <v>29</v>
      </c>
      <c r="X796" s="32" t="s">
        <v>141</v>
      </c>
      <c r="Y796" s="32"/>
      <c r="Z796" s="32"/>
      <c r="AA796" s="32"/>
      <c r="AB796" s="32"/>
      <c r="AC796" s="96" t="s">
        <v>142</v>
      </c>
      <c r="AD796" s="32"/>
      <c r="AE796" s="96" t="s">
        <v>1329</v>
      </c>
      <c r="AF796" s="162">
        <v>44006</v>
      </c>
      <c r="AG796" s="32"/>
      <c r="AH796" s="32"/>
      <c r="AI796" s="32"/>
      <c r="AJ796" s="32"/>
      <c r="AK796" s="32"/>
      <c r="AL796" s="32"/>
      <c r="AM796" s="162" t="s">
        <v>214</v>
      </c>
      <c r="AN796" s="162">
        <v>44008</v>
      </c>
      <c r="AO796" s="96" t="s">
        <v>55</v>
      </c>
      <c r="AP796" s="69" t="s">
        <v>56</v>
      </c>
      <c r="AQ796" s="106" t="s">
        <v>1915</v>
      </c>
      <c r="AR796" s="69"/>
      <c r="AS796" s="69"/>
      <c r="AT796" s="69" t="s">
        <v>57</v>
      </c>
      <c r="AU796" s="69"/>
      <c r="AV796" s="69"/>
      <c r="AW796" s="32"/>
      <c r="AX796" s="32"/>
      <c r="AY796" s="32"/>
      <c r="AZ796" s="32">
        <f t="shared" si="17"/>
        <v>6</v>
      </c>
    </row>
    <row r="797" spans="5:52" ht="15.6" customHeight="1">
      <c r="E797" s="32"/>
      <c r="F797" s="32"/>
      <c r="G797" s="32"/>
      <c r="H797" s="537" t="s">
        <v>3091</v>
      </c>
      <c r="I797" s="69" t="s">
        <v>5770</v>
      </c>
      <c r="J797" s="69" t="s">
        <v>5771</v>
      </c>
      <c r="K797" s="32"/>
      <c r="L797" s="32"/>
      <c r="M797" s="32"/>
      <c r="N797" s="69" t="s">
        <v>6885</v>
      </c>
      <c r="O797" s="32"/>
      <c r="P797" s="32"/>
      <c r="Q797" s="69" t="s">
        <v>4099</v>
      </c>
      <c r="R797" s="69" t="s">
        <v>7273</v>
      </c>
      <c r="S797" s="32"/>
      <c r="T797" s="32"/>
      <c r="U797" s="32"/>
      <c r="V797" s="32"/>
      <c r="W797" s="32" t="s">
        <v>29</v>
      </c>
      <c r="X797" s="32" t="s">
        <v>141</v>
      </c>
      <c r="Y797" s="32"/>
      <c r="Z797" s="32"/>
      <c r="AA797" s="32"/>
      <c r="AB797" s="32"/>
      <c r="AC797" s="96" t="s">
        <v>142</v>
      </c>
      <c r="AD797" s="32"/>
      <c r="AE797" s="96" t="s">
        <v>1329</v>
      </c>
      <c r="AF797" s="162">
        <v>44006</v>
      </c>
      <c r="AG797" s="32"/>
      <c r="AH797" s="32"/>
      <c r="AI797" s="32"/>
      <c r="AJ797" s="32"/>
      <c r="AK797" s="32"/>
      <c r="AL797" s="32"/>
      <c r="AM797" s="162" t="s">
        <v>214</v>
      </c>
      <c r="AN797" s="162">
        <v>44008</v>
      </c>
      <c r="AO797" s="96" t="s">
        <v>55</v>
      </c>
      <c r="AP797" s="69" t="s">
        <v>56</v>
      </c>
      <c r="AQ797" s="106" t="s">
        <v>1915</v>
      </c>
      <c r="AR797" s="69"/>
      <c r="AS797" s="69"/>
      <c r="AT797" s="69" t="s">
        <v>57</v>
      </c>
      <c r="AU797" s="69"/>
      <c r="AV797" s="69"/>
      <c r="AW797" s="32"/>
      <c r="AX797" s="32"/>
      <c r="AY797" s="32"/>
      <c r="AZ797" s="32">
        <f t="shared" si="17"/>
        <v>6</v>
      </c>
    </row>
    <row r="798" spans="5:52" ht="15.6" customHeight="1">
      <c r="E798" s="32"/>
      <c r="F798" s="32"/>
      <c r="G798" s="32"/>
      <c r="H798" s="537" t="s">
        <v>3092</v>
      </c>
      <c r="I798" s="69" t="s">
        <v>5772</v>
      </c>
      <c r="J798" s="69" t="s">
        <v>5773</v>
      </c>
      <c r="K798" s="32"/>
      <c r="L798" s="32"/>
      <c r="M798" s="32"/>
      <c r="N798" s="69" t="s">
        <v>6886</v>
      </c>
      <c r="O798" s="32"/>
      <c r="P798" s="32"/>
      <c r="Q798" s="69" t="s">
        <v>4100</v>
      </c>
      <c r="R798" s="69" t="s">
        <v>7273</v>
      </c>
      <c r="S798" s="32"/>
      <c r="T798" s="32"/>
      <c r="U798" s="32"/>
      <c r="V798" s="32"/>
      <c r="W798" s="32" t="s">
        <v>29</v>
      </c>
      <c r="X798" s="32" t="s">
        <v>141</v>
      </c>
      <c r="Y798" s="32"/>
      <c r="Z798" s="32"/>
      <c r="AA798" s="32"/>
      <c r="AB798" s="32"/>
      <c r="AC798" s="96" t="s">
        <v>142</v>
      </c>
      <c r="AD798" s="32"/>
      <c r="AE798" s="96" t="s">
        <v>1329</v>
      </c>
      <c r="AF798" s="162">
        <v>44006</v>
      </c>
      <c r="AG798" s="32"/>
      <c r="AH798" s="32"/>
      <c r="AI798" s="32"/>
      <c r="AJ798" s="32"/>
      <c r="AK798" s="32"/>
      <c r="AL798" s="32"/>
      <c r="AM798" s="162" t="s">
        <v>214</v>
      </c>
      <c r="AN798" s="162">
        <v>44008</v>
      </c>
      <c r="AO798" s="96" t="s">
        <v>55</v>
      </c>
      <c r="AP798" s="69" t="s">
        <v>56</v>
      </c>
      <c r="AQ798" s="106" t="s">
        <v>1915</v>
      </c>
      <c r="AR798" s="69"/>
      <c r="AS798" s="69"/>
      <c r="AT798" s="69" t="s">
        <v>57</v>
      </c>
      <c r="AU798" s="69"/>
      <c r="AV798" s="69"/>
      <c r="AW798" s="32"/>
      <c r="AX798" s="32"/>
      <c r="AY798" s="32"/>
      <c r="AZ798" s="32">
        <f t="shared" si="17"/>
        <v>6</v>
      </c>
    </row>
    <row r="799" spans="5:52" ht="15.6" customHeight="1">
      <c r="E799" s="32"/>
      <c r="F799" s="32"/>
      <c r="G799" s="32"/>
      <c r="H799" s="537" t="s">
        <v>3093</v>
      </c>
      <c r="I799" s="69" t="s">
        <v>5774</v>
      </c>
      <c r="J799" s="69" t="s">
        <v>5775</v>
      </c>
      <c r="K799" s="32"/>
      <c r="L799" s="32"/>
      <c r="M799" s="32"/>
      <c r="N799" s="69" t="s">
        <v>6887</v>
      </c>
      <c r="O799" s="32"/>
      <c r="P799" s="32"/>
      <c r="Q799" s="69" t="s">
        <v>4101</v>
      </c>
      <c r="R799" s="69" t="s">
        <v>7273</v>
      </c>
      <c r="S799" s="32"/>
      <c r="T799" s="32"/>
      <c r="U799" s="32"/>
      <c r="V799" s="32"/>
      <c r="W799" s="32" t="s">
        <v>29</v>
      </c>
      <c r="X799" s="32" t="s">
        <v>141</v>
      </c>
      <c r="Y799" s="32"/>
      <c r="Z799" s="32"/>
      <c r="AA799" s="32"/>
      <c r="AB799" s="32"/>
      <c r="AC799" s="96" t="s">
        <v>142</v>
      </c>
      <c r="AD799" s="32"/>
      <c r="AE799" s="96" t="s">
        <v>1329</v>
      </c>
      <c r="AF799" s="162">
        <v>44006</v>
      </c>
      <c r="AG799" s="32"/>
      <c r="AH799" s="32"/>
      <c r="AI799" s="32"/>
      <c r="AJ799" s="32"/>
      <c r="AK799" s="32"/>
      <c r="AL799" s="32"/>
      <c r="AM799" s="162" t="s">
        <v>214</v>
      </c>
      <c r="AN799" s="162">
        <v>44008</v>
      </c>
      <c r="AO799" s="96" t="s">
        <v>55</v>
      </c>
      <c r="AP799" s="69" t="s">
        <v>56</v>
      </c>
      <c r="AQ799" s="106" t="s">
        <v>1915</v>
      </c>
      <c r="AR799" s="69"/>
      <c r="AS799" s="69"/>
      <c r="AT799" s="69" t="s">
        <v>57</v>
      </c>
      <c r="AU799" s="69"/>
      <c r="AV799" s="69"/>
      <c r="AW799" s="32"/>
      <c r="AX799" s="32"/>
      <c r="AY799" s="32"/>
      <c r="AZ799" s="32">
        <f t="shared" si="17"/>
        <v>6</v>
      </c>
    </row>
    <row r="800" spans="5:52" ht="15.6" customHeight="1">
      <c r="E800" s="32"/>
      <c r="F800" s="32"/>
      <c r="G800" s="32"/>
      <c r="H800" s="537" t="s">
        <v>3094</v>
      </c>
      <c r="I800" s="69" t="s">
        <v>5776</v>
      </c>
      <c r="J800" s="69" t="s">
        <v>5777</v>
      </c>
      <c r="K800" s="32"/>
      <c r="L800" s="32"/>
      <c r="M800" s="32"/>
      <c r="N800" s="69" t="s">
        <v>6888</v>
      </c>
      <c r="O800" s="32"/>
      <c r="P800" s="32"/>
      <c r="Q800" s="69" t="s">
        <v>4102</v>
      </c>
      <c r="R800" s="69" t="s">
        <v>7273</v>
      </c>
      <c r="S800" s="32"/>
      <c r="T800" s="32"/>
      <c r="U800" s="32"/>
      <c r="V800" s="32"/>
      <c r="W800" s="32" t="s">
        <v>29</v>
      </c>
      <c r="X800" s="32" t="s">
        <v>141</v>
      </c>
      <c r="Y800" s="32"/>
      <c r="Z800" s="32"/>
      <c r="AA800" s="32"/>
      <c r="AB800" s="32"/>
      <c r="AC800" s="96" t="s">
        <v>142</v>
      </c>
      <c r="AD800" s="32"/>
      <c r="AE800" s="96" t="s">
        <v>1329</v>
      </c>
      <c r="AF800" s="162">
        <v>44006</v>
      </c>
      <c r="AG800" s="32"/>
      <c r="AH800" s="32"/>
      <c r="AI800" s="32"/>
      <c r="AJ800" s="32"/>
      <c r="AK800" s="32"/>
      <c r="AL800" s="32"/>
      <c r="AM800" s="162" t="s">
        <v>214</v>
      </c>
      <c r="AN800" s="162">
        <v>44008</v>
      </c>
      <c r="AO800" s="96" t="s">
        <v>55</v>
      </c>
      <c r="AP800" s="69" t="s">
        <v>56</v>
      </c>
      <c r="AQ800" s="106" t="s">
        <v>1915</v>
      </c>
      <c r="AR800" s="69"/>
      <c r="AS800" s="69"/>
      <c r="AT800" s="69" t="s">
        <v>57</v>
      </c>
      <c r="AU800" s="69"/>
      <c r="AV800" s="69"/>
      <c r="AW800" s="32"/>
      <c r="AX800" s="32"/>
      <c r="AY800" s="32"/>
      <c r="AZ800" s="32">
        <f t="shared" si="17"/>
        <v>6</v>
      </c>
    </row>
    <row r="801" spans="5:52" ht="15.6" customHeight="1">
      <c r="E801" s="32"/>
      <c r="F801" s="32"/>
      <c r="G801" s="32"/>
      <c r="H801" s="537" t="s">
        <v>3095</v>
      </c>
      <c r="I801" s="69" t="s">
        <v>5778</v>
      </c>
      <c r="J801" s="69" t="s">
        <v>5779</v>
      </c>
      <c r="K801" s="32"/>
      <c r="L801" s="32"/>
      <c r="M801" s="32"/>
      <c r="N801" s="69" t="s">
        <v>6889</v>
      </c>
      <c r="O801" s="32"/>
      <c r="P801" s="32"/>
      <c r="Q801" s="69" t="s">
        <v>4103</v>
      </c>
      <c r="R801" s="69" t="s">
        <v>7273</v>
      </c>
      <c r="S801" s="32"/>
      <c r="T801" s="32"/>
      <c r="U801" s="32"/>
      <c r="V801" s="32"/>
      <c r="W801" s="32" t="s">
        <v>29</v>
      </c>
      <c r="X801" s="32" t="s">
        <v>141</v>
      </c>
      <c r="Y801" s="32"/>
      <c r="Z801" s="32"/>
      <c r="AA801" s="32"/>
      <c r="AB801" s="32"/>
      <c r="AC801" s="96" t="s">
        <v>142</v>
      </c>
      <c r="AD801" s="32"/>
      <c r="AE801" s="96" t="s">
        <v>1329</v>
      </c>
      <c r="AF801" s="162">
        <v>44006</v>
      </c>
      <c r="AG801" s="32"/>
      <c r="AH801" s="32"/>
      <c r="AI801" s="32"/>
      <c r="AJ801" s="32"/>
      <c r="AK801" s="32"/>
      <c r="AL801" s="32"/>
      <c r="AM801" s="162" t="s">
        <v>214</v>
      </c>
      <c r="AN801" s="162">
        <v>44008</v>
      </c>
      <c r="AO801" s="96" t="s">
        <v>55</v>
      </c>
      <c r="AP801" s="69" t="s">
        <v>56</v>
      </c>
      <c r="AQ801" s="106" t="s">
        <v>1915</v>
      </c>
      <c r="AR801" s="69"/>
      <c r="AS801" s="69"/>
      <c r="AT801" s="69" t="s">
        <v>57</v>
      </c>
      <c r="AU801" s="69"/>
      <c r="AV801" s="69"/>
      <c r="AW801" s="32"/>
      <c r="AX801" s="32"/>
      <c r="AY801" s="32"/>
      <c r="AZ801" s="32">
        <f t="shared" si="17"/>
        <v>6</v>
      </c>
    </row>
    <row r="802" spans="5:52" ht="15.6" customHeight="1">
      <c r="E802" s="32"/>
      <c r="F802" s="32"/>
      <c r="G802" s="32"/>
      <c r="H802" s="537" t="s">
        <v>3096</v>
      </c>
      <c r="I802" s="69" t="s">
        <v>5780</v>
      </c>
      <c r="J802" s="69" t="s">
        <v>5781</v>
      </c>
      <c r="K802" s="32"/>
      <c r="L802" s="32"/>
      <c r="M802" s="32"/>
      <c r="N802" s="69" t="s">
        <v>6890</v>
      </c>
      <c r="O802" s="32"/>
      <c r="P802" s="32"/>
      <c r="Q802" s="69" t="s">
        <v>4104</v>
      </c>
      <c r="R802" s="69" t="s">
        <v>7259</v>
      </c>
      <c r="S802" s="32"/>
      <c r="T802" s="32"/>
      <c r="U802" s="32"/>
      <c r="V802" s="32"/>
      <c r="W802" s="32" t="s">
        <v>29</v>
      </c>
      <c r="X802" s="32" t="s">
        <v>141</v>
      </c>
      <c r="Y802" s="32"/>
      <c r="Z802" s="32"/>
      <c r="AA802" s="32"/>
      <c r="AB802" s="32"/>
      <c r="AC802" s="96" t="s">
        <v>142</v>
      </c>
      <c r="AD802" s="32"/>
      <c r="AE802" s="96" t="s">
        <v>1329</v>
      </c>
      <c r="AF802" s="162">
        <v>44006</v>
      </c>
      <c r="AG802" s="32"/>
      <c r="AH802" s="32"/>
      <c r="AI802" s="32"/>
      <c r="AJ802" s="32"/>
      <c r="AK802" s="32"/>
      <c r="AL802" s="32"/>
      <c r="AM802" s="162" t="s">
        <v>214</v>
      </c>
      <c r="AN802" s="162">
        <v>44008</v>
      </c>
      <c r="AO802" s="96" t="s">
        <v>57</v>
      </c>
      <c r="AP802" s="69" t="s">
        <v>56</v>
      </c>
      <c r="AQ802" s="106" t="s">
        <v>1916</v>
      </c>
      <c r="AR802" s="69"/>
      <c r="AS802" s="69"/>
      <c r="AT802" s="69" t="s">
        <v>57</v>
      </c>
      <c r="AU802" s="69"/>
      <c r="AV802" s="69"/>
      <c r="AW802" s="32"/>
      <c r="AX802" s="32"/>
      <c r="AY802" s="32"/>
      <c r="AZ802" s="32">
        <f t="shared" si="17"/>
        <v>6</v>
      </c>
    </row>
    <row r="803" spans="5:52" ht="15.6" customHeight="1">
      <c r="E803" s="32"/>
      <c r="F803" s="32"/>
      <c r="G803" s="32"/>
      <c r="H803" s="535" t="s">
        <v>3097</v>
      </c>
      <c r="I803" s="450" t="s">
        <v>5782</v>
      </c>
      <c r="J803" s="450" t="s">
        <v>5783</v>
      </c>
      <c r="K803" s="32"/>
      <c r="L803" s="32"/>
      <c r="M803" s="32"/>
      <c r="N803" s="487" t="s">
        <v>6891</v>
      </c>
      <c r="O803" s="32"/>
      <c r="P803" s="32"/>
      <c r="Q803" s="450" t="s">
        <v>4105</v>
      </c>
      <c r="R803" s="450" t="s">
        <v>7274</v>
      </c>
      <c r="S803" s="32"/>
      <c r="T803" s="32"/>
      <c r="U803" s="32"/>
      <c r="V803" s="32"/>
      <c r="W803" s="32" t="s">
        <v>29</v>
      </c>
      <c r="X803" s="32" t="s">
        <v>141</v>
      </c>
      <c r="Y803" s="32"/>
      <c r="Z803" s="32"/>
      <c r="AA803" s="32"/>
      <c r="AB803" s="32"/>
      <c r="AC803" s="450" t="s">
        <v>142</v>
      </c>
      <c r="AD803" s="32"/>
      <c r="AE803" s="450" t="s">
        <v>207</v>
      </c>
      <c r="AF803" s="434">
        <v>44006</v>
      </c>
      <c r="AG803" s="32"/>
      <c r="AH803" s="32"/>
      <c r="AI803" s="32"/>
      <c r="AJ803" s="32"/>
      <c r="AK803" s="32"/>
      <c r="AL803" s="32"/>
      <c r="AM803" s="450" t="s">
        <v>1329</v>
      </c>
      <c r="AN803" s="434">
        <v>44011</v>
      </c>
      <c r="AO803" s="450" t="s">
        <v>57</v>
      </c>
      <c r="AP803" s="450" t="s">
        <v>59</v>
      </c>
      <c r="AQ803" s="470" t="s">
        <v>1917</v>
      </c>
      <c r="AR803" s="450" t="s">
        <v>214</v>
      </c>
      <c r="AS803" s="434">
        <v>44012</v>
      </c>
      <c r="AT803" s="450" t="s">
        <v>57</v>
      </c>
      <c r="AU803" s="450" t="s">
        <v>56</v>
      </c>
      <c r="AV803" s="450" t="s">
        <v>1918</v>
      </c>
      <c r="AW803" s="32"/>
      <c r="AX803" s="32"/>
      <c r="AY803" s="32"/>
      <c r="AZ803" s="32">
        <f t="shared" si="17"/>
        <v>6</v>
      </c>
    </row>
    <row r="804" spans="5:52" ht="15.6" customHeight="1">
      <c r="E804" s="32"/>
      <c r="F804" s="32"/>
      <c r="G804" s="32"/>
      <c r="H804" s="535" t="s">
        <v>3098</v>
      </c>
      <c r="I804" s="450" t="s">
        <v>5784</v>
      </c>
      <c r="J804" s="450" t="s">
        <v>5785</v>
      </c>
      <c r="K804" s="32"/>
      <c r="L804" s="32"/>
      <c r="M804" s="32"/>
      <c r="N804" s="487" t="s">
        <v>6892</v>
      </c>
      <c r="O804" s="32"/>
      <c r="P804" s="32"/>
      <c r="Q804" s="450" t="s">
        <v>4106</v>
      </c>
      <c r="R804" s="450" t="s">
        <v>7275</v>
      </c>
      <c r="S804" s="32"/>
      <c r="T804" s="32"/>
      <c r="U804" s="32"/>
      <c r="V804" s="32"/>
      <c r="W804" s="32" t="s">
        <v>29</v>
      </c>
      <c r="X804" s="32" t="s">
        <v>141</v>
      </c>
      <c r="Y804" s="32"/>
      <c r="Z804" s="32"/>
      <c r="AA804" s="32"/>
      <c r="AB804" s="32"/>
      <c r="AC804" s="450" t="s">
        <v>142</v>
      </c>
      <c r="AD804" s="32"/>
      <c r="AE804" s="450" t="s">
        <v>207</v>
      </c>
      <c r="AF804" s="434">
        <v>44006</v>
      </c>
      <c r="AG804" s="32"/>
      <c r="AH804" s="32"/>
      <c r="AI804" s="32"/>
      <c r="AJ804" s="32"/>
      <c r="AK804" s="32"/>
      <c r="AL804" s="32"/>
      <c r="AM804" s="450" t="s">
        <v>1329</v>
      </c>
      <c r="AN804" s="434">
        <v>44011</v>
      </c>
      <c r="AO804" s="450" t="s">
        <v>57</v>
      </c>
      <c r="AP804" s="450" t="s">
        <v>59</v>
      </c>
      <c r="AQ804" s="470" t="s">
        <v>1919</v>
      </c>
      <c r="AR804" s="450" t="s">
        <v>214</v>
      </c>
      <c r="AS804" s="434">
        <v>44012</v>
      </c>
      <c r="AT804" s="450" t="s">
        <v>57</v>
      </c>
      <c r="AU804" s="450" t="s">
        <v>56</v>
      </c>
      <c r="AV804" s="450" t="s">
        <v>1920</v>
      </c>
      <c r="AW804" s="32"/>
      <c r="AX804" s="32"/>
      <c r="AY804" s="32"/>
      <c r="AZ804" s="32">
        <f t="shared" si="17"/>
        <v>6</v>
      </c>
    </row>
    <row r="805" spans="5:52" ht="15.6" customHeight="1">
      <c r="E805" s="32"/>
      <c r="F805" s="32"/>
      <c r="G805" s="32"/>
      <c r="H805" s="535" t="s">
        <v>3099</v>
      </c>
      <c r="I805" s="450" t="s">
        <v>5786</v>
      </c>
      <c r="J805" s="450" t="s">
        <v>5787</v>
      </c>
      <c r="K805" s="32"/>
      <c r="L805" s="32"/>
      <c r="M805" s="32"/>
      <c r="N805" s="487" t="s">
        <v>6893</v>
      </c>
      <c r="O805" s="32"/>
      <c r="P805" s="32"/>
      <c r="Q805" s="450" t="s">
        <v>4107</v>
      </c>
      <c r="R805" s="450" t="s">
        <v>7276</v>
      </c>
      <c r="S805" s="32"/>
      <c r="T805" s="32"/>
      <c r="U805" s="32"/>
      <c r="V805" s="32"/>
      <c r="W805" s="32" t="s">
        <v>29</v>
      </c>
      <c r="X805" s="32" t="s">
        <v>141</v>
      </c>
      <c r="Y805" s="32"/>
      <c r="Z805" s="32"/>
      <c r="AA805" s="32"/>
      <c r="AB805" s="32"/>
      <c r="AC805" s="450" t="s">
        <v>142</v>
      </c>
      <c r="AD805" s="32"/>
      <c r="AE805" s="450" t="s">
        <v>207</v>
      </c>
      <c r="AF805" s="434">
        <v>44006</v>
      </c>
      <c r="AG805" s="32"/>
      <c r="AH805" s="32"/>
      <c r="AI805" s="32"/>
      <c r="AJ805" s="32"/>
      <c r="AK805" s="32"/>
      <c r="AL805" s="32"/>
      <c r="AM805" s="450" t="s">
        <v>1329</v>
      </c>
      <c r="AN805" s="434">
        <v>44011</v>
      </c>
      <c r="AO805" s="450" t="s">
        <v>57</v>
      </c>
      <c r="AP805" s="450" t="s">
        <v>59</v>
      </c>
      <c r="AQ805" s="470" t="s">
        <v>1921</v>
      </c>
      <c r="AR805" s="450"/>
      <c r="AS805" s="434"/>
      <c r="AT805" s="450" t="s">
        <v>57</v>
      </c>
      <c r="AU805" s="450"/>
      <c r="AV805" s="450"/>
      <c r="AW805" s="32"/>
      <c r="AX805" s="32"/>
      <c r="AY805" s="32"/>
      <c r="AZ805" s="32">
        <f t="shared" si="17"/>
        <v>6</v>
      </c>
    </row>
    <row r="806" spans="5:52" ht="15.6" customHeight="1">
      <c r="E806" s="32"/>
      <c r="F806" s="32"/>
      <c r="G806" s="32"/>
      <c r="H806" s="535" t="s">
        <v>3100</v>
      </c>
      <c r="I806" s="450" t="s">
        <v>5788</v>
      </c>
      <c r="J806" s="450" t="s">
        <v>5789</v>
      </c>
      <c r="K806" s="32"/>
      <c r="L806" s="32"/>
      <c r="M806" s="32"/>
      <c r="N806" s="487" t="s">
        <v>6894</v>
      </c>
      <c r="O806" s="32"/>
      <c r="P806" s="32"/>
      <c r="Q806" s="450" t="s">
        <v>4108</v>
      </c>
      <c r="R806" s="450" t="s">
        <v>7277</v>
      </c>
      <c r="S806" s="32"/>
      <c r="T806" s="32"/>
      <c r="U806" s="32"/>
      <c r="V806" s="32"/>
      <c r="W806" s="32" t="s">
        <v>29</v>
      </c>
      <c r="X806" s="32" t="s">
        <v>141</v>
      </c>
      <c r="Y806" s="32"/>
      <c r="Z806" s="32"/>
      <c r="AA806" s="32"/>
      <c r="AB806" s="32"/>
      <c r="AC806" s="450" t="s">
        <v>142</v>
      </c>
      <c r="AD806" s="32"/>
      <c r="AE806" s="450" t="s">
        <v>207</v>
      </c>
      <c r="AF806" s="434">
        <v>44006</v>
      </c>
      <c r="AG806" s="32"/>
      <c r="AH806" s="32"/>
      <c r="AI806" s="32"/>
      <c r="AJ806" s="32"/>
      <c r="AK806" s="32"/>
      <c r="AL806" s="32"/>
      <c r="AM806" s="450" t="s">
        <v>1329</v>
      </c>
      <c r="AN806" s="434">
        <v>44011</v>
      </c>
      <c r="AO806" s="450" t="s">
        <v>57</v>
      </c>
      <c r="AP806" s="450" t="s">
        <v>59</v>
      </c>
      <c r="AQ806" s="470" t="s">
        <v>1922</v>
      </c>
      <c r="AR806" s="450"/>
      <c r="AS806" s="434"/>
      <c r="AT806" s="450" t="s">
        <v>57</v>
      </c>
      <c r="AU806" s="450"/>
      <c r="AV806" s="450"/>
      <c r="AW806" s="32"/>
      <c r="AX806" s="32"/>
      <c r="AY806" s="32"/>
      <c r="AZ806" s="32">
        <f t="shared" si="17"/>
        <v>6</v>
      </c>
    </row>
    <row r="807" spans="5:52" ht="15.6" customHeight="1">
      <c r="E807" s="32"/>
      <c r="F807" s="32"/>
      <c r="G807" s="32"/>
      <c r="H807" s="535" t="s">
        <v>3101</v>
      </c>
      <c r="I807" s="450" t="s">
        <v>5790</v>
      </c>
      <c r="J807" s="450" t="s">
        <v>5791</v>
      </c>
      <c r="K807" s="32"/>
      <c r="L807" s="32"/>
      <c r="M807" s="32"/>
      <c r="N807" s="487" t="s">
        <v>6895</v>
      </c>
      <c r="O807" s="32"/>
      <c r="P807" s="32"/>
      <c r="Q807" s="450" t="s">
        <v>4109</v>
      </c>
      <c r="R807" s="450" t="s">
        <v>7278</v>
      </c>
      <c r="S807" s="32"/>
      <c r="T807" s="32"/>
      <c r="U807" s="32"/>
      <c r="V807" s="32"/>
      <c r="W807" s="32" t="s">
        <v>29</v>
      </c>
      <c r="X807" s="32" t="s">
        <v>141</v>
      </c>
      <c r="Y807" s="32"/>
      <c r="Z807" s="32"/>
      <c r="AA807" s="32"/>
      <c r="AB807" s="32"/>
      <c r="AC807" s="450" t="s">
        <v>142</v>
      </c>
      <c r="AD807" s="32"/>
      <c r="AE807" s="450" t="s">
        <v>207</v>
      </c>
      <c r="AF807" s="434">
        <v>44006</v>
      </c>
      <c r="AG807" s="32"/>
      <c r="AH807" s="32"/>
      <c r="AI807" s="32"/>
      <c r="AJ807" s="32"/>
      <c r="AK807" s="32"/>
      <c r="AL807" s="32"/>
      <c r="AM807" s="450" t="s">
        <v>1329</v>
      </c>
      <c r="AN807" s="434">
        <v>44011</v>
      </c>
      <c r="AO807" s="450" t="s">
        <v>57</v>
      </c>
      <c r="AP807" s="450" t="s">
        <v>59</v>
      </c>
      <c r="AQ807" s="470" t="s">
        <v>1923</v>
      </c>
      <c r="AR807" s="450"/>
      <c r="AS807" s="434"/>
      <c r="AT807" s="450" t="s">
        <v>57</v>
      </c>
      <c r="AU807" s="450"/>
      <c r="AV807" s="450"/>
      <c r="AW807" s="32"/>
      <c r="AX807" s="32"/>
      <c r="AY807" s="32"/>
      <c r="AZ807" s="32">
        <f t="shared" si="17"/>
        <v>6</v>
      </c>
    </row>
    <row r="808" spans="5:52" ht="15.6" customHeight="1">
      <c r="E808" s="32"/>
      <c r="F808" s="32"/>
      <c r="G808" s="32"/>
      <c r="H808" s="535" t="s">
        <v>3102</v>
      </c>
      <c r="I808" s="450" t="s">
        <v>5792</v>
      </c>
      <c r="J808" s="450" t="s">
        <v>5793</v>
      </c>
      <c r="K808" s="32"/>
      <c r="L808" s="32"/>
      <c r="M808" s="32"/>
      <c r="N808" s="487" t="s">
        <v>6896</v>
      </c>
      <c r="O808" s="32"/>
      <c r="P808" s="32"/>
      <c r="Q808" s="450" t="s">
        <v>4110</v>
      </c>
      <c r="R808" s="450" t="s">
        <v>7279</v>
      </c>
      <c r="S808" s="32"/>
      <c r="T808" s="32"/>
      <c r="U808" s="32"/>
      <c r="V808" s="32"/>
      <c r="W808" s="32" t="s">
        <v>29</v>
      </c>
      <c r="X808" s="32" t="s">
        <v>141</v>
      </c>
      <c r="Y808" s="32"/>
      <c r="Z808" s="32"/>
      <c r="AA808" s="32"/>
      <c r="AB808" s="32"/>
      <c r="AC808" s="450" t="s">
        <v>142</v>
      </c>
      <c r="AD808" s="32"/>
      <c r="AE808" s="450" t="s">
        <v>207</v>
      </c>
      <c r="AF808" s="434">
        <v>44006</v>
      </c>
      <c r="AG808" s="32"/>
      <c r="AH808" s="32"/>
      <c r="AI808" s="32"/>
      <c r="AJ808" s="32"/>
      <c r="AK808" s="32"/>
      <c r="AL808" s="32"/>
      <c r="AM808" s="450" t="s">
        <v>1329</v>
      </c>
      <c r="AN808" s="434">
        <v>44011</v>
      </c>
      <c r="AO808" s="450" t="s">
        <v>57</v>
      </c>
      <c r="AP808" s="450" t="s">
        <v>59</v>
      </c>
      <c r="AQ808" s="470" t="s">
        <v>1924</v>
      </c>
      <c r="AR808" s="450"/>
      <c r="AS808" s="434"/>
      <c r="AT808" s="450" t="s">
        <v>57</v>
      </c>
      <c r="AU808" s="450"/>
      <c r="AV808" s="450"/>
      <c r="AW808" s="32"/>
      <c r="AX808" s="32"/>
      <c r="AY808" s="32"/>
      <c r="AZ808" s="32">
        <f t="shared" si="17"/>
        <v>6</v>
      </c>
    </row>
    <row r="809" spans="5:52" ht="15.6" customHeight="1">
      <c r="E809" s="32"/>
      <c r="F809" s="32"/>
      <c r="G809" s="32"/>
      <c r="H809" s="535" t="s">
        <v>3103</v>
      </c>
      <c r="I809" s="450" t="s">
        <v>5794</v>
      </c>
      <c r="J809" s="450" t="s">
        <v>5795</v>
      </c>
      <c r="K809" s="32"/>
      <c r="L809" s="32"/>
      <c r="M809" s="32"/>
      <c r="N809" s="487" t="s">
        <v>6897</v>
      </c>
      <c r="O809" s="32"/>
      <c r="P809" s="32"/>
      <c r="Q809" s="450" t="s">
        <v>4111</v>
      </c>
      <c r="R809" s="450" t="s">
        <v>7280</v>
      </c>
      <c r="S809" s="32"/>
      <c r="T809" s="32"/>
      <c r="U809" s="32"/>
      <c r="V809" s="32"/>
      <c r="W809" s="32" t="s">
        <v>29</v>
      </c>
      <c r="X809" s="32" t="s">
        <v>141</v>
      </c>
      <c r="Y809" s="32"/>
      <c r="Z809" s="32"/>
      <c r="AA809" s="32"/>
      <c r="AB809" s="32"/>
      <c r="AC809" s="450" t="s">
        <v>142</v>
      </c>
      <c r="AD809" s="32"/>
      <c r="AE809" s="450" t="s">
        <v>207</v>
      </c>
      <c r="AF809" s="434">
        <v>44006</v>
      </c>
      <c r="AG809" s="32"/>
      <c r="AH809" s="32"/>
      <c r="AI809" s="32"/>
      <c r="AJ809" s="32"/>
      <c r="AK809" s="32"/>
      <c r="AL809" s="32"/>
      <c r="AM809" s="450" t="s">
        <v>1329</v>
      </c>
      <c r="AN809" s="434">
        <v>44011</v>
      </c>
      <c r="AO809" s="450" t="s">
        <v>57</v>
      </c>
      <c r="AP809" s="450" t="s">
        <v>59</v>
      </c>
      <c r="AQ809" s="470" t="s">
        <v>1925</v>
      </c>
      <c r="AR809" s="450" t="s">
        <v>214</v>
      </c>
      <c r="AS809" s="434">
        <v>44012</v>
      </c>
      <c r="AT809" s="450" t="s">
        <v>57</v>
      </c>
      <c r="AU809" s="450" t="s">
        <v>56</v>
      </c>
      <c r="AV809" s="450" t="s">
        <v>1926</v>
      </c>
      <c r="AW809" s="32"/>
      <c r="AX809" s="32"/>
      <c r="AY809" s="32"/>
      <c r="AZ809" s="32">
        <f t="shared" si="17"/>
        <v>6</v>
      </c>
    </row>
    <row r="810" spans="5:52" ht="15.6" customHeight="1">
      <c r="E810" s="32"/>
      <c r="F810" s="32"/>
      <c r="G810" s="32"/>
      <c r="H810" s="535" t="s">
        <v>3104</v>
      </c>
      <c r="I810" s="450" t="s">
        <v>5796</v>
      </c>
      <c r="J810" s="450" t="s">
        <v>5797</v>
      </c>
      <c r="K810" s="32"/>
      <c r="L810" s="32"/>
      <c r="M810" s="32"/>
      <c r="N810" s="487" t="s">
        <v>6898</v>
      </c>
      <c r="O810" s="32"/>
      <c r="P810" s="32"/>
      <c r="Q810" s="450" t="s">
        <v>4112</v>
      </c>
      <c r="R810" s="450" t="s">
        <v>7281</v>
      </c>
      <c r="S810" s="32"/>
      <c r="T810" s="32"/>
      <c r="U810" s="32"/>
      <c r="V810" s="32"/>
      <c r="W810" s="32" t="s">
        <v>29</v>
      </c>
      <c r="X810" s="32" t="s">
        <v>141</v>
      </c>
      <c r="Y810" s="32"/>
      <c r="Z810" s="32"/>
      <c r="AA810" s="32"/>
      <c r="AB810" s="32"/>
      <c r="AC810" s="450" t="s">
        <v>142</v>
      </c>
      <c r="AD810" s="32"/>
      <c r="AE810" s="450" t="s">
        <v>207</v>
      </c>
      <c r="AF810" s="434">
        <v>44006</v>
      </c>
      <c r="AG810" s="32"/>
      <c r="AH810" s="32"/>
      <c r="AI810" s="32"/>
      <c r="AJ810" s="32"/>
      <c r="AK810" s="32"/>
      <c r="AL810" s="32"/>
      <c r="AM810" s="450" t="s">
        <v>1329</v>
      </c>
      <c r="AN810" s="434">
        <v>44011</v>
      </c>
      <c r="AO810" s="450" t="s">
        <v>57</v>
      </c>
      <c r="AP810" s="450" t="s">
        <v>59</v>
      </c>
      <c r="AQ810" s="470" t="s">
        <v>1927</v>
      </c>
      <c r="AR810" s="450"/>
      <c r="AS810" s="434"/>
      <c r="AT810" s="450" t="s">
        <v>57</v>
      </c>
      <c r="AU810" s="450"/>
      <c r="AV810" s="450"/>
      <c r="AW810" s="32"/>
      <c r="AX810" s="32"/>
      <c r="AY810" s="32"/>
      <c r="AZ810" s="32">
        <f t="shared" si="17"/>
        <v>6</v>
      </c>
    </row>
    <row r="811" spans="5:52" ht="15.6" customHeight="1">
      <c r="E811" s="32"/>
      <c r="F811" s="32"/>
      <c r="G811" s="32"/>
      <c r="H811" s="535" t="s">
        <v>3105</v>
      </c>
      <c r="I811" s="450" t="s">
        <v>5798</v>
      </c>
      <c r="J811" s="450" t="s">
        <v>5799</v>
      </c>
      <c r="K811" s="32"/>
      <c r="L811" s="32"/>
      <c r="M811" s="32"/>
      <c r="N811" s="487" t="s">
        <v>6899</v>
      </c>
      <c r="O811" s="32"/>
      <c r="P811" s="32"/>
      <c r="Q811" s="450" t="s">
        <v>4113</v>
      </c>
      <c r="R811" s="450" t="s">
        <v>7282</v>
      </c>
      <c r="S811" s="32"/>
      <c r="T811" s="32"/>
      <c r="U811" s="32"/>
      <c r="V811" s="32"/>
      <c r="W811" s="32" t="s">
        <v>29</v>
      </c>
      <c r="X811" s="32" t="s">
        <v>141</v>
      </c>
      <c r="Y811" s="32"/>
      <c r="Z811" s="32"/>
      <c r="AA811" s="32"/>
      <c r="AB811" s="32"/>
      <c r="AC811" s="450" t="s">
        <v>142</v>
      </c>
      <c r="AD811" s="32"/>
      <c r="AE811" s="450" t="s">
        <v>207</v>
      </c>
      <c r="AF811" s="434">
        <v>44006</v>
      </c>
      <c r="AG811" s="32"/>
      <c r="AH811" s="32"/>
      <c r="AI811" s="32"/>
      <c r="AJ811" s="32"/>
      <c r="AK811" s="32"/>
      <c r="AL811" s="32"/>
      <c r="AM811" s="450" t="s">
        <v>1329</v>
      </c>
      <c r="AN811" s="434">
        <v>44011</v>
      </c>
      <c r="AO811" s="450" t="s">
        <v>57</v>
      </c>
      <c r="AP811" s="450" t="s">
        <v>59</v>
      </c>
      <c r="AQ811" s="470" t="s">
        <v>1928</v>
      </c>
      <c r="AR811" s="450"/>
      <c r="AS811" s="434"/>
      <c r="AT811" s="450" t="s">
        <v>57</v>
      </c>
      <c r="AU811" s="450"/>
      <c r="AV811" s="450"/>
      <c r="AW811" s="32"/>
      <c r="AX811" s="32"/>
      <c r="AY811" s="32"/>
      <c r="AZ811" s="32">
        <f t="shared" si="17"/>
        <v>6</v>
      </c>
    </row>
    <row r="812" spans="5:52" ht="15.6" customHeight="1">
      <c r="E812" s="32"/>
      <c r="F812" s="32"/>
      <c r="G812" s="32"/>
      <c r="H812" s="535" t="s">
        <v>3106</v>
      </c>
      <c r="I812" s="450" t="s">
        <v>5800</v>
      </c>
      <c r="J812" s="450" t="s">
        <v>5801</v>
      </c>
      <c r="K812" s="32"/>
      <c r="L812" s="32"/>
      <c r="M812" s="32"/>
      <c r="N812" s="487" t="s">
        <v>6900</v>
      </c>
      <c r="O812" s="32"/>
      <c r="P812" s="32"/>
      <c r="Q812" s="450" t="s">
        <v>4114</v>
      </c>
      <c r="R812" s="450" t="s">
        <v>7283</v>
      </c>
      <c r="S812" s="32"/>
      <c r="T812" s="32"/>
      <c r="U812" s="32"/>
      <c r="V812" s="32"/>
      <c r="W812" s="32" t="s">
        <v>29</v>
      </c>
      <c r="X812" s="32" t="s">
        <v>141</v>
      </c>
      <c r="Y812" s="32"/>
      <c r="Z812" s="32"/>
      <c r="AA812" s="32"/>
      <c r="AB812" s="32"/>
      <c r="AC812" s="450" t="s">
        <v>142</v>
      </c>
      <c r="AD812" s="32"/>
      <c r="AE812" s="450" t="s">
        <v>207</v>
      </c>
      <c r="AF812" s="434">
        <v>44006</v>
      </c>
      <c r="AG812" s="32"/>
      <c r="AH812" s="32"/>
      <c r="AI812" s="32"/>
      <c r="AJ812" s="32"/>
      <c r="AK812" s="32"/>
      <c r="AL812" s="32"/>
      <c r="AM812" s="450" t="s">
        <v>1329</v>
      </c>
      <c r="AN812" s="434">
        <v>44011</v>
      </c>
      <c r="AO812" s="450" t="s">
        <v>57</v>
      </c>
      <c r="AP812" s="450" t="s">
        <v>56</v>
      </c>
      <c r="AQ812" s="470" t="s">
        <v>1929</v>
      </c>
      <c r="AR812" s="450"/>
      <c r="AS812" s="434"/>
      <c r="AT812" s="450" t="s">
        <v>57</v>
      </c>
      <c r="AU812" s="450"/>
      <c r="AV812" s="450"/>
      <c r="AW812" s="32"/>
      <c r="AX812" s="32"/>
      <c r="AY812" s="32"/>
      <c r="AZ812" s="32">
        <f t="shared" si="17"/>
        <v>6</v>
      </c>
    </row>
    <row r="813" spans="5:52" ht="15.6" customHeight="1">
      <c r="E813" s="32"/>
      <c r="F813" s="32"/>
      <c r="G813" s="32"/>
      <c r="H813" s="535" t="s">
        <v>3107</v>
      </c>
      <c r="I813" s="450" t="s">
        <v>5802</v>
      </c>
      <c r="J813" s="450" t="s">
        <v>5803</v>
      </c>
      <c r="K813" s="32"/>
      <c r="L813" s="32"/>
      <c r="M813" s="32"/>
      <c r="N813" s="487" t="s">
        <v>6901</v>
      </c>
      <c r="O813" s="32"/>
      <c r="P813" s="32"/>
      <c r="Q813" s="450" t="s">
        <v>4115</v>
      </c>
      <c r="R813" s="450" t="s">
        <v>7284</v>
      </c>
      <c r="S813" s="32"/>
      <c r="T813" s="32"/>
      <c r="U813" s="32"/>
      <c r="V813" s="32"/>
      <c r="W813" s="32" t="s">
        <v>29</v>
      </c>
      <c r="X813" s="32" t="s">
        <v>141</v>
      </c>
      <c r="Y813" s="32"/>
      <c r="Z813" s="32"/>
      <c r="AA813" s="32"/>
      <c r="AB813" s="32"/>
      <c r="AC813" s="450" t="s">
        <v>142</v>
      </c>
      <c r="AD813" s="32"/>
      <c r="AE813" s="450" t="s">
        <v>207</v>
      </c>
      <c r="AF813" s="434">
        <v>44006</v>
      </c>
      <c r="AG813" s="32"/>
      <c r="AH813" s="32"/>
      <c r="AI813" s="32"/>
      <c r="AJ813" s="32"/>
      <c r="AK813" s="32"/>
      <c r="AL813" s="32"/>
      <c r="AM813" s="450" t="s">
        <v>1329</v>
      </c>
      <c r="AN813" s="434">
        <v>44008</v>
      </c>
      <c r="AO813" s="450" t="s">
        <v>57</v>
      </c>
      <c r="AP813" s="450" t="s">
        <v>59</v>
      </c>
      <c r="AQ813" s="470" t="s">
        <v>1930</v>
      </c>
      <c r="AR813" s="450"/>
      <c r="AS813" s="434"/>
      <c r="AT813" s="450" t="s">
        <v>57</v>
      </c>
      <c r="AU813" s="450"/>
      <c r="AV813" s="450"/>
      <c r="AW813" s="32"/>
      <c r="AX813" s="32"/>
      <c r="AY813" s="32"/>
      <c r="AZ813" s="32">
        <f t="shared" si="17"/>
        <v>6</v>
      </c>
    </row>
    <row r="814" spans="5:52" ht="15.6" customHeight="1">
      <c r="E814" s="32"/>
      <c r="F814" s="32"/>
      <c r="G814" s="32"/>
      <c r="H814" s="535" t="s">
        <v>3108</v>
      </c>
      <c r="I814" s="450" t="s">
        <v>5804</v>
      </c>
      <c r="J814" s="450" t="s">
        <v>5805</v>
      </c>
      <c r="K814" s="32"/>
      <c r="L814" s="32"/>
      <c r="M814" s="32"/>
      <c r="N814" s="487" t="s">
        <v>6902</v>
      </c>
      <c r="O814" s="32"/>
      <c r="P814" s="32"/>
      <c r="Q814" s="450" t="s">
        <v>4116</v>
      </c>
      <c r="R814" s="450" t="s">
        <v>7285</v>
      </c>
      <c r="S814" s="32"/>
      <c r="T814" s="32"/>
      <c r="U814" s="32"/>
      <c r="V814" s="32"/>
      <c r="W814" s="32" t="s">
        <v>29</v>
      </c>
      <c r="X814" s="32" t="s">
        <v>141</v>
      </c>
      <c r="Y814" s="32"/>
      <c r="Z814" s="32"/>
      <c r="AA814" s="32"/>
      <c r="AB814" s="32"/>
      <c r="AC814" s="450" t="s">
        <v>142</v>
      </c>
      <c r="AD814" s="32"/>
      <c r="AE814" s="450" t="s">
        <v>206</v>
      </c>
      <c r="AF814" s="434">
        <v>44006</v>
      </c>
      <c r="AG814" s="32"/>
      <c r="AH814" s="32"/>
      <c r="AI814" s="32"/>
      <c r="AJ814" s="32"/>
      <c r="AK814" s="32"/>
      <c r="AL814" s="32"/>
      <c r="AM814" s="450" t="s">
        <v>1329</v>
      </c>
      <c r="AN814" s="434">
        <v>44008</v>
      </c>
      <c r="AO814" s="450" t="s">
        <v>57</v>
      </c>
      <c r="AP814" s="450" t="s">
        <v>59</v>
      </c>
      <c r="AQ814" s="470" t="s">
        <v>1931</v>
      </c>
      <c r="AR814" s="450" t="s">
        <v>1932</v>
      </c>
      <c r="AS814" s="434">
        <v>44011</v>
      </c>
      <c r="AT814" s="450" t="s">
        <v>57</v>
      </c>
      <c r="AU814" s="69"/>
      <c r="AV814" s="69"/>
      <c r="AW814" s="32"/>
      <c r="AX814" s="32"/>
      <c r="AY814" s="32"/>
      <c r="AZ814" s="32">
        <f t="shared" si="17"/>
        <v>6</v>
      </c>
    </row>
    <row r="815" spans="5:52" ht="15.6" customHeight="1">
      <c r="E815" s="32"/>
      <c r="F815" s="32"/>
      <c r="G815" s="32"/>
      <c r="H815" s="535" t="s">
        <v>3109</v>
      </c>
      <c r="I815" s="450" t="s">
        <v>5806</v>
      </c>
      <c r="J815" s="450" t="s">
        <v>5807</v>
      </c>
      <c r="K815" s="32"/>
      <c r="L815" s="32"/>
      <c r="M815" s="32"/>
      <c r="N815" s="487" t="s">
        <v>6903</v>
      </c>
      <c r="O815" s="32"/>
      <c r="P815" s="32"/>
      <c r="Q815" s="450" t="s">
        <v>4117</v>
      </c>
      <c r="R815" s="450" t="s">
        <v>7285</v>
      </c>
      <c r="S815" s="32"/>
      <c r="T815" s="32"/>
      <c r="U815" s="32"/>
      <c r="V815" s="32"/>
      <c r="W815" s="32" t="s">
        <v>29</v>
      </c>
      <c r="X815" s="32" t="s">
        <v>141</v>
      </c>
      <c r="Y815" s="32"/>
      <c r="Z815" s="32"/>
      <c r="AA815" s="32"/>
      <c r="AB815" s="32"/>
      <c r="AC815" s="450" t="s">
        <v>142</v>
      </c>
      <c r="AD815" s="32"/>
      <c r="AE815" s="450" t="s">
        <v>206</v>
      </c>
      <c r="AF815" s="434">
        <v>44006</v>
      </c>
      <c r="AG815" s="32"/>
      <c r="AH815" s="32"/>
      <c r="AI815" s="32"/>
      <c r="AJ815" s="32"/>
      <c r="AK815" s="32"/>
      <c r="AL815" s="32"/>
      <c r="AM815" s="450" t="s">
        <v>1329</v>
      </c>
      <c r="AN815" s="434">
        <v>44008</v>
      </c>
      <c r="AO815" s="450" t="s">
        <v>57</v>
      </c>
      <c r="AP815" s="450" t="s">
        <v>59</v>
      </c>
      <c r="AQ815" s="470" t="s">
        <v>1931</v>
      </c>
      <c r="AR815" s="450"/>
      <c r="AS815" s="434"/>
      <c r="AT815" s="450" t="s">
        <v>57</v>
      </c>
      <c r="AU815" s="69"/>
      <c r="AV815" s="69"/>
      <c r="AW815" s="32"/>
      <c r="AX815" s="32"/>
      <c r="AY815" s="32"/>
      <c r="AZ815" s="32">
        <f t="shared" si="17"/>
        <v>6</v>
      </c>
    </row>
    <row r="816" spans="5:52" ht="15.6" customHeight="1">
      <c r="E816" s="32"/>
      <c r="F816" s="32"/>
      <c r="G816" s="32"/>
      <c r="H816" s="535" t="s">
        <v>3110</v>
      </c>
      <c r="I816" s="450" t="s">
        <v>5808</v>
      </c>
      <c r="J816" s="450" t="s">
        <v>5809</v>
      </c>
      <c r="K816" s="32"/>
      <c r="L816" s="32"/>
      <c r="M816" s="32"/>
      <c r="N816" s="487" t="s">
        <v>6904</v>
      </c>
      <c r="O816" s="32"/>
      <c r="P816" s="32"/>
      <c r="Q816" s="450" t="s">
        <v>4118</v>
      </c>
      <c r="R816" s="450" t="s">
        <v>7285</v>
      </c>
      <c r="S816" s="32"/>
      <c r="T816" s="32"/>
      <c r="U816" s="32"/>
      <c r="V816" s="32"/>
      <c r="W816" s="32" t="s">
        <v>29</v>
      </c>
      <c r="X816" s="32" t="s">
        <v>141</v>
      </c>
      <c r="Y816" s="32"/>
      <c r="Z816" s="32"/>
      <c r="AA816" s="32"/>
      <c r="AB816" s="32"/>
      <c r="AC816" s="450" t="s">
        <v>142</v>
      </c>
      <c r="AD816" s="32"/>
      <c r="AE816" s="450" t="s">
        <v>206</v>
      </c>
      <c r="AF816" s="434">
        <v>44006</v>
      </c>
      <c r="AG816" s="32"/>
      <c r="AH816" s="32"/>
      <c r="AI816" s="32"/>
      <c r="AJ816" s="32"/>
      <c r="AK816" s="32"/>
      <c r="AL816" s="32"/>
      <c r="AM816" s="450" t="s">
        <v>1329</v>
      </c>
      <c r="AN816" s="434">
        <v>44008</v>
      </c>
      <c r="AO816" s="450" t="s">
        <v>57</v>
      </c>
      <c r="AP816" s="450" t="s">
        <v>59</v>
      </c>
      <c r="AQ816" s="470" t="s">
        <v>1931</v>
      </c>
      <c r="AR816" s="450" t="s">
        <v>1932</v>
      </c>
      <c r="AS816" s="434">
        <v>44011</v>
      </c>
      <c r="AT816" s="450" t="s">
        <v>57</v>
      </c>
      <c r="AU816" s="69"/>
      <c r="AV816" s="69"/>
      <c r="AW816" s="32"/>
      <c r="AX816" s="32"/>
      <c r="AY816" s="32"/>
      <c r="AZ816" s="32">
        <f t="shared" si="17"/>
        <v>6</v>
      </c>
    </row>
    <row r="817" spans="5:52" ht="15.6" customHeight="1">
      <c r="E817" s="32"/>
      <c r="F817" s="32"/>
      <c r="G817" s="32"/>
      <c r="H817" s="535" t="s">
        <v>3111</v>
      </c>
      <c r="I817" s="450" t="s">
        <v>5810</v>
      </c>
      <c r="J817" s="450" t="s">
        <v>5811</v>
      </c>
      <c r="K817" s="32"/>
      <c r="L817" s="32"/>
      <c r="M817" s="32"/>
      <c r="N817" s="487" t="s">
        <v>6905</v>
      </c>
      <c r="O817" s="32"/>
      <c r="P817" s="32"/>
      <c r="Q817" s="450" t="s">
        <v>4119</v>
      </c>
      <c r="R817" s="450" t="s">
        <v>7285</v>
      </c>
      <c r="S817" s="32"/>
      <c r="T817" s="32"/>
      <c r="U817" s="32"/>
      <c r="V817" s="32"/>
      <c r="W817" s="32" t="s">
        <v>29</v>
      </c>
      <c r="X817" s="32" t="s">
        <v>141</v>
      </c>
      <c r="Y817" s="32"/>
      <c r="Z817" s="32"/>
      <c r="AA817" s="32"/>
      <c r="AB817" s="32"/>
      <c r="AC817" s="450" t="s">
        <v>142</v>
      </c>
      <c r="AD817" s="32"/>
      <c r="AE817" s="450" t="s">
        <v>206</v>
      </c>
      <c r="AF817" s="434">
        <v>44006</v>
      </c>
      <c r="AG817" s="32"/>
      <c r="AH817" s="32"/>
      <c r="AI817" s="32"/>
      <c r="AJ817" s="32"/>
      <c r="AK817" s="32"/>
      <c r="AL817" s="32"/>
      <c r="AM817" s="450" t="s">
        <v>1329</v>
      </c>
      <c r="AN817" s="434">
        <v>44008</v>
      </c>
      <c r="AO817" s="450" t="s">
        <v>57</v>
      </c>
      <c r="AP817" s="450" t="s">
        <v>59</v>
      </c>
      <c r="AQ817" s="470" t="s">
        <v>1931</v>
      </c>
      <c r="AR817" s="450"/>
      <c r="AS817" s="434"/>
      <c r="AT817" s="450" t="s">
        <v>57</v>
      </c>
      <c r="AU817" s="69"/>
      <c r="AV817" s="69"/>
      <c r="AW817" s="32"/>
      <c r="AX817" s="32"/>
      <c r="AY817" s="32"/>
      <c r="AZ817" s="32">
        <f t="shared" si="17"/>
        <v>6</v>
      </c>
    </row>
    <row r="818" spans="5:52" ht="15.6" customHeight="1">
      <c r="E818" s="32"/>
      <c r="F818" s="32"/>
      <c r="G818" s="32"/>
      <c r="H818" s="535" t="s">
        <v>3112</v>
      </c>
      <c r="I818" s="450" t="s">
        <v>5812</v>
      </c>
      <c r="J818" s="450" t="s">
        <v>5813</v>
      </c>
      <c r="K818" s="32"/>
      <c r="L818" s="32"/>
      <c r="M818" s="32"/>
      <c r="N818" s="487" t="s">
        <v>6906</v>
      </c>
      <c r="O818" s="32"/>
      <c r="P818" s="32"/>
      <c r="Q818" s="450" t="s">
        <v>4120</v>
      </c>
      <c r="R818" s="450" t="s">
        <v>7285</v>
      </c>
      <c r="S818" s="32"/>
      <c r="T818" s="32"/>
      <c r="U818" s="32"/>
      <c r="V818" s="32"/>
      <c r="W818" s="32" t="s">
        <v>29</v>
      </c>
      <c r="X818" s="32" t="s">
        <v>141</v>
      </c>
      <c r="Y818" s="32"/>
      <c r="Z818" s="32"/>
      <c r="AA818" s="32"/>
      <c r="AB818" s="32"/>
      <c r="AC818" s="450" t="s">
        <v>142</v>
      </c>
      <c r="AD818" s="32"/>
      <c r="AE818" s="450" t="s">
        <v>206</v>
      </c>
      <c r="AF818" s="434">
        <v>44006</v>
      </c>
      <c r="AG818" s="32"/>
      <c r="AH818" s="32"/>
      <c r="AI818" s="32"/>
      <c r="AJ818" s="32"/>
      <c r="AK818" s="32"/>
      <c r="AL818" s="32"/>
      <c r="AM818" s="450" t="s">
        <v>1329</v>
      </c>
      <c r="AN818" s="434">
        <v>44008</v>
      </c>
      <c r="AO818" s="450" t="s">
        <v>57</v>
      </c>
      <c r="AP818" s="450" t="s">
        <v>59</v>
      </c>
      <c r="AQ818" s="470" t="s">
        <v>1931</v>
      </c>
      <c r="AR818" s="450"/>
      <c r="AS818" s="434"/>
      <c r="AT818" s="450" t="s">
        <v>57</v>
      </c>
      <c r="AU818" s="69"/>
      <c r="AV818" s="69"/>
      <c r="AW818" s="32"/>
      <c r="AX818" s="32"/>
      <c r="AY818" s="32"/>
      <c r="AZ818" s="32">
        <f t="shared" si="17"/>
        <v>6</v>
      </c>
    </row>
    <row r="819" spans="5:52" ht="15.6" customHeight="1">
      <c r="E819" s="32"/>
      <c r="F819" s="32"/>
      <c r="G819" s="32"/>
      <c r="H819" s="535" t="s">
        <v>3113</v>
      </c>
      <c r="I819" s="450" t="s">
        <v>5814</v>
      </c>
      <c r="J819" s="450" t="s">
        <v>5815</v>
      </c>
      <c r="K819" s="32"/>
      <c r="L819" s="32"/>
      <c r="M819" s="32"/>
      <c r="N819" s="487" t="s">
        <v>6907</v>
      </c>
      <c r="O819" s="32"/>
      <c r="P819" s="32"/>
      <c r="Q819" s="450" t="s">
        <v>4121</v>
      </c>
      <c r="R819" s="450" t="s">
        <v>7285</v>
      </c>
      <c r="S819" s="32"/>
      <c r="T819" s="32"/>
      <c r="U819" s="32"/>
      <c r="V819" s="32"/>
      <c r="W819" s="32" t="s">
        <v>29</v>
      </c>
      <c r="X819" s="32" t="s">
        <v>141</v>
      </c>
      <c r="Y819" s="32"/>
      <c r="Z819" s="32"/>
      <c r="AA819" s="32"/>
      <c r="AB819" s="32"/>
      <c r="AC819" s="450" t="s">
        <v>142</v>
      </c>
      <c r="AD819" s="32"/>
      <c r="AE819" s="450" t="s">
        <v>206</v>
      </c>
      <c r="AF819" s="434">
        <v>44006</v>
      </c>
      <c r="AG819" s="32"/>
      <c r="AH819" s="32"/>
      <c r="AI819" s="32"/>
      <c r="AJ819" s="32"/>
      <c r="AK819" s="32"/>
      <c r="AL819" s="32"/>
      <c r="AM819" s="450" t="s">
        <v>1329</v>
      </c>
      <c r="AN819" s="434">
        <v>44008</v>
      </c>
      <c r="AO819" s="450" t="s">
        <v>57</v>
      </c>
      <c r="AP819" s="450" t="s">
        <v>59</v>
      </c>
      <c r="AQ819" s="470" t="s">
        <v>1931</v>
      </c>
      <c r="AR819" s="450" t="s">
        <v>1932</v>
      </c>
      <c r="AS819" s="434">
        <v>44011</v>
      </c>
      <c r="AT819" s="450" t="s">
        <v>57</v>
      </c>
      <c r="AU819" s="69"/>
      <c r="AV819" s="69"/>
      <c r="AW819" s="32"/>
      <c r="AX819" s="32"/>
      <c r="AY819" s="32"/>
      <c r="AZ819" s="32">
        <f t="shared" si="17"/>
        <v>6</v>
      </c>
    </row>
    <row r="820" spans="5:52" ht="15.6" customHeight="1">
      <c r="E820" s="32"/>
      <c r="F820" s="32"/>
      <c r="G820" s="32"/>
      <c r="H820" s="535" t="s">
        <v>3114</v>
      </c>
      <c r="I820" s="450" t="s">
        <v>5816</v>
      </c>
      <c r="J820" s="450" t="s">
        <v>5817</v>
      </c>
      <c r="K820" s="32"/>
      <c r="L820" s="32"/>
      <c r="M820" s="32"/>
      <c r="N820" s="487" t="s">
        <v>6908</v>
      </c>
      <c r="O820" s="32"/>
      <c r="P820" s="32"/>
      <c r="Q820" s="450" t="s">
        <v>4122</v>
      </c>
      <c r="R820" s="450" t="s">
        <v>7285</v>
      </c>
      <c r="S820" s="32"/>
      <c r="T820" s="32"/>
      <c r="U820" s="32"/>
      <c r="V820" s="32"/>
      <c r="W820" s="32" t="s">
        <v>29</v>
      </c>
      <c r="X820" s="32" t="s">
        <v>141</v>
      </c>
      <c r="Y820" s="32"/>
      <c r="Z820" s="32"/>
      <c r="AA820" s="32"/>
      <c r="AB820" s="32"/>
      <c r="AC820" s="450" t="s">
        <v>142</v>
      </c>
      <c r="AD820" s="32"/>
      <c r="AE820" s="450" t="s">
        <v>206</v>
      </c>
      <c r="AF820" s="434">
        <v>44006</v>
      </c>
      <c r="AG820" s="32"/>
      <c r="AH820" s="32"/>
      <c r="AI820" s="32"/>
      <c r="AJ820" s="32"/>
      <c r="AK820" s="32"/>
      <c r="AL820" s="32"/>
      <c r="AM820" s="450" t="s">
        <v>1329</v>
      </c>
      <c r="AN820" s="434">
        <v>44008</v>
      </c>
      <c r="AO820" s="450" t="s">
        <v>57</v>
      </c>
      <c r="AP820" s="450" t="s">
        <v>59</v>
      </c>
      <c r="AQ820" s="470" t="s">
        <v>1931</v>
      </c>
      <c r="AR820" s="450" t="s">
        <v>1932</v>
      </c>
      <c r="AS820" s="434">
        <v>44011</v>
      </c>
      <c r="AT820" s="450" t="s">
        <v>57</v>
      </c>
      <c r="AU820" s="69"/>
      <c r="AV820" s="69"/>
      <c r="AW820" s="32"/>
      <c r="AX820" s="32"/>
      <c r="AY820" s="32"/>
      <c r="AZ820" s="32">
        <f t="shared" si="17"/>
        <v>6</v>
      </c>
    </row>
    <row r="821" spans="5:52" ht="15.6" customHeight="1">
      <c r="E821" s="32"/>
      <c r="F821" s="32"/>
      <c r="G821" s="32"/>
      <c r="H821" s="535" t="s">
        <v>3115</v>
      </c>
      <c r="I821" s="450" t="s">
        <v>5818</v>
      </c>
      <c r="J821" s="450" t="s">
        <v>5819</v>
      </c>
      <c r="K821" s="32"/>
      <c r="L821" s="32"/>
      <c r="M821" s="32"/>
      <c r="N821" s="487" t="s">
        <v>6909</v>
      </c>
      <c r="O821" s="32"/>
      <c r="P821" s="32"/>
      <c r="Q821" s="450" t="s">
        <v>4123</v>
      </c>
      <c r="R821" s="450" t="s">
        <v>7285</v>
      </c>
      <c r="S821" s="32"/>
      <c r="T821" s="32"/>
      <c r="U821" s="32"/>
      <c r="V821" s="32"/>
      <c r="W821" s="32" t="s">
        <v>29</v>
      </c>
      <c r="X821" s="32" t="s">
        <v>141</v>
      </c>
      <c r="Y821" s="32"/>
      <c r="Z821" s="32"/>
      <c r="AA821" s="32"/>
      <c r="AB821" s="32"/>
      <c r="AC821" s="450" t="s">
        <v>142</v>
      </c>
      <c r="AD821" s="32"/>
      <c r="AE821" s="450" t="s">
        <v>206</v>
      </c>
      <c r="AF821" s="434">
        <v>44006</v>
      </c>
      <c r="AG821" s="32"/>
      <c r="AH821" s="32"/>
      <c r="AI821" s="32"/>
      <c r="AJ821" s="32"/>
      <c r="AK821" s="32"/>
      <c r="AL821" s="32"/>
      <c r="AM821" s="450" t="s">
        <v>1329</v>
      </c>
      <c r="AN821" s="434">
        <v>44008</v>
      </c>
      <c r="AO821" s="450" t="s">
        <v>57</v>
      </c>
      <c r="AP821" s="450" t="s">
        <v>59</v>
      </c>
      <c r="AQ821" s="470" t="s">
        <v>1931</v>
      </c>
      <c r="AR821" s="450" t="s">
        <v>1932</v>
      </c>
      <c r="AS821" s="434">
        <v>44011</v>
      </c>
      <c r="AT821" s="450" t="s">
        <v>57</v>
      </c>
      <c r="AU821" s="69"/>
      <c r="AV821" s="69"/>
      <c r="AW821" s="32"/>
      <c r="AX821" s="32"/>
      <c r="AY821" s="32"/>
      <c r="AZ821" s="32">
        <f t="shared" si="17"/>
        <v>6</v>
      </c>
    </row>
    <row r="822" spans="5:52" ht="15.6" customHeight="1">
      <c r="E822" s="32"/>
      <c r="F822" s="32"/>
      <c r="G822" s="32"/>
      <c r="H822" s="535" t="s">
        <v>3116</v>
      </c>
      <c r="I822" s="450" t="s">
        <v>5820</v>
      </c>
      <c r="J822" s="450" t="s">
        <v>5821</v>
      </c>
      <c r="K822" s="32"/>
      <c r="L822" s="32"/>
      <c r="M822" s="32"/>
      <c r="N822" s="487" t="s">
        <v>6910</v>
      </c>
      <c r="O822" s="32"/>
      <c r="P822" s="32"/>
      <c r="Q822" s="450" t="s">
        <v>4124</v>
      </c>
      <c r="R822" s="450" t="s">
        <v>7285</v>
      </c>
      <c r="S822" s="32"/>
      <c r="T822" s="32"/>
      <c r="U822" s="32"/>
      <c r="V822" s="32"/>
      <c r="W822" s="32" t="s">
        <v>29</v>
      </c>
      <c r="X822" s="32" t="s">
        <v>141</v>
      </c>
      <c r="Y822" s="32"/>
      <c r="Z822" s="32"/>
      <c r="AA822" s="32"/>
      <c r="AB822" s="32"/>
      <c r="AC822" s="450" t="s">
        <v>142</v>
      </c>
      <c r="AD822" s="32"/>
      <c r="AE822" s="450" t="s">
        <v>206</v>
      </c>
      <c r="AF822" s="434">
        <v>44006</v>
      </c>
      <c r="AG822" s="32"/>
      <c r="AH822" s="32"/>
      <c r="AI822" s="32"/>
      <c r="AJ822" s="32"/>
      <c r="AK822" s="32"/>
      <c r="AL822" s="32"/>
      <c r="AM822" s="450" t="s">
        <v>1329</v>
      </c>
      <c r="AN822" s="434">
        <v>44008</v>
      </c>
      <c r="AO822" s="450" t="s">
        <v>57</v>
      </c>
      <c r="AP822" s="450" t="s">
        <v>59</v>
      </c>
      <c r="AQ822" s="470" t="s">
        <v>1931</v>
      </c>
      <c r="AR822" s="450"/>
      <c r="AS822" s="434"/>
      <c r="AT822" s="450" t="s">
        <v>57</v>
      </c>
      <c r="AU822" s="69"/>
      <c r="AV822" s="69"/>
      <c r="AW822" s="32"/>
      <c r="AX822" s="32"/>
      <c r="AY822" s="32"/>
      <c r="AZ822" s="32">
        <f t="shared" si="17"/>
        <v>6</v>
      </c>
    </row>
    <row r="823" spans="5:52" ht="15.6" customHeight="1">
      <c r="E823" s="32"/>
      <c r="F823" s="32"/>
      <c r="G823" s="32"/>
      <c r="H823" s="535" t="s">
        <v>3117</v>
      </c>
      <c r="I823" s="450" t="s">
        <v>5822</v>
      </c>
      <c r="J823" s="450" t="s">
        <v>5823</v>
      </c>
      <c r="K823" s="32"/>
      <c r="L823" s="32"/>
      <c r="M823" s="32"/>
      <c r="N823" s="487" t="s">
        <v>6911</v>
      </c>
      <c r="O823" s="32"/>
      <c r="P823" s="32"/>
      <c r="Q823" s="450" t="s">
        <v>4125</v>
      </c>
      <c r="R823" s="450" t="s">
        <v>7285</v>
      </c>
      <c r="S823" s="32"/>
      <c r="T823" s="32"/>
      <c r="U823" s="32"/>
      <c r="V823" s="32"/>
      <c r="W823" s="32" t="s">
        <v>29</v>
      </c>
      <c r="X823" s="32" t="s">
        <v>141</v>
      </c>
      <c r="Y823" s="32"/>
      <c r="Z823" s="32"/>
      <c r="AA823" s="32"/>
      <c r="AB823" s="32"/>
      <c r="AC823" s="450" t="s">
        <v>142</v>
      </c>
      <c r="AD823" s="32"/>
      <c r="AE823" s="450" t="s">
        <v>206</v>
      </c>
      <c r="AF823" s="434">
        <v>44006</v>
      </c>
      <c r="AG823" s="32"/>
      <c r="AH823" s="32"/>
      <c r="AI823" s="32"/>
      <c r="AJ823" s="32"/>
      <c r="AK823" s="32"/>
      <c r="AL823" s="32"/>
      <c r="AM823" s="450" t="s">
        <v>1329</v>
      </c>
      <c r="AN823" s="434">
        <v>44008</v>
      </c>
      <c r="AO823" s="450" t="s">
        <v>57</v>
      </c>
      <c r="AP823" s="450" t="s">
        <v>59</v>
      </c>
      <c r="AQ823" s="470" t="s">
        <v>1931</v>
      </c>
      <c r="AR823" s="450"/>
      <c r="AS823" s="434"/>
      <c r="AT823" s="450" t="s">
        <v>57</v>
      </c>
      <c r="AU823" s="69"/>
      <c r="AV823" s="69"/>
      <c r="AW823" s="32"/>
      <c r="AX823" s="32"/>
      <c r="AY823" s="32"/>
      <c r="AZ823" s="32">
        <f t="shared" si="17"/>
        <v>6</v>
      </c>
    </row>
    <row r="824" spans="5:52" ht="15.6" customHeight="1">
      <c r="E824" s="32"/>
      <c r="F824" s="32"/>
      <c r="G824" s="32"/>
      <c r="H824" s="535" t="s">
        <v>3118</v>
      </c>
      <c r="I824" s="450" t="s">
        <v>5824</v>
      </c>
      <c r="J824" s="450" t="s">
        <v>5825</v>
      </c>
      <c r="K824" s="32"/>
      <c r="L824" s="32"/>
      <c r="M824" s="32"/>
      <c r="N824" s="487" t="s">
        <v>6912</v>
      </c>
      <c r="O824" s="32"/>
      <c r="P824" s="32"/>
      <c r="Q824" s="450" t="s">
        <v>4126</v>
      </c>
      <c r="R824" s="450" t="s">
        <v>7286</v>
      </c>
      <c r="S824" s="32"/>
      <c r="T824" s="32"/>
      <c r="U824" s="32"/>
      <c r="V824" s="32"/>
      <c r="W824" s="32" t="s">
        <v>29</v>
      </c>
      <c r="X824" s="32" t="s">
        <v>141</v>
      </c>
      <c r="Y824" s="32"/>
      <c r="Z824" s="32"/>
      <c r="AA824" s="32"/>
      <c r="AB824" s="32"/>
      <c r="AC824" s="450" t="s">
        <v>142</v>
      </c>
      <c r="AD824" s="32"/>
      <c r="AE824" s="450" t="s">
        <v>206</v>
      </c>
      <c r="AF824" s="434">
        <v>44006</v>
      </c>
      <c r="AG824" s="32"/>
      <c r="AH824" s="32"/>
      <c r="AI824" s="32"/>
      <c r="AJ824" s="32"/>
      <c r="AK824" s="32"/>
      <c r="AL824" s="32"/>
      <c r="AM824" s="450" t="s">
        <v>1329</v>
      </c>
      <c r="AN824" s="434">
        <v>44008</v>
      </c>
      <c r="AO824" s="450" t="s">
        <v>57</v>
      </c>
      <c r="AP824" s="450" t="s">
        <v>59</v>
      </c>
      <c r="AQ824" s="470" t="s">
        <v>1933</v>
      </c>
      <c r="AR824" s="450"/>
      <c r="AS824" s="434"/>
      <c r="AT824" s="450" t="s">
        <v>57</v>
      </c>
      <c r="AU824" s="69"/>
      <c r="AV824" s="69"/>
      <c r="AW824" s="32"/>
      <c r="AX824" s="32"/>
      <c r="AY824" s="32"/>
      <c r="AZ824" s="32">
        <f t="shared" si="17"/>
        <v>6</v>
      </c>
    </row>
    <row r="825" spans="5:52" ht="15.6" customHeight="1">
      <c r="E825" s="32"/>
      <c r="F825" s="32"/>
      <c r="G825" s="32"/>
      <c r="H825" s="537" t="s">
        <v>3119</v>
      </c>
      <c r="I825" s="69" t="s">
        <v>5826</v>
      </c>
      <c r="J825" s="69" t="s">
        <v>5827</v>
      </c>
      <c r="K825" s="32"/>
      <c r="L825" s="32"/>
      <c r="M825" s="32"/>
      <c r="N825" s="69" t="s">
        <v>6913</v>
      </c>
      <c r="O825" s="32"/>
      <c r="P825" s="32"/>
      <c r="Q825" s="69" t="s">
        <v>4127</v>
      </c>
      <c r="R825" s="69" t="s">
        <v>7287</v>
      </c>
      <c r="S825" s="32"/>
      <c r="T825" s="32"/>
      <c r="U825" s="32"/>
      <c r="V825" s="32"/>
      <c r="W825" s="32" t="s">
        <v>29</v>
      </c>
      <c r="X825" s="32" t="s">
        <v>141</v>
      </c>
      <c r="Y825" s="32"/>
      <c r="Z825" s="32"/>
      <c r="AA825" s="32"/>
      <c r="AB825" s="32"/>
      <c r="AC825" s="96" t="s">
        <v>142</v>
      </c>
      <c r="AD825" s="32"/>
      <c r="AE825" s="87" t="s">
        <v>214</v>
      </c>
      <c r="AF825" s="372">
        <v>44006</v>
      </c>
      <c r="AG825" s="32"/>
      <c r="AH825" s="32"/>
      <c r="AI825" s="32"/>
      <c r="AJ825" s="32"/>
      <c r="AK825" s="32"/>
      <c r="AL825" s="32"/>
      <c r="AM825" s="87" t="s">
        <v>207</v>
      </c>
      <c r="AN825" s="372">
        <v>44008</v>
      </c>
      <c r="AO825" s="87" t="s">
        <v>57</v>
      </c>
      <c r="AP825" s="87" t="s">
        <v>59</v>
      </c>
      <c r="AQ825" s="69" t="s">
        <v>1934</v>
      </c>
      <c r="AR825" s="87"/>
      <c r="AS825" s="87"/>
      <c r="AT825" s="69" t="s">
        <v>57</v>
      </c>
      <c r="AU825" s="87"/>
      <c r="AV825" s="87"/>
      <c r="AW825" s="32"/>
      <c r="AX825" s="32"/>
      <c r="AY825" s="32"/>
      <c r="AZ825" s="32">
        <f t="shared" si="17"/>
        <v>6</v>
      </c>
    </row>
    <row r="826" spans="5:52" ht="15.6" customHeight="1">
      <c r="E826" s="32"/>
      <c r="F826" s="32"/>
      <c r="G826" s="32"/>
      <c r="H826" s="537" t="s">
        <v>3120</v>
      </c>
      <c r="I826" s="69" t="s">
        <v>5828</v>
      </c>
      <c r="J826" s="69" t="s">
        <v>5829</v>
      </c>
      <c r="K826" s="32"/>
      <c r="L826" s="32"/>
      <c r="M826" s="32"/>
      <c r="N826" s="69" t="s">
        <v>6914</v>
      </c>
      <c r="O826" s="32"/>
      <c r="P826" s="32"/>
      <c r="Q826" s="69" t="s">
        <v>4128</v>
      </c>
      <c r="R826" s="69" t="s">
        <v>7288</v>
      </c>
      <c r="S826" s="32"/>
      <c r="T826" s="32"/>
      <c r="U826" s="32"/>
      <c r="V826" s="32"/>
      <c r="W826" s="32" t="s">
        <v>29</v>
      </c>
      <c r="X826" s="32" t="s">
        <v>141</v>
      </c>
      <c r="Y826" s="32"/>
      <c r="Z826" s="32"/>
      <c r="AA826" s="32"/>
      <c r="AB826" s="32"/>
      <c r="AC826" s="96" t="s">
        <v>142</v>
      </c>
      <c r="AD826" s="32"/>
      <c r="AE826" s="87" t="s">
        <v>214</v>
      </c>
      <c r="AF826" s="372">
        <v>44006</v>
      </c>
      <c r="AG826" s="32"/>
      <c r="AH826" s="32"/>
      <c r="AI826" s="32"/>
      <c r="AJ826" s="32"/>
      <c r="AK826" s="32"/>
      <c r="AL826" s="32"/>
      <c r="AM826" s="87" t="s">
        <v>207</v>
      </c>
      <c r="AN826" s="372">
        <v>44008</v>
      </c>
      <c r="AO826" s="87" t="s">
        <v>57</v>
      </c>
      <c r="AP826" s="87" t="s">
        <v>59</v>
      </c>
      <c r="AQ826" s="69" t="s">
        <v>1934</v>
      </c>
      <c r="AR826" s="87"/>
      <c r="AS826" s="87"/>
      <c r="AT826" s="69" t="s">
        <v>57</v>
      </c>
      <c r="AU826" s="87"/>
      <c r="AV826" s="87"/>
      <c r="AW826" s="32"/>
      <c r="AX826" s="32"/>
      <c r="AY826" s="32"/>
      <c r="AZ826" s="32">
        <f t="shared" si="17"/>
        <v>6</v>
      </c>
    </row>
    <row r="827" spans="5:52" ht="15.6" customHeight="1">
      <c r="E827" s="32"/>
      <c r="F827" s="32"/>
      <c r="G827" s="32"/>
      <c r="H827" s="453" t="s">
        <v>3121</v>
      </c>
      <c r="I827" s="104" t="s">
        <v>5830</v>
      </c>
      <c r="J827" s="104" t="s">
        <v>5831</v>
      </c>
      <c r="K827" s="32"/>
      <c r="L827" s="32"/>
      <c r="M827" s="32"/>
      <c r="N827" s="104" t="s">
        <v>6915</v>
      </c>
      <c r="O827" s="32"/>
      <c r="P827" s="32"/>
      <c r="Q827" s="104" t="s">
        <v>4129</v>
      </c>
      <c r="R827" s="104" t="s">
        <v>7289</v>
      </c>
      <c r="S827" s="32"/>
      <c r="T827" s="32"/>
      <c r="U827" s="32"/>
      <c r="V827" s="32"/>
      <c r="W827" s="32" t="s">
        <v>29</v>
      </c>
      <c r="X827" s="32" t="s">
        <v>141</v>
      </c>
      <c r="Y827" s="32"/>
      <c r="Z827" s="32"/>
      <c r="AA827" s="32"/>
      <c r="AB827" s="32"/>
      <c r="AC827" s="96" t="s">
        <v>142</v>
      </c>
      <c r="AD827" s="32"/>
      <c r="AE827" s="105" t="s">
        <v>214</v>
      </c>
      <c r="AF827" s="449">
        <v>44006</v>
      </c>
      <c r="AG827" s="32"/>
      <c r="AH827" s="32"/>
      <c r="AI827" s="32"/>
      <c r="AJ827" s="32"/>
      <c r="AK827" s="32"/>
      <c r="AL827" s="32"/>
      <c r="AM827" s="87" t="s">
        <v>207</v>
      </c>
      <c r="AN827" s="372">
        <v>44008</v>
      </c>
      <c r="AO827" s="87" t="s">
        <v>57</v>
      </c>
      <c r="AP827" s="87" t="s">
        <v>59</v>
      </c>
      <c r="AQ827" s="104" t="s">
        <v>1934</v>
      </c>
      <c r="AR827" s="105" t="s">
        <v>1329</v>
      </c>
      <c r="AS827" s="449">
        <v>44011</v>
      </c>
      <c r="AT827" s="104" t="s">
        <v>57</v>
      </c>
      <c r="AU827" s="105"/>
      <c r="AV827" s="464" t="s">
        <v>1935</v>
      </c>
      <c r="AW827" s="32"/>
      <c r="AX827" s="32"/>
      <c r="AY827" s="32"/>
      <c r="AZ827" s="32">
        <f t="shared" si="17"/>
        <v>6</v>
      </c>
    </row>
    <row r="828" spans="5:52" ht="15.6" customHeight="1">
      <c r="E828" s="32"/>
      <c r="F828" s="32"/>
      <c r="G828" s="32"/>
      <c r="H828" s="537" t="s">
        <v>3122</v>
      </c>
      <c r="I828" s="69" t="s">
        <v>5832</v>
      </c>
      <c r="J828" s="69" t="s">
        <v>5833</v>
      </c>
      <c r="K828" s="32"/>
      <c r="L828" s="32"/>
      <c r="M828" s="32"/>
      <c r="N828" s="69" t="s">
        <v>6916</v>
      </c>
      <c r="O828" s="32"/>
      <c r="P828" s="32"/>
      <c r="Q828" s="69" t="s">
        <v>4130</v>
      </c>
      <c r="R828" s="69" t="s">
        <v>7290</v>
      </c>
      <c r="S828" s="32"/>
      <c r="T828" s="32"/>
      <c r="U828" s="32"/>
      <c r="V828" s="32"/>
      <c r="W828" s="32" t="s">
        <v>29</v>
      </c>
      <c r="X828" s="32" t="s">
        <v>141</v>
      </c>
      <c r="Y828" s="32"/>
      <c r="Z828" s="32"/>
      <c r="AA828" s="32"/>
      <c r="AB828" s="32"/>
      <c r="AC828" s="96" t="s">
        <v>142</v>
      </c>
      <c r="AD828" s="32"/>
      <c r="AE828" s="87" t="s">
        <v>214</v>
      </c>
      <c r="AF828" s="372">
        <v>44006</v>
      </c>
      <c r="AG828" s="32"/>
      <c r="AH828" s="32"/>
      <c r="AI828" s="32"/>
      <c r="AJ828" s="32"/>
      <c r="AK828" s="32"/>
      <c r="AL828" s="32"/>
      <c r="AM828" s="87" t="s">
        <v>207</v>
      </c>
      <c r="AN828" s="372">
        <v>44008</v>
      </c>
      <c r="AO828" s="87" t="s">
        <v>57</v>
      </c>
      <c r="AP828" s="87" t="s">
        <v>59</v>
      </c>
      <c r="AQ828" s="69" t="s">
        <v>1934</v>
      </c>
      <c r="AR828" s="87"/>
      <c r="AS828" s="87"/>
      <c r="AT828" s="69" t="s">
        <v>57</v>
      </c>
      <c r="AU828" s="87"/>
      <c r="AV828" s="87"/>
      <c r="AW828" s="32"/>
      <c r="AX828" s="32"/>
      <c r="AY828" s="32"/>
      <c r="AZ828" s="32">
        <f t="shared" si="17"/>
        <v>6</v>
      </c>
    </row>
    <row r="829" spans="5:52" ht="15.6" customHeight="1">
      <c r="E829" s="32"/>
      <c r="F829" s="32"/>
      <c r="G829" s="32"/>
      <c r="H829" s="537" t="s">
        <v>3123</v>
      </c>
      <c r="I829" s="69" t="s">
        <v>5834</v>
      </c>
      <c r="J829" s="69" t="s">
        <v>5835</v>
      </c>
      <c r="K829" s="32"/>
      <c r="L829" s="32"/>
      <c r="M829" s="32"/>
      <c r="N829" s="69" t="s">
        <v>6917</v>
      </c>
      <c r="O829" s="32"/>
      <c r="P829" s="32"/>
      <c r="Q829" s="69" t="s">
        <v>4131</v>
      </c>
      <c r="R829" s="69" t="s">
        <v>7291</v>
      </c>
      <c r="S829" s="32"/>
      <c r="T829" s="32"/>
      <c r="U829" s="32"/>
      <c r="V829" s="32"/>
      <c r="W829" s="32" t="s">
        <v>29</v>
      </c>
      <c r="X829" s="32" t="s">
        <v>141</v>
      </c>
      <c r="Y829" s="32"/>
      <c r="Z829" s="32"/>
      <c r="AA829" s="32"/>
      <c r="AB829" s="32"/>
      <c r="AC829" s="96" t="s">
        <v>142</v>
      </c>
      <c r="AD829" s="32"/>
      <c r="AE829" s="87" t="s">
        <v>214</v>
      </c>
      <c r="AF829" s="372">
        <v>44006</v>
      </c>
      <c r="AG829" s="32"/>
      <c r="AH829" s="32"/>
      <c r="AI829" s="32"/>
      <c r="AJ829" s="32"/>
      <c r="AK829" s="32"/>
      <c r="AL829" s="32"/>
      <c r="AM829" s="87" t="s">
        <v>207</v>
      </c>
      <c r="AN829" s="372">
        <v>44008</v>
      </c>
      <c r="AO829" s="87" t="s">
        <v>57</v>
      </c>
      <c r="AP829" s="87" t="s">
        <v>59</v>
      </c>
      <c r="AQ829" s="69" t="s">
        <v>1934</v>
      </c>
      <c r="AR829" s="87"/>
      <c r="AS829" s="87"/>
      <c r="AT829" s="69" t="s">
        <v>57</v>
      </c>
      <c r="AU829" s="87"/>
      <c r="AV829" s="87"/>
      <c r="AW829" s="32"/>
      <c r="AX829" s="32"/>
      <c r="AY829" s="32"/>
      <c r="AZ829" s="32">
        <f t="shared" si="17"/>
        <v>6</v>
      </c>
    </row>
    <row r="830" spans="5:52" ht="15.6" customHeight="1">
      <c r="E830" s="32"/>
      <c r="F830" s="32"/>
      <c r="G830" s="32"/>
      <c r="H830" s="535" t="s">
        <v>3124</v>
      </c>
      <c r="I830" s="450" t="s">
        <v>5836</v>
      </c>
      <c r="J830" s="450" t="s">
        <v>5837</v>
      </c>
      <c r="K830" s="32"/>
      <c r="L830" s="32"/>
      <c r="M830" s="32"/>
      <c r="N830" s="487" t="s">
        <v>6918</v>
      </c>
      <c r="O830" s="32"/>
      <c r="P830" s="32"/>
      <c r="Q830" s="450" t="s">
        <v>4132</v>
      </c>
      <c r="R830" s="450" t="s">
        <v>7292</v>
      </c>
      <c r="S830" s="32"/>
      <c r="T830" s="32"/>
      <c r="U830" s="32"/>
      <c r="V830" s="32"/>
      <c r="W830" s="32" t="s">
        <v>29</v>
      </c>
      <c r="X830" s="32" t="s">
        <v>141</v>
      </c>
      <c r="Y830" s="32"/>
      <c r="Z830" s="32"/>
      <c r="AA830" s="32"/>
      <c r="AB830" s="32"/>
      <c r="AC830" s="450" t="s">
        <v>142</v>
      </c>
      <c r="AD830" s="32"/>
      <c r="AE830" s="450" t="s">
        <v>207</v>
      </c>
      <c r="AF830" s="434">
        <v>44004</v>
      </c>
      <c r="AG830" s="32"/>
      <c r="AH830" s="32"/>
      <c r="AI830" s="32"/>
      <c r="AJ830" s="32"/>
      <c r="AK830" s="32"/>
      <c r="AL830" s="32"/>
      <c r="AM830" s="450" t="s">
        <v>1329</v>
      </c>
      <c r="AN830" s="434">
        <v>44007</v>
      </c>
      <c r="AO830" s="450" t="s">
        <v>56</v>
      </c>
      <c r="AP830" s="87" t="s">
        <v>56</v>
      </c>
      <c r="AQ830" s="470"/>
      <c r="AR830" s="450"/>
      <c r="AS830" s="434"/>
      <c r="AT830" s="450" t="s">
        <v>57</v>
      </c>
      <c r="AU830" s="450"/>
      <c r="AV830" s="450"/>
      <c r="AW830" s="32"/>
      <c r="AX830" s="32"/>
      <c r="AY830" s="32"/>
      <c r="AZ830" s="32">
        <f t="shared" si="17"/>
        <v>6</v>
      </c>
    </row>
    <row r="831" spans="5:52" ht="15.6" customHeight="1">
      <c r="E831" s="32"/>
      <c r="F831" s="32"/>
      <c r="G831" s="32"/>
      <c r="H831" s="537" t="s">
        <v>3125</v>
      </c>
      <c r="I831" s="69" t="s">
        <v>5838</v>
      </c>
      <c r="J831" s="69" t="s">
        <v>5839</v>
      </c>
      <c r="K831" s="32"/>
      <c r="L831" s="32"/>
      <c r="M831" s="32"/>
      <c r="N831" s="69" t="s">
        <v>6919</v>
      </c>
      <c r="O831" s="32"/>
      <c r="P831" s="32"/>
      <c r="Q831" s="69" t="s">
        <v>4133</v>
      </c>
      <c r="R831" s="69" t="s">
        <v>7110</v>
      </c>
      <c r="S831" s="32"/>
      <c r="T831" s="32"/>
      <c r="U831" s="32"/>
      <c r="V831" s="32"/>
      <c r="W831" s="32" t="s">
        <v>29</v>
      </c>
      <c r="X831" s="32" t="s">
        <v>141</v>
      </c>
      <c r="Y831" s="32"/>
      <c r="Z831" s="32"/>
      <c r="AA831" s="32"/>
      <c r="AB831" s="32"/>
      <c r="AC831" s="96" t="s">
        <v>142</v>
      </c>
      <c r="AD831" s="32"/>
      <c r="AE831" s="87" t="s">
        <v>214</v>
      </c>
      <c r="AF831" s="372">
        <v>44004</v>
      </c>
      <c r="AG831" s="32"/>
      <c r="AH831" s="32"/>
      <c r="AI831" s="32"/>
      <c r="AJ831" s="32"/>
      <c r="AK831" s="32"/>
      <c r="AL831" s="32"/>
      <c r="AM831" s="87" t="s">
        <v>207</v>
      </c>
      <c r="AN831" s="372">
        <v>44007</v>
      </c>
      <c r="AO831" s="87" t="s">
        <v>57</v>
      </c>
      <c r="AP831" s="87" t="s">
        <v>62</v>
      </c>
      <c r="AQ831" s="69" t="s">
        <v>1936</v>
      </c>
      <c r="AR831" s="87"/>
      <c r="AS831" s="87"/>
      <c r="AT831" s="69" t="s">
        <v>57</v>
      </c>
      <c r="AU831" s="87"/>
      <c r="AV831" s="87"/>
      <c r="AW831" s="32"/>
      <c r="AX831" s="32"/>
      <c r="AY831" s="32"/>
      <c r="AZ831" s="32">
        <f t="shared" si="17"/>
        <v>6</v>
      </c>
    </row>
    <row r="832" spans="5:52" ht="15.6" customHeight="1">
      <c r="E832" s="32"/>
      <c r="F832" s="32"/>
      <c r="G832" s="32"/>
      <c r="H832" s="537" t="s">
        <v>3126</v>
      </c>
      <c r="I832" s="69" t="s">
        <v>5840</v>
      </c>
      <c r="J832" s="69" t="s">
        <v>5841</v>
      </c>
      <c r="K832" s="32"/>
      <c r="L832" s="32"/>
      <c r="M832" s="32"/>
      <c r="N832" s="69" t="s">
        <v>6920</v>
      </c>
      <c r="O832" s="32"/>
      <c r="P832" s="32"/>
      <c r="Q832" s="69" t="s">
        <v>4134</v>
      </c>
      <c r="R832" s="69" t="s">
        <v>7293</v>
      </c>
      <c r="S832" s="32"/>
      <c r="T832" s="32"/>
      <c r="U832" s="32"/>
      <c r="V832" s="32"/>
      <c r="W832" s="32" t="s">
        <v>29</v>
      </c>
      <c r="X832" s="32" t="s">
        <v>141</v>
      </c>
      <c r="Y832" s="32"/>
      <c r="Z832" s="32"/>
      <c r="AA832" s="32"/>
      <c r="AB832" s="32"/>
      <c r="AC832" s="96" t="s">
        <v>142</v>
      </c>
      <c r="AD832" s="32"/>
      <c r="AE832" s="87" t="s">
        <v>214</v>
      </c>
      <c r="AF832" s="372">
        <v>44004</v>
      </c>
      <c r="AG832" s="32"/>
      <c r="AH832" s="32"/>
      <c r="AI832" s="32"/>
      <c r="AJ832" s="32"/>
      <c r="AK832" s="32"/>
      <c r="AL832" s="32"/>
      <c r="AM832" s="87" t="s">
        <v>207</v>
      </c>
      <c r="AN832" s="372">
        <v>44007</v>
      </c>
      <c r="AO832" s="87" t="s">
        <v>55</v>
      </c>
      <c r="AP832" s="87" t="s">
        <v>56</v>
      </c>
      <c r="AQ832" s="69" t="s">
        <v>1937</v>
      </c>
      <c r="AR832" s="87" t="s">
        <v>1329</v>
      </c>
      <c r="AS832" s="372">
        <v>44011</v>
      </c>
      <c r="AT832" s="69" t="s">
        <v>57</v>
      </c>
      <c r="AU832" s="87" t="s">
        <v>56</v>
      </c>
      <c r="AV832" s="106" t="s">
        <v>1938</v>
      </c>
      <c r="AW832" s="32"/>
      <c r="AX832" s="32"/>
      <c r="AY832" s="32"/>
      <c r="AZ832" s="32">
        <f t="shared" si="17"/>
        <v>6</v>
      </c>
    </row>
    <row r="833" spans="5:52" ht="15.6" customHeight="1">
      <c r="E833" s="32"/>
      <c r="F833" s="32"/>
      <c r="G833" s="32"/>
      <c r="H833" s="537" t="s">
        <v>3127</v>
      </c>
      <c r="I833" s="69" t="s">
        <v>5842</v>
      </c>
      <c r="J833" s="69" t="s">
        <v>5843</v>
      </c>
      <c r="K833" s="32"/>
      <c r="L833" s="32"/>
      <c r="M833" s="32"/>
      <c r="N833" s="69" t="s">
        <v>6921</v>
      </c>
      <c r="O833" s="32"/>
      <c r="P833" s="32"/>
      <c r="Q833" s="69" t="s">
        <v>4135</v>
      </c>
      <c r="R833" s="69" t="s">
        <v>7294</v>
      </c>
      <c r="S833" s="32"/>
      <c r="T833" s="32"/>
      <c r="U833" s="32"/>
      <c r="V833" s="32"/>
      <c r="W833" s="32" t="s">
        <v>29</v>
      </c>
      <c r="X833" s="32" t="s">
        <v>141</v>
      </c>
      <c r="Y833" s="32"/>
      <c r="Z833" s="32"/>
      <c r="AA833" s="32"/>
      <c r="AB833" s="32"/>
      <c r="AC833" s="96" t="s">
        <v>142</v>
      </c>
      <c r="AD833" s="32"/>
      <c r="AE833" s="87" t="s">
        <v>214</v>
      </c>
      <c r="AF833" s="372">
        <v>44004</v>
      </c>
      <c r="AG833" s="32"/>
      <c r="AH833" s="32"/>
      <c r="AI833" s="32"/>
      <c r="AJ833" s="32"/>
      <c r="AK833" s="32"/>
      <c r="AL833" s="32"/>
      <c r="AM833" s="87" t="s">
        <v>207</v>
      </c>
      <c r="AN833" s="372">
        <v>44007</v>
      </c>
      <c r="AO833" s="87" t="s">
        <v>56</v>
      </c>
      <c r="AP833" s="87" t="s">
        <v>56</v>
      </c>
      <c r="AQ833" s="69"/>
      <c r="AR833" s="87"/>
      <c r="AS833" s="87"/>
      <c r="AT833" s="69" t="s">
        <v>57</v>
      </c>
      <c r="AU833" s="87"/>
      <c r="AV833" s="87"/>
      <c r="AW833" s="32"/>
      <c r="AX833" s="32"/>
      <c r="AY833" s="32"/>
      <c r="AZ833" s="32">
        <f t="shared" si="17"/>
        <v>6</v>
      </c>
    </row>
    <row r="834" spans="5:52" ht="15.6" customHeight="1">
      <c r="E834" s="32"/>
      <c r="F834" s="32"/>
      <c r="G834" s="32"/>
      <c r="H834" s="537" t="s">
        <v>3128</v>
      </c>
      <c r="I834" s="69" t="s">
        <v>5844</v>
      </c>
      <c r="J834" s="69" t="s">
        <v>5845</v>
      </c>
      <c r="K834" s="32"/>
      <c r="L834" s="32"/>
      <c r="M834" s="32"/>
      <c r="N834" s="69" t="s">
        <v>6922</v>
      </c>
      <c r="O834" s="32"/>
      <c r="P834" s="32"/>
      <c r="Q834" s="69" t="s">
        <v>4136</v>
      </c>
      <c r="R834" s="69" t="s">
        <v>7294</v>
      </c>
      <c r="S834" s="32"/>
      <c r="T834" s="32"/>
      <c r="U834" s="32"/>
      <c r="V834" s="32"/>
      <c r="W834" s="32" t="s">
        <v>29</v>
      </c>
      <c r="X834" s="32" t="s">
        <v>141</v>
      </c>
      <c r="Y834" s="32"/>
      <c r="Z834" s="32"/>
      <c r="AA834" s="32"/>
      <c r="AB834" s="32"/>
      <c r="AC834" s="96" t="s">
        <v>142</v>
      </c>
      <c r="AD834" s="32"/>
      <c r="AE834" s="87" t="s">
        <v>214</v>
      </c>
      <c r="AF834" s="372">
        <v>44004</v>
      </c>
      <c r="AG834" s="32"/>
      <c r="AH834" s="32"/>
      <c r="AI834" s="32"/>
      <c r="AJ834" s="32"/>
      <c r="AK834" s="32"/>
      <c r="AL834" s="32"/>
      <c r="AM834" s="87" t="s">
        <v>207</v>
      </c>
      <c r="AN834" s="372">
        <v>44007</v>
      </c>
      <c r="AO834" s="87" t="s">
        <v>56</v>
      </c>
      <c r="AP834" s="87" t="s">
        <v>56</v>
      </c>
      <c r="AQ834" s="69"/>
      <c r="AR834" s="87" t="s">
        <v>1329</v>
      </c>
      <c r="AS834" s="372">
        <v>44011</v>
      </c>
      <c r="AT834" s="69" t="s">
        <v>57</v>
      </c>
      <c r="AU834" s="87" t="s">
        <v>56</v>
      </c>
      <c r="AV834" s="69" t="s">
        <v>1939</v>
      </c>
      <c r="AW834" s="32"/>
      <c r="AX834" s="32"/>
      <c r="AY834" s="32"/>
      <c r="AZ834" s="32">
        <f t="shared" si="17"/>
        <v>6</v>
      </c>
    </row>
    <row r="835" spans="5:52" ht="15.6" customHeight="1">
      <c r="E835" s="32"/>
      <c r="F835" s="32"/>
      <c r="G835" s="32"/>
      <c r="H835" s="537" t="s">
        <v>3129</v>
      </c>
      <c r="I835" s="69" t="s">
        <v>5846</v>
      </c>
      <c r="J835" s="69" t="s">
        <v>5847</v>
      </c>
      <c r="K835" s="32"/>
      <c r="L835" s="32"/>
      <c r="M835" s="32"/>
      <c r="N835" s="69" t="s">
        <v>6923</v>
      </c>
      <c r="O835" s="32"/>
      <c r="P835" s="32"/>
      <c r="Q835" s="69" t="s">
        <v>4137</v>
      </c>
      <c r="R835" s="69" t="s">
        <v>7294</v>
      </c>
      <c r="S835" s="32"/>
      <c r="T835" s="32"/>
      <c r="U835" s="32"/>
      <c r="V835" s="32"/>
      <c r="W835" s="32" t="s">
        <v>29</v>
      </c>
      <c r="X835" s="32" t="s">
        <v>141</v>
      </c>
      <c r="Y835" s="32"/>
      <c r="Z835" s="32"/>
      <c r="AA835" s="32"/>
      <c r="AB835" s="32"/>
      <c r="AC835" s="96" t="s">
        <v>142</v>
      </c>
      <c r="AD835" s="32"/>
      <c r="AE835" s="87" t="s">
        <v>214</v>
      </c>
      <c r="AF835" s="372">
        <v>44004</v>
      </c>
      <c r="AG835" s="32"/>
      <c r="AH835" s="32"/>
      <c r="AI835" s="32"/>
      <c r="AJ835" s="32"/>
      <c r="AK835" s="32"/>
      <c r="AL835" s="32"/>
      <c r="AM835" s="87" t="s">
        <v>207</v>
      </c>
      <c r="AN835" s="372">
        <v>44007</v>
      </c>
      <c r="AO835" s="87" t="s">
        <v>57</v>
      </c>
      <c r="AP835" s="87" t="s">
        <v>56</v>
      </c>
      <c r="AQ835" s="69" t="s">
        <v>1940</v>
      </c>
      <c r="AR835" s="87"/>
      <c r="AS835" s="87"/>
      <c r="AT835" s="69" t="s">
        <v>57</v>
      </c>
      <c r="AU835" s="87"/>
      <c r="AV835" s="87"/>
      <c r="AW835" s="32"/>
      <c r="AX835" s="32"/>
      <c r="AY835" s="32"/>
      <c r="AZ835" s="32">
        <f t="shared" si="17"/>
        <v>6</v>
      </c>
    </row>
    <row r="836" spans="5:52" ht="15.6" customHeight="1">
      <c r="E836" s="32"/>
      <c r="F836" s="32"/>
      <c r="G836" s="32"/>
      <c r="H836" s="537" t="s">
        <v>3130</v>
      </c>
      <c r="I836" s="69" t="s">
        <v>5848</v>
      </c>
      <c r="J836" s="69" t="s">
        <v>5849</v>
      </c>
      <c r="K836" s="32"/>
      <c r="L836" s="32"/>
      <c r="M836" s="32"/>
      <c r="N836" s="69" t="s">
        <v>6924</v>
      </c>
      <c r="O836" s="32"/>
      <c r="P836" s="32"/>
      <c r="Q836" s="69" t="s">
        <v>4138</v>
      </c>
      <c r="R836" s="69" t="s">
        <v>7294</v>
      </c>
      <c r="S836" s="32"/>
      <c r="T836" s="32"/>
      <c r="U836" s="32"/>
      <c r="V836" s="32"/>
      <c r="W836" s="32" t="s">
        <v>29</v>
      </c>
      <c r="X836" s="32" t="s">
        <v>141</v>
      </c>
      <c r="Y836" s="32"/>
      <c r="Z836" s="32"/>
      <c r="AA836" s="32"/>
      <c r="AB836" s="32"/>
      <c r="AC836" s="96" t="s">
        <v>142</v>
      </c>
      <c r="AD836" s="32"/>
      <c r="AE836" s="87" t="s">
        <v>214</v>
      </c>
      <c r="AF836" s="372">
        <v>44004</v>
      </c>
      <c r="AG836" s="32"/>
      <c r="AH836" s="32"/>
      <c r="AI836" s="32"/>
      <c r="AJ836" s="32"/>
      <c r="AK836" s="32"/>
      <c r="AL836" s="32"/>
      <c r="AM836" s="87" t="s">
        <v>207</v>
      </c>
      <c r="AN836" s="372">
        <v>44007</v>
      </c>
      <c r="AO836" s="87" t="s">
        <v>55</v>
      </c>
      <c r="AP836" s="87" t="s">
        <v>56</v>
      </c>
      <c r="AQ836" s="69" t="s">
        <v>1941</v>
      </c>
      <c r="AR836" s="87" t="s">
        <v>1329</v>
      </c>
      <c r="AS836" s="372">
        <v>44011</v>
      </c>
      <c r="AT836" s="69" t="s">
        <v>57</v>
      </c>
      <c r="AU836" s="87" t="s">
        <v>56</v>
      </c>
      <c r="AV836" s="106" t="s">
        <v>1942</v>
      </c>
      <c r="AW836" s="32"/>
      <c r="AX836" s="32"/>
      <c r="AY836" s="32"/>
      <c r="AZ836" s="32">
        <f t="shared" si="17"/>
        <v>6</v>
      </c>
    </row>
    <row r="837" spans="5:52" ht="15.6" customHeight="1">
      <c r="E837" s="32"/>
      <c r="F837" s="32"/>
      <c r="G837" s="32"/>
      <c r="H837" s="535" t="s">
        <v>3131</v>
      </c>
      <c r="I837" s="450" t="s">
        <v>5850</v>
      </c>
      <c r="J837" s="450" t="s">
        <v>5851</v>
      </c>
      <c r="K837" s="32"/>
      <c r="L837" s="32"/>
      <c r="M837" s="32"/>
      <c r="N837" s="487" t="s">
        <v>6925</v>
      </c>
      <c r="O837" s="32"/>
      <c r="P837" s="32"/>
      <c r="Q837" s="450" t="s">
        <v>4139</v>
      </c>
      <c r="R837" s="450" t="s">
        <v>7295</v>
      </c>
      <c r="S837" s="32"/>
      <c r="T837" s="32"/>
      <c r="U837" s="32"/>
      <c r="V837" s="32"/>
      <c r="W837" s="32" t="s">
        <v>29</v>
      </c>
      <c r="X837" s="32" t="s">
        <v>141</v>
      </c>
      <c r="Y837" s="32"/>
      <c r="Z837" s="32"/>
      <c r="AA837" s="32"/>
      <c r="AB837" s="32"/>
      <c r="AC837" s="450" t="s">
        <v>142</v>
      </c>
      <c r="AD837" s="32"/>
      <c r="AE837" s="450" t="s">
        <v>207</v>
      </c>
      <c r="AF837" s="434">
        <v>44005</v>
      </c>
      <c r="AG837" s="32"/>
      <c r="AH837" s="32"/>
      <c r="AI837" s="32"/>
      <c r="AJ837" s="32"/>
      <c r="AK837" s="32"/>
      <c r="AL837" s="32"/>
      <c r="AM837" s="450" t="s">
        <v>1329</v>
      </c>
      <c r="AN837" s="434">
        <v>44011</v>
      </c>
      <c r="AO837" s="450" t="s">
        <v>57</v>
      </c>
      <c r="AP837" s="450" t="s">
        <v>59</v>
      </c>
      <c r="AQ837" s="470" t="s">
        <v>1943</v>
      </c>
      <c r="AR837" s="450"/>
      <c r="AS837" s="434"/>
      <c r="AT837" s="450" t="s">
        <v>57</v>
      </c>
      <c r="AU837" s="450"/>
      <c r="AV837" s="450"/>
      <c r="AW837" s="32"/>
      <c r="AX837" s="32"/>
      <c r="AY837" s="32"/>
      <c r="AZ837" s="32">
        <f t="shared" si="17"/>
        <v>6</v>
      </c>
    </row>
    <row r="838" spans="5:52" ht="15.6" customHeight="1">
      <c r="E838" s="32"/>
      <c r="F838" s="32"/>
      <c r="G838" s="32"/>
      <c r="H838" s="535" t="s">
        <v>3132</v>
      </c>
      <c r="I838" s="450" t="s">
        <v>5852</v>
      </c>
      <c r="J838" s="450" t="s">
        <v>5853</v>
      </c>
      <c r="K838" s="32"/>
      <c r="L838" s="32"/>
      <c r="M838" s="32"/>
      <c r="N838" s="487" t="s">
        <v>6926</v>
      </c>
      <c r="O838" s="32"/>
      <c r="P838" s="32"/>
      <c r="Q838" s="450" t="s">
        <v>4140</v>
      </c>
      <c r="R838" s="450" t="s">
        <v>7296</v>
      </c>
      <c r="S838" s="32"/>
      <c r="T838" s="32"/>
      <c r="U838" s="32"/>
      <c r="V838" s="32"/>
      <c r="W838" s="32" t="s">
        <v>29</v>
      </c>
      <c r="X838" s="32" t="s">
        <v>141</v>
      </c>
      <c r="Y838" s="32"/>
      <c r="Z838" s="32"/>
      <c r="AA838" s="32"/>
      <c r="AB838" s="32"/>
      <c r="AC838" s="450" t="s">
        <v>142</v>
      </c>
      <c r="AD838" s="32"/>
      <c r="AE838" s="450" t="s">
        <v>207</v>
      </c>
      <c r="AF838" s="434">
        <v>44005</v>
      </c>
      <c r="AG838" s="32"/>
      <c r="AH838" s="32"/>
      <c r="AI838" s="32"/>
      <c r="AJ838" s="32"/>
      <c r="AK838" s="32"/>
      <c r="AL838" s="32"/>
      <c r="AM838" s="450" t="s">
        <v>1329</v>
      </c>
      <c r="AN838" s="434">
        <v>44011</v>
      </c>
      <c r="AO838" s="450" t="s">
        <v>57</v>
      </c>
      <c r="AP838" s="450" t="s">
        <v>59</v>
      </c>
      <c r="AQ838" s="470" t="s">
        <v>1944</v>
      </c>
      <c r="AR838" s="450"/>
      <c r="AS838" s="434"/>
      <c r="AT838" s="450" t="s">
        <v>57</v>
      </c>
      <c r="AU838" s="450"/>
      <c r="AV838" s="450"/>
      <c r="AW838" s="32"/>
      <c r="AX838" s="32"/>
      <c r="AY838" s="32"/>
      <c r="AZ838" s="32">
        <f t="shared" si="17"/>
        <v>6</v>
      </c>
    </row>
    <row r="839" spans="5:52" ht="15.6" customHeight="1">
      <c r="E839" s="32"/>
      <c r="F839" s="32"/>
      <c r="G839" s="32"/>
      <c r="H839" s="535" t="s">
        <v>3133</v>
      </c>
      <c r="I839" s="450" t="s">
        <v>5854</v>
      </c>
      <c r="J839" s="450" t="s">
        <v>5855</v>
      </c>
      <c r="K839" s="32"/>
      <c r="L839" s="32"/>
      <c r="M839" s="32"/>
      <c r="N839" s="487" t="s">
        <v>6927</v>
      </c>
      <c r="O839" s="32"/>
      <c r="P839" s="32"/>
      <c r="Q839" s="450" t="s">
        <v>4141</v>
      </c>
      <c r="R839" s="450" t="s">
        <v>7297</v>
      </c>
      <c r="S839" s="32"/>
      <c r="T839" s="32"/>
      <c r="U839" s="32"/>
      <c r="V839" s="32"/>
      <c r="W839" s="32" t="s">
        <v>29</v>
      </c>
      <c r="X839" s="32" t="s">
        <v>141</v>
      </c>
      <c r="Y839" s="32"/>
      <c r="Z839" s="32"/>
      <c r="AA839" s="32"/>
      <c r="AB839" s="32"/>
      <c r="AC839" s="450" t="s">
        <v>142</v>
      </c>
      <c r="AD839" s="32"/>
      <c r="AE839" s="450" t="s">
        <v>207</v>
      </c>
      <c r="AF839" s="434">
        <v>44005</v>
      </c>
      <c r="AG839" s="32"/>
      <c r="AH839" s="32"/>
      <c r="AI839" s="32"/>
      <c r="AJ839" s="32"/>
      <c r="AK839" s="32"/>
      <c r="AL839" s="32"/>
      <c r="AM839" s="450" t="s">
        <v>1329</v>
      </c>
      <c r="AN839" s="434">
        <v>44011</v>
      </c>
      <c r="AO839" s="450" t="s">
        <v>57</v>
      </c>
      <c r="AP839" s="450" t="s">
        <v>56</v>
      </c>
      <c r="AQ839" s="470" t="s">
        <v>1945</v>
      </c>
      <c r="AR839" s="450"/>
      <c r="AS839" s="434"/>
      <c r="AT839" s="450" t="s">
        <v>57</v>
      </c>
      <c r="AU839" s="450"/>
      <c r="AV839" s="450"/>
      <c r="AW839" s="32"/>
      <c r="AX839" s="32"/>
      <c r="AY839" s="32"/>
      <c r="AZ839" s="32">
        <f t="shared" si="17"/>
        <v>6</v>
      </c>
    </row>
    <row r="840" spans="5:52" ht="15.6" customHeight="1">
      <c r="E840" s="32"/>
      <c r="F840" s="32"/>
      <c r="G840" s="32"/>
      <c r="H840" s="535" t="s">
        <v>3134</v>
      </c>
      <c r="I840" s="450" t="s">
        <v>5856</v>
      </c>
      <c r="J840" s="450" t="s">
        <v>5857</v>
      </c>
      <c r="K840" s="32"/>
      <c r="L840" s="32"/>
      <c r="M840" s="32"/>
      <c r="N840" s="487" t="s">
        <v>6928</v>
      </c>
      <c r="O840" s="32"/>
      <c r="P840" s="32"/>
      <c r="Q840" s="450" t="s">
        <v>4142</v>
      </c>
      <c r="R840" s="450" t="s">
        <v>7298</v>
      </c>
      <c r="S840" s="32"/>
      <c r="T840" s="32"/>
      <c r="U840" s="32"/>
      <c r="V840" s="32"/>
      <c r="W840" s="32" t="s">
        <v>29</v>
      </c>
      <c r="X840" s="32" t="s">
        <v>141</v>
      </c>
      <c r="Y840" s="32"/>
      <c r="Z840" s="32"/>
      <c r="AA840" s="32"/>
      <c r="AB840" s="32"/>
      <c r="AC840" s="450" t="s">
        <v>142</v>
      </c>
      <c r="AD840" s="32"/>
      <c r="AE840" s="450" t="s">
        <v>207</v>
      </c>
      <c r="AF840" s="434">
        <v>44005</v>
      </c>
      <c r="AG840" s="32"/>
      <c r="AH840" s="32"/>
      <c r="AI840" s="32"/>
      <c r="AJ840" s="32"/>
      <c r="AK840" s="32"/>
      <c r="AL840" s="32"/>
      <c r="AM840" s="450" t="s">
        <v>1329</v>
      </c>
      <c r="AN840" s="434">
        <v>44011</v>
      </c>
      <c r="AO840" s="450" t="s">
        <v>57</v>
      </c>
      <c r="AP840" s="450" t="s">
        <v>56</v>
      </c>
      <c r="AQ840" s="470" t="s">
        <v>1946</v>
      </c>
      <c r="AR840" s="450" t="s">
        <v>214</v>
      </c>
      <c r="AS840" s="434">
        <v>44012</v>
      </c>
      <c r="AT840" s="450" t="s">
        <v>57</v>
      </c>
      <c r="AU840" s="450"/>
      <c r="AV840" s="450"/>
      <c r="AW840" s="32"/>
      <c r="AX840" s="32"/>
      <c r="AY840" s="32"/>
      <c r="AZ840" s="32">
        <f t="shared" si="17"/>
        <v>6</v>
      </c>
    </row>
    <row r="841" spans="5:52" ht="15.6" customHeight="1">
      <c r="E841" s="32"/>
      <c r="F841" s="32"/>
      <c r="G841" s="32"/>
      <c r="H841" s="535" t="s">
        <v>3135</v>
      </c>
      <c r="I841" s="450" t="s">
        <v>5858</v>
      </c>
      <c r="J841" s="450" t="s">
        <v>5859</v>
      </c>
      <c r="K841" s="32"/>
      <c r="L841" s="32"/>
      <c r="M841" s="32"/>
      <c r="N841" s="487" t="s">
        <v>6929</v>
      </c>
      <c r="O841" s="32"/>
      <c r="P841" s="32"/>
      <c r="Q841" s="450" t="s">
        <v>4143</v>
      </c>
      <c r="R841" s="450" t="s">
        <v>7299</v>
      </c>
      <c r="S841" s="32"/>
      <c r="T841" s="32"/>
      <c r="U841" s="32"/>
      <c r="V841" s="32"/>
      <c r="W841" s="32" t="s">
        <v>29</v>
      </c>
      <c r="X841" s="32" t="s">
        <v>141</v>
      </c>
      <c r="Y841" s="32"/>
      <c r="Z841" s="32"/>
      <c r="AA841" s="32"/>
      <c r="AB841" s="32"/>
      <c r="AC841" s="450" t="s">
        <v>142</v>
      </c>
      <c r="AD841" s="32"/>
      <c r="AE841" s="450" t="s">
        <v>207</v>
      </c>
      <c r="AF841" s="434">
        <v>44005</v>
      </c>
      <c r="AG841" s="32"/>
      <c r="AH841" s="32"/>
      <c r="AI841" s="32"/>
      <c r="AJ841" s="32"/>
      <c r="AK841" s="32"/>
      <c r="AL841" s="32"/>
      <c r="AM841" s="450" t="s">
        <v>1329</v>
      </c>
      <c r="AN841" s="434">
        <v>44011</v>
      </c>
      <c r="AO841" s="450" t="s">
        <v>57</v>
      </c>
      <c r="AP841" s="450" t="s">
        <v>56</v>
      </c>
      <c r="AQ841" s="470" t="s">
        <v>1947</v>
      </c>
      <c r="AR841" s="450" t="s">
        <v>214</v>
      </c>
      <c r="AS841" s="434">
        <v>44012</v>
      </c>
      <c r="AT841" s="450" t="s">
        <v>57</v>
      </c>
      <c r="AU841" s="450"/>
      <c r="AV841" s="450"/>
      <c r="AW841" s="32"/>
      <c r="AX841" s="32"/>
      <c r="AY841" s="32"/>
      <c r="AZ841" s="32">
        <f t="shared" si="17"/>
        <v>6</v>
      </c>
    </row>
    <row r="842" spans="5:52" ht="15.6" customHeight="1">
      <c r="E842" s="32"/>
      <c r="F842" s="32"/>
      <c r="G842" s="32"/>
      <c r="H842" s="535" t="s">
        <v>3136</v>
      </c>
      <c r="I842" s="450" t="s">
        <v>5860</v>
      </c>
      <c r="J842" s="450" t="s">
        <v>5861</v>
      </c>
      <c r="K842" s="32"/>
      <c r="L842" s="32"/>
      <c r="M842" s="32"/>
      <c r="N842" s="487" t="s">
        <v>6930</v>
      </c>
      <c r="O842" s="32"/>
      <c r="P842" s="32"/>
      <c r="Q842" s="450" t="s">
        <v>4144</v>
      </c>
      <c r="R842" s="450" t="s">
        <v>7300</v>
      </c>
      <c r="S842" s="32"/>
      <c r="T842" s="32"/>
      <c r="U842" s="32"/>
      <c r="V842" s="32"/>
      <c r="W842" s="32" t="s">
        <v>29</v>
      </c>
      <c r="X842" s="32" t="s">
        <v>141</v>
      </c>
      <c r="Y842" s="32"/>
      <c r="Z842" s="32"/>
      <c r="AA842" s="32"/>
      <c r="AB842" s="32"/>
      <c r="AC842" s="450" t="s">
        <v>142</v>
      </c>
      <c r="AD842" s="32"/>
      <c r="AE842" s="450" t="s">
        <v>207</v>
      </c>
      <c r="AF842" s="434">
        <v>44006</v>
      </c>
      <c r="AG842" s="32"/>
      <c r="AH842" s="32"/>
      <c r="AI842" s="32"/>
      <c r="AJ842" s="32"/>
      <c r="AK842" s="32"/>
      <c r="AL842" s="32"/>
      <c r="AM842" s="450" t="s">
        <v>1329</v>
      </c>
      <c r="AN842" s="434">
        <v>44011</v>
      </c>
      <c r="AO842" s="450" t="s">
        <v>57</v>
      </c>
      <c r="AP842" s="450" t="s">
        <v>56</v>
      </c>
      <c r="AQ842" s="470" t="s">
        <v>1875</v>
      </c>
      <c r="AR842" s="450"/>
      <c r="AS842" s="434"/>
      <c r="AT842" s="450" t="s">
        <v>57</v>
      </c>
      <c r="AU842" s="450"/>
      <c r="AV842" s="450"/>
      <c r="AW842" s="32"/>
      <c r="AX842" s="32"/>
      <c r="AY842" s="32"/>
      <c r="AZ842" s="32">
        <f t="shared" si="17"/>
        <v>6</v>
      </c>
    </row>
    <row r="843" spans="5:52" ht="15.6" customHeight="1">
      <c r="E843" s="32"/>
      <c r="F843" s="32"/>
      <c r="G843" s="32"/>
      <c r="H843" s="535" t="s">
        <v>3137</v>
      </c>
      <c r="I843" s="450" t="s">
        <v>5862</v>
      </c>
      <c r="J843" s="450" t="s">
        <v>5863</v>
      </c>
      <c r="K843" s="32"/>
      <c r="L843" s="32"/>
      <c r="M843" s="32"/>
      <c r="N843" s="487" t="s">
        <v>6931</v>
      </c>
      <c r="O843" s="32"/>
      <c r="P843" s="32"/>
      <c r="Q843" s="450" t="s">
        <v>4145</v>
      </c>
      <c r="R843" s="450" t="s">
        <v>7248</v>
      </c>
      <c r="S843" s="32"/>
      <c r="T843" s="32"/>
      <c r="U843" s="32"/>
      <c r="V843" s="32"/>
      <c r="W843" s="32" t="s">
        <v>29</v>
      </c>
      <c r="X843" s="32" t="s">
        <v>141</v>
      </c>
      <c r="Y843" s="32"/>
      <c r="Z843" s="32"/>
      <c r="AA843" s="32"/>
      <c r="AB843" s="32"/>
      <c r="AC843" s="450" t="s">
        <v>142</v>
      </c>
      <c r="AD843" s="32"/>
      <c r="AE843" s="450" t="s">
        <v>207</v>
      </c>
      <c r="AF843" s="434">
        <v>44006</v>
      </c>
      <c r="AG843" s="32"/>
      <c r="AH843" s="32"/>
      <c r="AI843" s="32"/>
      <c r="AJ843" s="32"/>
      <c r="AK843" s="32"/>
      <c r="AL843" s="32"/>
      <c r="AM843" s="450" t="s">
        <v>1329</v>
      </c>
      <c r="AN843" s="434">
        <v>44007</v>
      </c>
      <c r="AO843" s="450" t="s">
        <v>56</v>
      </c>
      <c r="AP843" s="87" t="s">
        <v>56</v>
      </c>
      <c r="AQ843" s="470"/>
      <c r="AR843" s="450" t="s">
        <v>214</v>
      </c>
      <c r="AS843" s="434">
        <v>44011</v>
      </c>
      <c r="AT843" s="450" t="s">
        <v>57</v>
      </c>
      <c r="AU843" s="450"/>
      <c r="AV843" s="450"/>
      <c r="AW843" s="32"/>
      <c r="AX843" s="32"/>
      <c r="AY843" s="32"/>
      <c r="AZ843" s="32">
        <f t="shared" si="17"/>
        <v>6</v>
      </c>
    </row>
    <row r="844" spans="5:52" ht="15.6" customHeight="1">
      <c r="E844" s="32"/>
      <c r="F844" s="32"/>
      <c r="G844" s="32"/>
      <c r="H844" s="535" t="s">
        <v>3138</v>
      </c>
      <c r="I844" s="450" t="s">
        <v>5864</v>
      </c>
      <c r="J844" s="450" t="s">
        <v>5865</v>
      </c>
      <c r="K844" s="32"/>
      <c r="L844" s="32"/>
      <c r="M844" s="32"/>
      <c r="N844" s="487" t="s">
        <v>6932</v>
      </c>
      <c r="O844" s="32"/>
      <c r="P844" s="32"/>
      <c r="Q844" s="450" t="s">
        <v>4146</v>
      </c>
      <c r="R844" s="450" t="s">
        <v>7301</v>
      </c>
      <c r="S844" s="32"/>
      <c r="T844" s="32"/>
      <c r="U844" s="32"/>
      <c r="V844" s="32"/>
      <c r="W844" s="32" t="s">
        <v>29</v>
      </c>
      <c r="X844" s="32" t="s">
        <v>141</v>
      </c>
      <c r="Y844" s="32"/>
      <c r="Z844" s="32"/>
      <c r="AA844" s="32"/>
      <c r="AB844" s="32"/>
      <c r="AC844" s="450" t="s">
        <v>142</v>
      </c>
      <c r="AD844" s="32"/>
      <c r="AE844" s="450" t="s">
        <v>207</v>
      </c>
      <c r="AF844" s="434">
        <v>44006</v>
      </c>
      <c r="AG844" s="32"/>
      <c r="AH844" s="32"/>
      <c r="AI844" s="32"/>
      <c r="AJ844" s="32"/>
      <c r="AK844" s="32"/>
      <c r="AL844" s="32"/>
      <c r="AM844" s="450" t="s">
        <v>1329</v>
      </c>
      <c r="AN844" s="434">
        <v>44011</v>
      </c>
      <c r="AO844" s="450" t="s">
        <v>57</v>
      </c>
      <c r="AP844" s="450" t="s">
        <v>59</v>
      </c>
      <c r="AQ844" s="470" t="s">
        <v>1948</v>
      </c>
      <c r="AR844" s="450"/>
      <c r="AS844" s="434"/>
      <c r="AT844" s="450" t="s">
        <v>57</v>
      </c>
      <c r="AU844" s="450"/>
      <c r="AV844" s="450"/>
      <c r="AW844" s="32"/>
      <c r="AX844" s="32"/>
      <c r="AY844" s="32"/>
      <c r="AZ844" s="32">
        <f t="shared" ref="AZ844:AZ907" si="18">MONTH(AF844)</f>
        <v>6</v>
      </c>
    </row>
    <row r="845" spans="5:52" ht="15.6" customHeight="1">
      <c r="E845" s="32"/>
      <c r="F845" s="32"/>
      <c r="G845" s="32"/>
      <c r="H845" s="535" t="s">
        <v>3139</v>
      </c>
      <c r="I845" s="450" t="s">
        <v>5866</v>
      </c>
      <c r="J845" s="450" t="s">
        <v>5867</v>
      </c>
      <c r="K845" s="32"/>
      <c r="L845" s="32"/>
      <c r="M845" s="32"/>
      <c r="N845" s="487" t="s">
        <v>6933</v>
      </c>
      <c r="O845" s="32"/>
      <c r="P845" s="32"/>
      <c r="Q845" s="450" t="s">
        <v>4147</v>
      </c>
      <c r="R845" s="450" t="s">
        <v>7302</v>
      </c>
      <c r="S845" s="32"/>
      <c r="T845" s="32"/>
      <c r="U845" s="32"/>
      <c r="V845" s="32"/>
      <c r="W845" s="32" t="s">
        <v>29</v>
      </c>
      <c r="X845" s="32" t="s">
        <v>141</v>
      </c>
      <c r="Y845" s="32"/>
      <c r="Z845" s="32"/>
      <c r="AA845" s="32"/>
      <c r="AB845" s="32"/>
      <c r="AC845" s="450" t="s">
        <v>142</v>
      </c>
      <c r="AD845" s="32"/>
      <c r="AE845" s="450" t="s">
        <v>207</v>
      </c>
      <c r="AF845" s="434">
        <v>44006</v>
      </c>
      <c r="AG845" s="32"/>
      <c r="AH845" s="32"/>
      <c r="AI845" s="32"/>
      <c r="AJ845" s="32"/>
      <c r="AK845" s="32"/>
      <c r="AL845" s="32"/>
      <c r="AM845" s="450" t="s">
        <v>1329</v>
      </c>
      <c r="AN845" s="434">
        <v>44011</v>
      </c>
      <c r="AO845" s="450" t="s">
        <v>57</v>
      </c>
      <c r="AP845" s="450" t="s">
        <v>59</v>
      </c>
      <c r="AQ845" s="470" t="s">
        <v>1948</v>
      </c>
      <c r="AR845" s="450"/>
      <c r="AS845" s="434"/>
      <c r="AT845" s="450" t="s">
        <v>57</v>
      </c>
      <c r="AU845" s="450"/>
      <c r="AV845" s="450"/>
      <c r="AW845" s="32"/>
      <c r="AX845" s="32"/>
      <c r="AY845" s="32"/>
      <c r="AZ845" s="32">
        <f t="shared" si="18"/>
        <v>6</v>
      </c>
    </row>
    <row r="846" spans="5:52" ht="15.6" customHeight="1">
      <c r="E846" s="32"/>
      <c r="F846" s="32"/>
      <c r="G846" s="32"/>
      <c r="H846" s="535" t="s">
        <v>3140</v>
      </c>
      <c r="I846" s="450" t="s">
        <v>5868</v>
      </c>
      <c r="J846" s="450" t="s">
        <v>5869</v>
      </c>
      <c r="K846" s="32"/>
      <c r="L846" s="32"/>
      <c r="M846" s="32"/>
      <c r="N846" s="487" t="s">
        <v>6934</v>
      </c>
      <c r="O846" s="32"/>
      <c r="P846" s="32"/>
      <c r="Q846" s="450" t="s">
        <v>4148</v>
      </c>
      <c r="R846" s="450" t="s">
        <v>7303</v>
      </c>
      <c r="S846" s="32"/>
      <c r="T846" s="32"/>
      <c r="U846" s="32"/>
      <c r="V846" s="32"/>
      <c r="W846" s="32" t="s">
        <v>29</v>
      </c>
      <c r="X846" s="32" t="s">
        <v>141</v>
      </c>
      <c r="Y846" s="32"/>
      <c r="Z846" s="32"/>
      <c r="AA846" s="32"/>
      <c r="AB846" s="32"/>
      <c r="AC846" s="450" t="s">
        <v>142</v>
      </c>
      <c r="AD846" s="32"/>
      <c r="AE846" s="450" t="s">
        <v>207</v>
      </c>
      <c r="AF846" s="434">
        <v>44006</v>
      </c>
      <c r="AG846" s="32"/>
      <c r="AH846" s="32"/>
      <c r="AI846" s="32"/>
      <c r="AJ846" s="32"/>
      <c r="AK846" s="32"/>
      <c r="AL846" s="32"/>
      <c r="AM846" s="450" t="s">
        <v>1329</v>
      </c>
      <c r="AN846" s="434">
        <v>44011</v>
      </c>
      <c r="AO846" s="450" t="s">
        <v>57</v>
      </c>
      <c r="AP846" s="450" t="s">
        <v>59</v>
      </c>
      <c r="AQ846" s="470" t="s">
        <v>1948</v>
      </c>
      <c r="AR846" s="450"/>
      <c r="AS846" s="434"/>
      <c r="AT846" s="450" t="s">
        <v>57</v>
      </c>
      <c r="AU846" s="450"/>
      <c r="AV846" s="450"/>
      <c r="AW846" s="32"/>
      <c r="AX846" s="32"/>
      <c r="AY846" s="32"/>
      <c r="AZ846" s="32">
        <f t="shared" si="18"/>
        <v>6</v>
      </c>
    </row>
    <row r="847" spans="5:52" ht="15.6" customHeight="1">
      <c r="E847" s="32"/>
      <c r="F847" s="32"/>
      <c r="G847" s="32"/>
      <c r="H847" s="535" t="s">
        <v>3141</v>
      </c>
      <c r="I847" s="450" t="s">
        <v>5870</v>
      </c>
      <c r="J847" s="450" t="s">
        <v>5871</v>
      </c>
      <c r="K847" s="32"/>
      <c r="L847" s="32"/>
      <c r="M847" s="32"/>
      <c r="N847" s="487" t="s">
        <v>6933</v>
      </c>
      <c r="O847" s="32"/>
      <c r="P847" s="32"/>
      <c r="Q847" s="450" t="s">
        <v>4149</v>
      </c>
      <c r="R847" s="450" t="s">
        <v>7302</v>
      </c>
      <c r="S847" s="32"/>
      <c r="T847" s="32"/>
      <c r="U847" s="32"/>
      <c r="V847" s="32"/>
      <c r="W847" s="32" t="s">
        <v>29</v>
      </c>
      <c r="X847" s="32" t="s">
        <v>141</v>
      </c>
      <c r="Y847" s="32"/>
      <c r="Z847" s="32"/>
      <c r="AA847" s="32"/>
      <c r="AB847" s="32"/>
      <c r="AC847" s="450" t="s">
        <v>142</v>
      </c>
      <c r="AD847" s="32"/>
      <c r="AE847" s="450" t="s">
        <v>207</v>
      </c>
      <c r="AF847" s="434">
        <v>44006</v>
      </c>
      <c r="AG847" s="32"/>
      <c r="AH847" s="32"/>
      <c r="AI847" s="32"/>
      <c r="AJ847" s="32"/>
      <c r="AK847" s="32"/>
      <c r="AL847" s="32"/>
      <c r="AM847" s="450" t="s">
        <v>1329</v>
      </c>
      <c r="AN847" s="434">
        <v>44011</v>
      </c>
      <c r="AO847" s="450" t="s">
        <v>57</v>
      </c>
      <c r="AP847" s="450" t="s">
        <v>59</v>
      </c>
      <c r="AQ847" s="470" t="s">
        <v>1948</v>
      </c>
      <c r="AR847" s="450"/>
      <c r="AS847" s="434"/>
      <c r="AT847" s="450" t="s">
        <v>57</v>
      </c>
      <c r="AU847" s="450"/>
      <c r="AV847" s="450"/>
      <c r="AW847" s="32"/>
      <c r="AX847" s="32"/>
      <c r="AY847" s="32"/>
      <c r="AZ847" s="32">
        <f t="shared" si="18"/>
        <v>6</v>
      </c>
    </row>
    <row r="848" spans="5:52" ht="15.6" customHeight="1">
      <c r="E848" s="32"/>
      <c r="F848" s="32"/>
      <c r="G848" s="32"/>
      <c r="H848" s="535" t="s">
        <v>3142</v>
      </c>
      <c r="I848" s="450" t="s">
        <v>5872</v>
      </c>
      <c r="J848" s="450" t="s">
        <v>5873</v>
      </c>
      <c r="K848" s="32"/>
      <c r="L848" s="32"/>
      <c r="M848" s="32"/>
      <c r="N848" s="487" t="s">
        <v>6935</v>
      </c>
      <c r="O848" s="32"/>
      <c r="P848" s="32"/>
      <c r="Q848" s="450" t="s">
        <v>4150</v>
      </c>
      <c r="R848" s="450" t="s">
        <v>7303</v>
      </c>
      <c r="S848" s="32"/>
      <c r="T848" s="32"/>
      <c r="U848" s="32"/>
      <c r="V848" s="32"/>
      <c r="W848" s="32" t="s">
        <v>29</v>
      </c>
      <c r="X848" s="32" t="s">
        <v>141</v>
      </c>
      <c r="Y848" s="32"/>
      <c r="Z848" s="32"/>
      <c r="AA848" s="32"/>
      <c r="AB848" s="32"/>
      <c r="AC848" s="450" t="s">
        <v>142</v>
      </c>
      <c r="AD848" s="32"/>
      <c r="AE848" s="450" t="s">
        <v>207</v>
      </c>
      <c r="AF848" s="434">
        <v>44006</v>
      </c>
      <c r="AG848" s="32"/>
      <c r="AH848" s="32"/>
      <c r="AI848" s="32"/>
      <c r="AJ848" s="32"/>
      <c r="AK848" s="32"/>
      <c r="AL848" s="32"/>
      <c r="AM848" s="450" t="s">
        <v>1329</v>
      </c>
      <c r="AN848" s="434">
        <v>44011</v>
      </c>
      <c r="AO848" s="450" t="s">
        <v>57</v>
      </c>
      <c r="AP848" s="450" t="s">
        <v>56</v>
      </c>
      <c r="AQ848" s="470" t="s">
        <v>1948</v>
      </c>
      <c r="AR848" s="450" t="s">
        <v>214</v>
      </c>
      <c r="AS848" s="434">
        <v>44012</v>
      </c>
      <c r="AT848" s="450" t="s">
        <v>57</v>
      </c>
      <c r="AU848" s="450"/>
      <c r="AV848" s="450"/>
      <c r="AW848" s="32"/>
      <c r="AX848" s="32"/>
      <c r="AY848" s="32"/>
      <c r="AZ848" s="32">
        <f t="shared" si="18"/>
        <v>6</v>
      </c>
    </row>
    <row r="849" spans="5:52" ht="15.6" customHeight="1">
      <c r="E849" s="32"/>
      <c r="F849" s="32"/>
      <c r="G849" s="32"/>
      <c r="H849" s="535" t="s">
        <v>3143</v>
      </c>
      <c r="I849" s="450" t="s">
        <v>5874</v>
      </c>
      <c r="J849" s="450" t="s">
        <v>5875</v>
      </c>
      <c r="K849" s="32"/>
      <c r="L849" s="32"/>
      <c r="M849" s="32"/>
      <c r="N849" s="487" t="s">
        <v>6936</v>
      </c>
      <c r="O849" s="32"/>
      <c r="P849" s="32"/>
      <c r="Q849" s="450" t="s">
        <v>4151</v>
      </c>
      <c r="R849" s="450" t="s">
        <v>7304</v>
      </c>
      <c r="S849" s="32"/>
      <c r="T849" s="32"/>
      <c r="U849" s="32"/>
      <c r="V849" s="32"/>
      <c r="W849" s="32" t="s">
        <v>29</v>
      </c>
      <c r="X849" s="32" t="s">
        <v>141</v>
      </c>
      <c r="Y849" s="32"/>
      <c r="Z849" s="32"/>
      <c r="AA849" s="32"/>
      <c r="AB849" s="32"/>
      <c r="AC849" s="450" t="s">
        <v>142</v>
      </c>
      <c r="AD849" s="32"/>
      <c r="AE849" s="450" t="s">
        <v>207</v>
      </c>
      <c r="AF849" s="434">
        <v>44006</v>
      </c>
      <c r="AG849" s="32"/>
      <c r="AH849" s="32"/>
      <c r="AI849" s="32"/>
      <c r="AJ849" s="32"/>
      <c r="AK849" s="32"/>
      <c r="AL849" s="32"/>
      <c r="AM849" s="450" t="s">
        <v>1329</v>
      </c>
      <c r="AN849" s="434">
        <v>44011</v>
      </c>
      <c r="AO849" s="450" t="s">
        <v>57</v>
      </c>
      <c r="AP849" s="450" t="s">
        <v>56</v>
      </c>
      <c r="AQ849" s="470" t="s">
        <v>1948</v>
      </c>
      <c r="AR849" s="450"/>
      <c r="AS849" s="434"/>
      <c r="AT849" s="450" t="s">
        <v>57</v>
      </c>
      <c r="AU849" s="450"/>
      <c r="AV849" s="450"/>
      <c r="AW849" s="32"/>
      <c r="AX849" s="32"/>
      <c r="AY849" s="32"/>
      <c r="AZ849" s="32">
        <f t="shared" si="18"/>
        <v>6</v>
      </c>
    </row>
    <row r="850" spans="5:52" ht="15.6" customHeight="1">
      <c r="E850" s="32"/>
      <c r="F850" s="32"/>
      <c r="G850" s="32"/>
      <c r="H850" s="453" t="s">
        <v>3144</v>
      </c>
      <c r="I850" s="104" t="s">
        <v>5876</v>
      </c>
      <c r="J850" s="104" t="s">
        <v>5877</v>
      </c>
      <c r="K850" s="32"/>
      <c r="L850" s="32"/>
      <c r="M850" s="32"/>
      <c r="N850" s="104" t="s">
        <v>6937</v>
      </c>
      <c r="O850" s="32"/>
      <c r="P850" s="32"/>
      <c r="Q850" s="104" t="s">
        <v>4152</v>
      </c>
      <c r="R850" s="104" t="s">
        <v>7305</v>
      </c>
      <c r="S850" s="32"/>
      <c r="T850" s="32"/>
      <c r="U850" s="32"/>
      <c r="V850" s="32"/>
      <c r="W850" s="32" t="s">
        <v>29</v>
      </c>
      <c r="X850" s="32" t="s">
        <v>141</v>
      </c>
      <c r="Y850" s="32"/>
      <c r="Z850" s="32"/>
      <c r="AA850" s="32"/>
      <c r="AB850" s="32"/>
      <c r="AC850" s="353" t="s">
        <v>142</v>
      </c>
      <c r="AD850" s="32"/>
      <c r="AE850" s="105" t="s">
        <v>214</v>
      </c>
      <c r="AF850" s="449">
        <v>44006</v>
      </c>
      <c r="AG850" s="32"/>
      <c r="AH850" s="32"/>
      <c r="AI850" s="32"/>
      <c r="AJ850" s="32"/>
      <c r="AK850" s="32"/>
      <c r="AL850" s="32"/>
      <c r="AM850" s="358" t="s">
        <v>207</v>
      </c>
      <c r="AN850" s="451">
        <v>44008</v>
      </c>
      <c r="AO850" s="358" t="s">
        <v>57</v>
      </c>
      <c r="AP850" s="358" t="s">
        <v>56</v>
      </c>
      <c r="AQ850" s="104" t="s">
        <v>1949</v>
      </c>
      <c r="AR850" s="105" t="s">
        <v>1329</v>
      </c>
      <c r="AS850" s="449">
        <v>44012</v>
      </c>
      <c r="AT850" s="104" t="s">
        <v>57</v>
      </c>
      <c r="AU850" s="105"/>
      <c r="AV850" s="104" t="s">
        <v>1950</v>
      </c>
      <c r="AW850" s="32"/>
      <c r="AX850" s="32"/>
      <c r="AY850" s="32"/>
      <c r="AZ850" s="32">
        <f t="shared" si="18"/>
        <v>6</v>
      </c>
    </row>
    <row r="851" spans="5:52" ht="15.6" customHeight="1">
      <c r="E851" s="32"/>
      <c r="F851" s="32"/>
      <c r="G851" s="32"/>
      <c r="H851" s="453" t="s">
        <v>3145</v>
      </c>
      <c r="I851" s="104" t="s">
        <v>5878</v>
      </c>
      <c r="J851" s="104" t="s">
        <v>5879</v>
      </c>
      <c r="K851" s="32"/>
      <c r="L851" s="32"/>
      <c r="M851" s="32"/>
      <c r="N851" s="104" t="s">
        <v>6937</v>
      </c>
      <c r="O851" s="32"/>
      <c r="P851" s="32"/>
      <c r="Q851" s="104" t="s">
        <v>4153</v>
      </c>
      <c r="R851" s="104" t="s">
        <v>7305</v>
      </c>
      <c r="S851" s="32"/>
      <c r="T851" s="32"/>
      <c r="U851" s="32"/>
      <c r="V851" s="32"/>
      <c r="W851" s="32" t="s">
        <v>29</v>
      </c>
      <c r="X851" s="32" t="s">
        <v>141</v>
      </c>
      <c r="Y851" s="32"/>
      <c r="Z851" s="32"/>
      <c r="AA851" s="32"/>
      <c r="AB851" s="32"/>
      <c r="AC851" s="353" t="s">
        <v>142</v>
      </c>
      <c r="AD851" s="32"/>
      <c r="AE851" s="105" t="s">
        <v>214</v>
      </c>
      <c r="AF851" s="449">
        <v>44011</v>
      </c>
      <c r="AG851" s="32"/>
      <c r="AH851" s="32"/>
      <c r="AI851" s="32"/>
      <c r="AJ851" s="32"/>
      <c r="AK851" s="32"/>
      <c r="AL851" s="32"/>
      <c r="AM851" s="358" t="s">
        <v>207</v>
      </c>
      <c r="AN851" s="451">
        <v>44011</v>
      </c>
      <c r="AO851" s="358" t="s">
        <v>57</v>
      </c>
      <c r="AP851" s="358" t="s">
        <v>56</v>
      </c>
      <c r="AQ851" s="104" t="s">
        <v>1951</v>
      </c>
      <c r="AR851" s="105" t="s">
        <v>1329</v>
      </c>
      <c r="AS851" s="449">
        <v>44012</v>
      </c>
      <c r="AT851" s="69" t="s">
        <v>57</v>
      </c>
      <c r="AU851" s="105"/>
      <c r="AV851" s="104" t="s">
        <v>1950</v>
      </c>
      <c r="AW851" s="32"/>
      <c r="AX851" s="32"/>
      <c r="AY851" s="32"/>
      <c r="AZ851" s="32">
        <f t="shared" si="18"/>
        <v>6</v>
      </c>
    </row>
    <row r="852" spans="5:52" ht="15.6" customHeight="1">
      <c r="E852" s="32"/>
      <c r="F852" s="32"/>
      <c r="G852" s="32"/>
      <c r="H852" s="453" t="s">
        <v>3146</v>
      </c>
      <c r="I852" s="104" t="s">
        <v>5880</v>
      </c>
      <c r="J852" s="104" t="s">
        <v>5881</v>
      </c>
      <c r="K852" s="32"/>
      <c r="L852" s="32"/>
      <c r="M852" s="32"/>
      <c r="N852" s="104" t="s">
        <v>6937</v>
      </c>
      <c r="O852" s="32"/>
      <c r="P852" s="32"/>
      <c r="Q852" s="104" t="s">
        <v>4154</v>
      </c>
      <c r="R852" s="104" t="s">
        <v>7306</v>
      </c>
      <c r="S852" s="32"/>
      <c r="T852" s="32"/>
      <c r="U852" s="32"/>
      <c r="V852" s="32"/>
      <c r="W852" s="32" t="s">
        <v>29</v>
      </c>
      <c r="X852" s="32" t="s">
        <v>141</v>
      </c>
      <c r="Y852" s="32"/>
      <c r="Z852" s="32"/>
      <c r="AA852" s="32"/>
      <c r="AB852" s="32"/>
      <c r="AC852" s="353" t="s">
        <v>142</v>
      </c>
      <c r="AD852" s="32"/>
      <c r="AE852" s="105" t="s">
        <v>214</v>
      </c>
      <c r="AF852" s="449">
        <v>44011</v>
      </c>
      <c r="AG852" s="32"/>
      <c r="AH852" s="32"/>
      <c r="AI852" s="32"/>
      <c r="AJ852" s="32"/>
      <c r="AK852" s="32"/>
      <c r="AL852" s="32"/>
      <c r="AM852" s="358" t="s">
        <v>207</v>
      </c>
      <c r="AN852" s="451">
        <v>44011</v>
      </c>
      <c r="AO852" s="358" t="s">
        <v>57</v>
      </c>
      <c r="AP852" s="358" t="s">
        <v>56</v>
      </c>
      <c r="AQ852" s="104" t="s">
        <v>1951</v>
      </c>
      <c r="AR852" s="105" t="s">
        <v>1329</v>
      </c>
      <c r="AS852" s="449">
        <v>44012</v>
      </c>
      <c r="AT852" s="69" t="s">
        <v>57</v>
      </c>
      <c r="AU852" s="105"/>
      <c r="AV852" s="104" t="s">
        <v>1950</v>
      </c>
      <c r="AW852" s="32"/>
      <c r="AX852" s="32"/>
      <c r="AY852" s="32"/>
      <c r="AZ852" s="32">
        <f t="shared" si="18"/>
        <v>6</v>
      </c>
    </row>
    <row r="853" spans="5:52" ht="15.6" customHeight="1">
      <c r="E853" s="32"/>
      <c r="F853" s="32"/>
      <c r="G853" s="32"/>
      <c r="H853" s="453" t="s">
        <v>3147</v>
      </c>
      <c r="I853" s="104" t="s">
        <v>5882</v>
      </c>
      <c r="J853" s="104" t="s">
        <v>5883</v>
      </c>
      <c r="K853" s="32"/>
      <c r="L853" s="32"/>
      <c r="M853" s="32"/>
      <c r="N853" s="104" t="s">
        <v>6937</v>
      </c>
      <c r="O853" s="32"/>
      <c r="P853" s="32"/>
      <c r="Q853" s="104" t="s">
        <v>4155</v>
      </c>
      <c r="R853" s="104" t="s">
        <v>7305</v>
      </c>
      <c r="S853" s="32"/>
      <c r="T853" s="32"/>
      <c r="U853" s="32"/>
      <c r="V853" s="32"/>
      <c r="W853" s="32" t="s">
        <v>29</v>
      </c>
      <c r="X853" s="32" t="s">
        <v>141</v>
      </c>
      <c r="Y853" s="32"/>
      <c r="Z853" s="32"/>
      <c r="AA853" s="32"/>
      <c r="AB853" s="32"/>
      <c r="AC853" s="353" t="s">
        <v>142</v>
      </c>
      <c r="AD853" s="32"/>
      <c r="AE853" s="105" t="s">
        <v>214</v>
      </c>
      <c r="AF853" s="449">
        <v>44011</v>
      </c>
      <c r="AG853" s="32"/>
      <c r="AH853" s="32"/>
      <c r="AI853" s="32"/>
      <c r="AJ853" s="32"/>
      <c r="AK853" s="32"/>
      <c r="AL853" s="32"/>
      <c r="AM853" s="358" t="s">
        <v>207</v>
      </c>
      <c r="AN853" s="451">
        <v>44011</v>
      </c>
      <c r="AO853" s="358" t="s">
        <v>57</v>
      </c>
      <c r="AP853" s="358" t="s">
        <v>56</v>
      </c>
      <c r="AQ853" s="104" t="s">
        <v>1951</v>
      </c>
      <c r="AR853" s="105" t="s">
        <v>1329</v>
      </c>
      <c r="AS853" s="449">
        <v>44012</v>
      </c>
      <c r="AT853" s="69" t="s">
        <v>57</v>
      </c>
      <c r="AU853" s="105"/>
      <c r="AV853" s="104" t="s">
        <v>1950</v>
      </c>
      <c r="AW853" s="32"/>
      <c r="AX853" s="32"/>
      <c r="AY853" s="32"/>
      <c r="AZ853" s="32">
        <f t="shared" si="18"/>
        <v>6</v>
      </c>
    </row>
    <row r="854" spans="5:52" ht="15.6" customHeight="1">
      <c r="E854" s="32"/>
      <c r="F854" s="32"/>
      <c r="G854" s="32"/>
      <c r="H854" s="537" t="s">
        <v>3148</v>
      </c>
      <c r="I854" s="69" t="s">
        <v>5884</v>
      </c>
      <c r="J854" s="69" t="s">
        <v>5885</v>
      </c>
      <c r="K854" s="32"/>
      <c r="L854" s="32"/>
      <c r="M854" s="32"/>
      <c r="N854" s="69" t="s">
        <v>6938</v>
      </c>
      <c r="O854" s="32"/>
      <c r="P854" s="32"/>
      <c r="Q854" s="69" t="s">
        <v>4156</v>
      </c>
      <c r="R854" s="69" t="s">
        <v>7306</v>
      </c>
      <c r="S854" s="32"/>
      <c r="T854" s="32"/>
      <c r="U854" s="32"/>
      <c r="V854" s="32"/>
      <c r="W854" s="32" t="s">
        <v>29</v>
      </c>
      <c r="X854" s="32" t="s">
        <v>141</v>
      </c>
      <c r="Y854" s="32"/>
      <c r="Z854" s="32"/>
      <c r="AA854" s="32"/>
      <c r="AB854" s="32"/>
      <c r="AC854" s="96" t="s">
        <v>142</v>
      </c>
      <c r="AD854" s="32"/>
      <c r="AE854" s="87" t="s">
        <v>214</v>
      </c>
      <c r="AF854" s="372">
        <v>44006</v>
      </c>
      <c r="AG854" s="32"/>
      <c r="AH854" s="32"/>
      <c r="AI854" s="32"/>
      <c r="AJ854" s="32"/>
      <c r="AK854" s="32"/>
      <c r="AL854" s="32"/>
      <c r="AM854" s="87" t="s">
        <v>207</v>
      </c>
      <c r="AN854" s="372">
        <v>44008</v>
      </c>
      <c r="AO854" s="87" t="s">
        <v>57</v>
      </c>
      <c r="AP854" s="87" t="s">
        <v>56</v>
      </c>
      <c r="AQ854" s="69" t="s">
        <v>1952</v>
      </c>
      <c r="AR854" s="87" t="s">
        <v>1329</v>
      </c>
      <c r="AS854" s="372">
        <v>44012</v>
      </c>
      <c r="AT854" s="104" t="s">
        <v>57</v>
      </c>
      <c r="AU854" s="87" t="s">
        <v>56</v>
      </c>
      <c r="AV854" s="99" t="s">
        <v>1953</v>
      </c>
      <c r="AW854" s="32"/>
      <c r="AX854" s="32"/>
      <c r="AY854" s="32"/>
      <c r="AZ854" s="32">
        <f t="shared" si="18"/>
        <v>6</v>
      </c>
    </row>
    <row r="855" spans="5:52" ht="15.6" customHeight="1">
      <c r="E855" s="32"/>
      <c r="F855" s="32"/>
      <c r="G855" s="32"/>
      <c r="H855" s="537" t="s">
        <v>3149</v>
      </c>
      <c r="I855" s="69" t="s">
        <v>5886</v>
      </c>
      <c r="J855" s="69" t="s">
        <v>5887</v>
      </c>
      <c r="K855" s="32"/>
      <c r="L855" s="32"/>
      <c r="M855" s="32"/>
      <c r="N855" s="69" t="s">
        <v>6939</v>
      </c>
      <c r="O855" s="32"/>
      <c r="P855" s="32"/>
      <c r="Q855" s="69" t="s">
        <v>4157</v>
      </c>
      <c r="R855" s="69" t="s">
        <v>7306</v>
      </c>
      <c r="S855" s="32"/>
      <c r="T855" s="32"/>
      <c r="U855" s="32"/>
      <c r="V855" s="32"/>
      <c r="W855" s="32" t="s">
        <v>29</v>
      </c>
      <c r="X855" s="32" t="s">
        <v>141</v>
      </c>
      <c r="Y855" s="32"/>
      <c r="Z855" s="32"/>
      <c r="AA855" s="32"/>
      <c r="AB855" s="32"/>
      <c r="AC855" s="96" t="s">
        <v>142</v>
      </c>
      <c r="AD855" s="32"/>
      <c r="AE855" s="87" t="s">
        <v>214</v>
      </c>
      <c r="AF855" s="372">
        <v>44006</v>
      </c>
      <c r="AG855" s="32"/>
      <c r="AH855" s="32"/>
      <c r="AI855" s="32"/>
      <c r="AJ855" s="32"/>
      <c r="AK855" s="32"/>
      <c r="AL855" s="32"/>
      <c r="AM855" s="87" t="s">
        <v>207</v>
      </c>
      <c r="AN855" s="372">
        <v>44008</v>
      </c>
      <c r="AO855" s="87" t="s">
        <v>55</v>
      </c>
      <c r="AP855" s="87" t="s">
        <v>56</v>
      </c>
      <c r="AQ855" s="69" t="s">
        <v>1954</v>
      </c>
      <c r="AR855" s="87"/>
      <c r="AS855" s="87"/>
      <c r="AT855" s="69" t="s">
        <v>57</v>
      </c>
      <c r="AU855" s="87"/>
      <c r="AV855" s="87"/>
      <c r="AW855" s="32"/>
      <c r="AX855" s="32"/>
      <c r="AY855" s="32"/>
      <c r="AZ855" s="32">
        <f t="shared" si="18"/>
        <v>6</v>
      </c>
    </row>
    <row r="856" spans="5:52" ht="15.6" customHeight="1">
      <c r="E856" s="32"/>
      <c r="F856" s="32"/>
      <c r="G856" s="32"/>
      <c r="H856" s="537" t="s">
        <v>3150</v>
      </c>
      <c r="I856" s="69" t="s">
        <v>5888</v>
      </c>
      <c r="J856" s="69" t="s">
        <v>5889</v>
      </c>
      <c r="K856" s="32"/>
      <c r="L856" s="32"/>
      <c r="M856" s="32"/>
      <c r="N856" s="69" t="s">
        <v>6940</v>
      </c>
      <c r="O856" s="32"/>
      <c r="P856" s="32"/>
      <c r="Q856" s="69" t="s">
        <v>4158</v>
      </c>
      <c r="R856" s="69" t="s">
        <v>7306</v>
      </c>
      <c r="S856" s="32"/>
      <c r="T856" s="32"/>
      <c r="U856" s="32"/>
      <c r="V856" s="32"/>
      <c r="W856" s="32" t="s">
        <v>29</v>
      </c>
      <c r="X856" s="32" t="s">
        <v>141</v>
      </c>
      <c r="Y856" s="32"/>
      <c r="Z856" s="32"/>
      <c r="AA856" s="32"/>
      <c r="AB856" s="32"/>
      <c r="AC856" s="96" t="s">
        <v>142</v>
      </c>
      <c r="AD856" s="32"/>
      <c r="AE856" s="87" t="s">
        <v>214</v>
      </c>
      <c r="AF856" s="372">
        <v>44006</v>
      </c>
      <c r="AG856" s="32"/>
      <c r="AH856" s="32"/>
      <c r="AI856" s="32"/>
      <c r="AJ856" s="32"/>
      <c r="AK856" s="32"/>
      <c r="AL856" s="32"/>
      <c r="AM856" s="87" t="s">
        <v>207</v>
      </c>
      <c r="AN856" s="372">
        <v>44008</v>
      </c>
      <c r="AO856" s="87" t="s">
        <v>55</v>
      </c>
      <c r="AP856" s="87" t="s">
        <v>56</v>
      </c>
      <c r="AQ856" s="69" t="s">
        <v>1954</v>
      </c>
      <c r="AR856" s="87"/>
      <c r="AS856" s="372"/>
      <c r="AT856" s="69" t="s">
        <v>57</v>
      </c>
      <c r="AU856" s="87"/>
      <c r="AV856" s="87"/>
      <c r="AW856" s="32"/>
      <c r="AX856" s="32"/>
      <c r="AY856" s="32"/>
      <c r="AZ856" s="32">
        <f t="shared" si="18"/>
        <v>6</v>
      </c>
    </row>
    <row r="857" spans="5:52" ht="15.6" customHeight="1">
      <c r="E857" s="32"/>
      <c r="F857" s="32"/>
      <c r="G857" s="32"/>
      <c r="H857" s="537" t="s">
        <v>3151</v>
      </c>
      <c r="I857" s="69" t="s">
        <v>5890</v>
      </c>
      <c r="J857" s="69" t="s">
        <v>5891</v>
      </c>
      <c r="K857" s="32"/>
      <c r="L857" s="32"/>
      <c r="M857" s="32"/>
      <c r="N857" s="69" t="s">
        <v>6941</v>
      </c>
      <c r="O857" s="32"/>
      <c r="P857" s="32"/>
      <c r="Q857" s="69" t="s">
        <v>4159</v>
      </c>
      <c r="R857" s="69" t="s">
        <v>7306</v>
      </c>
      <c r="S857" s="32"/>
      <c r="T857" s="32"/>
      <c r="U857" s="32"/>
      <c r="V857" s="32"/>
      <c r="W857" s="32" t="s">
        <v>29</v>
      </c>
      <c r="X857" s="32" t="s">
        <v>141</v>
      </c>
      <c r="Y857" s="32"/>
      <c r="Z857" s="32"/>
      <c r="AA857" s="32"/>
      <c r="AB857" s="32"/>
      <c r="AC857" s="96" t="s">
        <v>142</v>
      </c>
      <c r="AD857" s="32"/>
      <c r="AE857" s="87" t="s">
        <v>214</v>
      </c>
      <c r="AF857" s="372">
        <v>44006</v>
      </c>
      <c r="AG857" s="32"/>
      <c r="AH857" s="32"/>
      <c r="AI857" s="32"/>
      <c r="AJ857" s="32"/>
      <c r="AK857" s="32"/>
      <c r="AL857" s="32"/>
      <c r="AM857" s="87" t="s">
        <v>207</v>
      </c>
      <c r="AN857" s="372">
        <v>44008</v>
      </c>
      <c r="AO857" s="87" t="s">
        <v>57</v>
      </c>
      <c r="AP857" s="87" t="s">
        <v>56</v>
      </c>
      <c r="AQ857" s="69" t="s">
        <v>1955</v>
      </c>
      <c r="AR857" s="87" t="s">
        <v>1329</v>
      </c>
      <c r="AS857" s="372">
        <v>44011</v>
      </c>
      <c r="AT857" s="69" t="s">
        <v>57</v>
      </c>
      <c r="AU857" s="87"/>
      <c r="AV857" s="87"/>
      <c r="AW857" s="32"/>
      <c r="AX857" s="32"/>
      <c r="AY857" s="32"/>
      <c r="AZ857" s="32">
        <f t="shared" si="18"/>
        <v>6</v>
      </c>
    </row>
    <row r="858" spans="5:52" ht="15.6" customHeight="1">
      <c r="E858" s="32"/>
      <c r="F858" s="32"/>
      <c r="G858" s="32"/>
      <c r="H858" s="537" t="s">
        <v>3152</v>
      </c>
      <c r="I858" s="69" t="s">
        <v>5892</v>
      </c>
      <c r="J858" s="69" t="s">
        <v>5893</v>
      </c>
      <c r="K858" s="32"/>
      <c r="L858" s="32"/>
      <c r="M858" s="32"/>
      <c r="N858" s="69" t="s">
        <v>6942</v>
      </c>
      <c r="O858" s="32"/>
      <c r="P858" s="32"/>
      <c r="Q858" s="69" t="s">
        <v>4160</v>
      </c>
      <c r="R858" s="69" t="s">
        <v>7307</v>
      </c>
      <c r="S858" s="32"/>
      <c r="T858" s="32"/>
      <c r="U858" s="32"/>
      <c r="V858" s="32"/>
      <c r="W858" s="32" t="s">
        <v>29</v>
      </c>
      <c r="X858" s="32" t="s">
        <v>141</v>
      </c>
      <c r="Y858" s="32"/>
      <c r="Z858" s="32"/>
      <c r="AA858" s="32"/>
      <c r="AB858" s="32"/>
      <c r="AC858" s="96" t="s">
        <v>142</v>
      </c>
      <c r="AD858" s="32"/>
      <c r="AE858" s="87" t="s">
        <v>214</v>
      </c>
      <c r="AF858" s="372">
        <v>44006</v>
      </c>
      <c r="AG858" s="32"/>
      <c r="AH858" s="32"/>
      <c r="AI858" s="32"/>
      <c r="AJ858" s="32"/>
      <c r="AK858" s="32"/>
      <c r="AL858" s="32"/>
      <c r="AM858" s="87" t="s">
        <v>207</v>
      </c>
      <c r="AN858" s="372">
        <v>44008</v>
      </c>
      <c r="AO858" s="87" t="s">
        <v>57</v>
      </c>
      <c r="AP858" s="87" t="s">
        <v>59</v>
      </c>
      <c r="AQ858" s="104" t="s">
        <v>1956</v>
      </c>
      <c r="AR858" s="87"/>
      <c r="AS858" s="372"/>
      <c r="AT858" s="69" t="s">
        <v>57</v>
      </c>
      <c r="AU858" s="87"/>
      <c r="AV858" s="87"/>
      <c r="AW858" s="32"/>
      <c r="AX858" s="32"/>
      <c r="AY858" s="32"/>
      <c r="AZ858" s="32">
        <f t="shared" si="18"/>
        <v>6</v>
      </c>
    </row>
    <row r="859" spans="5:52" ht="15.6" customHeight="1">
      <c r="E859" s="32"/>
      <c r="F859" s="32"/>
      <c r="G859" s="32"/>
      <c r="H859" s="537" t="s">
        <v>3153</v>
      </c>
      <c r="I859" s="69" t="s">
        <v>5894</v>
      </c>
      <c r="J859" s="69" t="s">
        <v>5895</v>
      </c>
      <c r="K859" s="32"/>
      <c r="L859" s="32"/>
      <c r="M859" s="32"/>
      <c r="N859" s="69" t="s">
        <v>6943</v>
      </c>
      <c r="O859" s="32"/>
      <c r="P859" s="32"/>
      <c r="Q859" s="69" t="s">
        <v>4161</v>
      </c>
      <c r="R859" s="69" t="s">
        <v>7307</v>
      </c>
      <c r="S859" s="32"/>
      <c r="T859" s="32"/>
      <c r="U859" s="32"/>
      <c r="V859" s="32"/>
      <c r="W859" s="32" t="s">
        <v>29</v>
      </c>
      <c r="X859" s="32" t="s">
        <v>141</v>
      </c>
      <c r="Y859" s="32"/>
      <c r="Z859" s="32"/>
      <c r="AA859" s="32"/>
      <c r="AB859" s="32"/>
      <c r="AC859" s="96" t="s">
        <v>142</v>
      </c>
      <c r="AD859" s="32"/>
      <c r="AE859" s="87" t="s">
        <v>214</v>
      </c>
      <c r="AF859" s="372">
        <v>44006</v>
      </c>
      <c r="AG859" s="32"/>
      <c r="AH859" s="32"/>
      <c r="AI859" s="32"/>
      <c r="AJ859" s="32"/>
      <c r="AK859" s="32"/>
      <c r="AL859" s="32"/>
      <c r="AM859" s="87" t="s">
        <v>207</v>
      </c>
      <c r="AN859" s="372">
        <v>44008</v>
      </c>
      <c r="AO859" s="87" t="s">
        <v>57</v>
      </c>
      <c r="AP859" s="87" t="s">
        <v>59</v>
      </c>
      <c r="AQ859" s="104" t="s">
        <v>1956</v>
      </c>
      <c r="AR859" s="87"/>
      <c r="AS859" s="87"/>
      <c r="AT859" s="69" t="s">
        <v>57</v>
      </c>
      <c r="AU859" s="87"/>
      <c r="AV859" s="87"/>
      <c r="AW859" s="32"/>
      <c r="AX859" s="32"/>
      <c r="AY859" s="32"/>
      <c r="AZ859" s="32">
        <f t="shared" si="18"/>
        <v>6</v>
      </c>
    </row>
    <row r="860" spans="5:52" ht="15.6" customHeight="1">
      <c r="E860" s="32"/>
      <c r="F860" s="32"/>
      <c r="G860" s="32"/>
      <c r="H860" s="537" t="s">
        <v>3154</v>
      </c>
      <c r="I860" s="69" t="s">
        <v>5896</v>
      </c>
      <c r="J860" s="69" t="s">
        <v>5897</v>
      </c>
      <c r="K860" s="32"/>
      <c r="L860" s="32"/>
      <c r="M860" s="32"/>
      <c r="N860" s="69" t="s">
        <v>6944</v>
      </c>
      <c r="O860" s="32"/>
      <c r="P860" s="32"/>
      <c r="Q860" s="69" t="s">
        <v>4162</v>
      </c>
      <c r="R860" s="69" t="s">
        <v>7308</v>
      </c>
      <c r="S860" s="32"/>
      <c r="T860" s="32"/>
      <c r="U860" s="32"/>
      <c r="V860" s="32"/>
      <c r="W860" s="32" t="s">
        <v>29</v>
      </c>
      <c r="X860" s="32" t="s">
        <v>141</v>
      </c>
      <c r="Y860" s="32"/>
      <c r="Z860" s="32"/>
      <c r="AA860" s="32"/>
      <c r="AB860" s="32"/>
      <c r="AC860" s="96" t="s">
        <v>142</v>
      </c>
      <c r="AD860" s="32"/>
      <c r="AE860" s="87" t="s">
        <v>214</v>
      </c>
      <c r="AF860" s="372">
        <v>44006</v>
      </c>
      <c r="AG860" s="32"/>
      <c r="AH860" s="32"/>
      <c r="AI860" s="32"/>
      <c r="AJ860" s="32"/>
      <c r="AK860" s="32"/>
      <c r="AL860" s="32"/>
      <c r="AM860" s="87" t="s">
        <v>207</v>
      </c>
      <c r="AN860" s="372">
        <v>44008</v>
      </c>
      <c r="AO860" s="87" t="s">
        <v>57</v>
      </c>
      <c r="AP860" s="87" t="s">
        <v>56</v>
      </c>
      <c r="AQ860" s="69" t="s">
        <v>1957</v>
      </c>
      <c r="AR860" s="87"/>
      <c r="AS860" s="372"/>
      <c r="AT860" s="69" t="s">
        <v>57</v>
      </c>
      <c r="AU860" s="87"/>
      <c r="AV860" s="87"/>
      <c r="AW860" s="32"/>
      <c r="AX860" s="32"/>
      <c r="AY860" s="32"/>
      <c r="AZ860" s="32">
        <f t="shared" si="18"/>
        <v>6</v>
      </c>
    </row>
    <row r="861" spans="5:52" ht="15.6" customHeight="1">
      <c r="E861" s="32"/>
      <c r="F861" s="32"/>
      <c r="G861" s="32"/>
      <c r="H861" s="537" t="s">
        <v>3155</v>
      </c>
      <c r="I861" s="69" t="s">
        <v>5898</v>
      </c>
      <c r="J861" s="69" t="s">
        <v>5899</v>
      </c>
      <c r="K861" s="32"/>
      <c r="L861" s="32"/>
      <c r="M861" s="32"/>
      <c r="N861" s="69" t="s">
        <v>6945</v>
      </c>
      <c r="O861" s="32"/>
      <c r="P861" s="32"/>
      <c r="Q861" s="69" t="s">
        <v>4163</v>
      </c>
      <c r="R861" s="69" t="s">
        <v>7309</v>
      </c>
      <c r="S861" s="32"/>
      <c r="T861" s="32"/>
      <c r="U861" s="32"/>
      <c r="V861" s="32"/>
      <c r="W861" s="32" t="s">
        <v>29</v>
      </c>
      <c r="X861" s="32" t="s">
        <v>141</v>
      </c>
      <c r="Y861" s="32"/>
      <c r="Z861" s="32"/>
      <c r="AA861" s="32"/>
      <c r="AB861" s="32"/>
      <c r="AC861" s="96" t="s">
        <v>142</v>
      </c>
      <c r="AD861" s="32"/>
      <c r="AE861" s="87" t="s">
        <v>214</v>
      </c>
      <c r="AF861" s="372">
        <v>44006</v>
      </c>
      <c r="AG861" s="32"/>
      <c r="AH861" s="32"/>
      <c r="AI861" s="32"/>
      <c r="AJ861" s="32"/>
      <c r="AK861" s="32"/>
      <c r="AL861" s="32"/>
      <c r="AM861" s="87" t="s">
        <v>207</v>
      </c>
      <c r="AN861" s="372">
        <v>44008</v>
      </c>
      <c r="AO861" s="87" t="s">
        <v>57</v>
      </c>
      <c r="AP861" s="87" t="s">
        <v>56</v>
      </c>
      <c r="AQ861" s="69" t="s">
        <v>1958</v>
      </c>
      <c r="AR861" s="87"/>
      <c r="AS861" s="87"/>
      <c r="AT861" s="69" t="s">
        <v>57</v>
      </c>
      <c r="AU861" s="87"/>
      <c r="AV861" s="87"/>
      <c r="AW861" s="32"/>
      <c r="AX861" s="32"/>
      <c r="AY861" s="32"/>
      <c r="AZ861" s="32">
        <f t="shared" si="18"/>
        <v>6</v>
      </c>
    </row>
    <row r="862" spans="5:52" ht="15.6" customHeight="1">
      <c r="E862" s="32"/>
      <c r="F862" s="32"/>
      <c r="G862" s="32"/>
      <c r="H862" s="453" t="s">
        <v>3133</v>
      </c>
      <c r="I862" s="104" t="s">
        <v>5900</v>
      </c>
      <c r="J862" s="104" t="s">
        <v>5901</v>
      </c>
      <c r="K862" s="32"/>
      <c r="L862" s="32"/>
      <c r="M862" s="32"/>
      <c r="N862" s="104" t="s">
        <v>6946</v>
      </c>
      <c r="O862" s="32"/>
      <c r="P862" s="32"/>
      <c r="Q862" s="104" t="s">
        <v>4164</v>
      </c>
      <c r="R862" s="104" t="s">
        <v>7310</v>
      </c>
      <c r="S862" s="32"/>
      <c r="T862" s="32"/>
      <c r="U862" s="32"/>
      <c r="V862" s="32"/>
      <c r="W862" s="32" t="s">
        <v>29</v>
      </c>
      <c r="X862" s="32" t="s">
        <v>141</v>
      </c>
      <c r="Y862" s="32"/>
      <c r="Z862" s="32"/>
      <c r="AA862" s="32"/>
      <c r="AB862" s="32"/>
      <c r="AC862" s="96" t="s">
        <v>142</v>
      </c>
      <c r="AD862" s="32"/>
      <c r="AE862" s="105" t="s">
        <v>214</v>
      </c>
      <c r="AF862" s="449">
        <v>44006</v>
      </c>
      <c r="AG862" s="32"/>
      <c r="AH862" s="32"/>
      <c r="AI862" s="32"/>
      <c r="AJ862" s="32"/>
      <c r="AK862" s="32"/>
      <c r="AL862" s="32"/>
      <c r="AM862" s="87" t="s">
        <v>207</v>
      </c>
      <c r="AN862" s="372">
        <v>44008</v>
      </c>
      <c r="AO862" s="87" t="s">
        <v>56</v>
      </c>
      <c r="AP862" s="87" t="s">
        <v>56</v>
      </c>
      <c r="AQ862" s="104"/>
      <c r="AR862" s="105" t="s">
        <v>1329</v>
      </c>
      <c r="AS862" s="449">
        <v>44011</v>
      </c>
      <c r="AT862" s="104" t="s">
        <v>57</v>
      </c>
      <c r="AU862" s="105"/>
      <c r="AV862" s="464"/>
      <c r="AW862" s="32"/>
      <c r="AX862" s="32"/>
      <c r="AY862" s="32"/>
      <c r="AZ862" s="32">
        <f t="shared" si="18"/>
        <v>6</v>
      </c>
    </row>
    <row r="863" spans="5:52" ht="15.6" customHeight="1">
      <c r="E863" s="32"/>
      <c r="F863" s="32"/>
      <c r="G863" s="32"/>
      <c r="H863" s="537" t="s">
        <v>3156</v>
      </c>
      <c r="I863" s="69" t="s">
        <v>5902</v>
      </c>
      <c r="J863" s="69" t="s">
        <v>5903</v>
      </c>
      <c r="K863" s="32"/>
      <c r="L863" s="32"/>
      <c r="M863" s="32"/>
      <c r="N863" s="69" t="s">
        <v>6947</v>
      </c>
      <c r="O863" s="32"/>
      <c r="P863" s="32"/>
      <c r="Q863" s="69" t="s">
        <v>4165</v>
      </c>
      <c r="R863" s="69" t="s">
        <v>7311</v>
      </c>
      <c r="S863" s="32"/>
      <c r="T863" s="32"/>
      <c r="U863" s="32"/>
      <c r="V863" s="32"/>
      <c r="W863" s="32" t="s">
        <v>29</v>
      </c>
      <c r="X863" s="32" t="s">
        <v>141</v>
      </c>
      <c r="Y863" s="32"/>
      <c r="Z863" s="32"/>
      <c r="AA863" s="32"/>
      <c r="AB863" s="32"/>
      <c r="AC863" s="96" t="s">
        <v>142</v>
      </c>
      <c r="AD863" s="32"/>
      <c r="AE863" s="96" t="s">
        <v>1329</v>
      </c>
      <c r="AF863" s="162">
        <v>44005</v>
      </c>
      <c r="AG863" s="32"/>
      <c r="AH863" s="32"/>
      <c r="AI863" s="32"/>
      <c r="AJ863" s="32"/>
      <c r="AK863" s="32"/>
      <c r="AL863" s="32"/>
      <c r="AM863" s="162" t="s">
        <v>214</v>
      </c>
      <c r="AN863" s="162">
        <v>44008</v>
      </c>
      <c r="AO863" s="96" t="s">
        <v>57</v>
      </c>
      <c r="AP863" s="69" t="s">
        <v>56</v>
      </c>
      <c r="AQ863" s="69" t="s">
        <v>1959</v>
      </c>
      <c r="AR863" s="69" t="s">
        <v>207</v>
      </c>
      <c r="AS863" s="162">
        <v>44012</v>
      </c>
      <c r="AT863" s="69" t="s">
        <v>57</v>
      </c>
      <c r="AU863" s="69"/>
      <c r="AV863" s="69"/>
      <c r="AW863" s="32"/>
      <c r="AX863" s="32"/>
      <c r="AY863" s="32"/>
      <c r="AZ863" s="32">
        <f t="shared" si="18"/>
        <v>6</v>
      </c>
    </row>
    <row r="864" spans="5:52" ht="15.6" customHeight="1">
      <c r="E864" s="32"/>
      <c r="F864" s="32"/>
      <c r="G864" s="32"/>
      <c r="H864" s="453" t="s">
        <v>3157</v>
      </c>
      <c r="I864" s="69" t="s">
        <v>5904</v>
      </c>
      <c r="J864" s="69" t="s">
        <v>5905</v>
      </c>
      <c r="K864" s="32"/>
      <c r="L864" s="32"/>
      <c r="M864" s="32"/>
      <c r="N864" s="69" t="s">
        <v>6948</v>
      </c>
      <c r="O864" s="32"/>
      <c r="P864" s="32"/>
      <c r="Q864" s="69" t="s">
        <v>4166</v>
      </c>
      <c r="R864" s="69" t="s">
        <v>7311</v>
      </c>
      <c r="S864" s="32"/>
      <c r="T864" s="32"/>
      <c r="U864" s="32"/>
      <c r="V864" s="32"/>
      <c r="W864" s="32" t="s">
        <v>29</v>
      </c>
      <c r="X864" s="32" t="s">
        <v>141</v>
      </c>
      <c r="Y864" s="32"/>
      <c r="Z864" s="32"/>
      <c r="AA864" s="32"/>
      <c r="AB864" s="32"/>
      <c r="AC864" s="96" t="s">
        <v>142</v>
      </c>
      <c r="AD864" s="32"/>
      <c r="AE864" s="96" t="s">
        <v>1329</v>
      </c>
      <c r="AF864" s="162">
        <v>44005</v>
      </c>
      <c r="AG864" s="32"/>
      <c r="AH864" s="32"/>
      <c r="AI864" s="32"/>
      <c r="AJ864" s="32"/>
      <c r="AK864" s="32"/>
      <c r="AL864" s="32"/>
      <c r="AM864" s="162" t="s">
        <v>214</v>
      </c>
      <c r="AN864" s="162">
        <v>44008</v>
      </c>
      <c r="AO864" s="96" t="s">
        <v>56</v>
      </c>
      <c r="AP864" s="87" t="s">
        <v>56</v>
      </c>
      <c r="AQ864" s="69"/>
      <c r="AR864" s="69"/>
      <c r="AS864" s="69"/>
      <c r="AT864" s="69" t="s">
        <v>57</v>
      </c>
      <c r="AU864" s="69"/>
      <c r="AV864" s="69"/>
      <c r="AW864" s="32"/>
      <c r="AX864" s="32"/>
      <c r="AY864" s="32"/>
      <c r="AZ864" s="32">
        <f t="shared" si="18"/>
        <v>6</v>
      </c>
    </row>
    <row r="865" spans="5:52" ht="15.6" customHeight="1">
      <c r="E865" s="32"/>
      <c r="F865" s="32"/>
      <c r="G865" s="32"/>
      <c r="H865" s="453" t="s">
        <v>3158</v>
      </c>
      <c r="I865" s="69" t="s">
        <v>5906</v>
      </c>
      <c r="J865" s="69" t="s">
        <v>5907</v>
      </c>
      <c r="K865" s="32"/>
      <c r="L865" s="32"/>
      <c r="M865" s="32"/>
      <c r="N865" s="69" t="s">
        <v>6949</v>
      </c>
      <c r="O865" s="32"/>
      <c r="P865" s="32"/>
      <c r="Q865" s="69" t="s">
        <v>4167</v>
      </c>
      <c r="R865" s="69" t="s">
        <v>7311</v>
      </c>
      <c r="S865" s="32"/>
      <c r="T865" s="32"/>
      <c r="U865" s="32"/>
      <c r="V865" s="32"/>
      <c r="W865" s="32" t="s">
        <v>29</v>
      </c>
      <c r="X865" s="32" t="s">
        <v>141</v>
      </c>
      <c r="Y865" s="32"/>
      <c r="Z865" s="32"/>
      <c r="AA865" s="32"/>
      <c r="AB865" s="32"/>
      <c r="AC865" s="96" t="s">
        <v>142</v>
      </c>
      <c r="AD865" s="32"/>
      <c r="AE865" s="96" t="s">
        <v>1329</v>
      </c>
      <c r="AF865" s="162">
        <v>44005</v>
      </c>
      <c r="AG865" s="32"/>
      <c r="AH865" s="32"/>
      <c r="AI865" s="32"/>
      <c r="AJ865" s="32"/>
      <c r="AK865" s="32"/>
      <c r="AL865" s="32"/>
      <c r="AM865" s="162" t="s">
        <v>214</v>
      </c>
      <c r="AN865" s="162">
        <v>44008</v>
      </c>
      <c r="AO865" s="96" t="s">
        <v>56</v>
      </c>
      <c r="AP865" s="87" t="s">
        <v>56</v>
      </c>
      <c r="AQ865" s="69"/>
      <c r="AR865" s="69"/>
      <c r="AS865" s="69"/>
      <c r="AT865" s="69" t="s">
        <v>57</v>
      </c>
      <c r="AU865" s="69"/>
      <c r="AV865" s="69"/>
      <c r="AW865" s="32"/>
      <c r="AX865" s="32"/>
      <c r="AY865" s="32"/>
      <c r="AZ865" s="32">
        <f t="shared" si="18"/>
        <v>6</v>
      </c>
    </row>
    <row r="866" spans="5:52" ht="15.6" customHeight="1">
      <c r="E866" s="32"/>
      <c r="F866" s="32"/>
      <c r="G866" s="32"/>
      <c r="H866" s="537" t="s">
        <v>3159</v>
      </c>
      <c r="I866" s="69" t="s">
        <v>5908</v>
      </c>
      <c r="J866" s="69" t="s">
        <v>5909</v>
      </c>
      <c r="K866" s="32"/>
      <c r="L866" s="32"/>
      <c r="M866" s="32"/>
      <c r="N866" s="69" t="s">
        <v>6950</v>
      </c>
      <c r="O866" s="32"/>
      <c r="P866" s="32"/>
      <c r="Q866" s="69" t="s">
        <v>4168</v>
      </c>
      <c r="R866" s="69" t="s">
        <v>7311</v>
      </c>
      <c r="S866" s="32"/>
      <c r="T866" s="32"/>
      <c r="U866" s="32"/>
      <c r="V866" s="32"/>
      <c r="W866" s="32" t="s">
        <v>29</v>
      </c>
      <c r="X866" s="32" t="s">
        <v>141</v>
      </c>
      <c r="Y866" s="32"/>
      <c r="Z866" s="32"/>
      <c r="AA866" s="32"/>
      <c r="AB866" s="32"/>
      <c r="AC866" s="96" t="s">
        <v>142</v>
      </c>
      <c r="AD866" s="32"/>
      <c r="AE866" s="96" t="s">
        <v>1329</v>
      </c>
      <c r="AF866" s="162">
        <v>44005</v>
      </c>
      <c r="AG866" s="32"/>
      <c r="AH866" s="32"/>
      <c r="AI866" s="32"/>
      <c r="AJ866" s="32"/>
      <c r="AK866" s="32"/>
      <c r="AL866" s="32"/>
      <c r="AM866" s="162" t="s">
        <v>214</v>
      </c>
      <c r="AN866" s="162">
        <v>44008</v>
      </c>
      <c r="AO866" s="96" t="s">
        <v>56</v>
      </c>
      <c r="AP866" s="87" t="s">
        <v>56</v>
      </c>
      <c r="AQ866" s="69"/>
      <c r="AR866" s="69"/>
      <c r="AS866" s="69"/>
      <c r="AT866" s="69" t="s">
        <v>57</v>
      </c>
      <c r="AU866" s="69"/>
      <c r="AV866" s="69"/>
      <c r="AW866" s="32"/>
      <c r="AX866" s="32"/>
      <c r="AY866" s="32"/>
      <c r="AZ866" s="32">
        <f t="shared" si="18"/>
        <v>6</v>
      </c>
    </row>
    <row r="867" spans="5:52" ht="15.6" customHeight="1">
      <c r="E867" s="32"/>
      <c r="F867" s="32"/>
      <c r="G867" s="32"/>
      <c r="H867" s="537" t="s">
        <v>3160</v>
      </c>
      <c r="I867" s="69" t="s">
        <v>5910</v>
      </c>
      <c r="J867" s="69" t="s">
        <v>5911</v>
      </c>
      <c r="K867" s="32"/>
      <c r="L867" s="32"/>
      <c r="M867" s="32"/>
      <c r="N867" s="69" t="s">
        <v>6951</v>
      </c>
      <c r="O867" s="32"/>
      <c r="P867" s="32"/>
      <c r="Q867" s="69" t="s">
        <v>4169</v>
      </c>
      <c r="R867" s="69" t="s">
        <v>7124</v>
      </c>
      <c r="S867" s="32"/>
      <c r="T867" s="32"/>
      <c r="U867" s="32"/>
      <c r="V867" s="32"/>
      <c r="W867" s="32" t="s">
        <v>29</v>
      </c>
      <c r="X867" s="32" t="s">
        <v>141</v>
      </c>
      <c r="Y867" s="32"/>
      <c r="Z867" s="32"/>
      <c r="AA867" s="32"/>
      <c r="AB867" s="32"/>
      <c r="AC867" s="96" t="s">
        <v>142</v>
      </c>
      <c r="AD867" s="32"/>
      <c r="AE867" s="96" t="s">
        <v>1329</v>
      </c>
      <c r="AF867" s="162">
        <v>44006</v>
      </c>
      <c r="AG867" s="32"/>
      <c r="AH867" s="32"/>
      <c r="AI867" s="32"/>
      <c r="AJ867" s="32"/>
      <c r="AK867" s="32"/>
      <c r="AL867" s="32"/>
      <c r="AM867" s="162" t="s">
        <v>214</v>
      </c>
      <c r="AN867" s="162">
        <v>44008</v>
      </c>
      <c r="AO867" s="96" t="s">
        <v>56</v>
      </c>
      <c r="AP867" s="87" t="s">
        <v>56</v>
      </c>
      <c r="AQ867" s="69"/>
      <c r="AR867" s="69"/>
      <c r="AS867" s="69"/>
      <c r="AT867" s="69" t="s">
        <v>57</v>
      </c>
      <c r="AU867" s="69"/>
      <c r="AV867" s="69"/>
      <c r="AW867" s="32"/>
      <c r="AX867" s="32"/>
      <c r="AY867" s="32"/>
      <c r="AZ867" s="32">
        <f t="shared" si="18"/>
        <v>6</v>
      </c>
    </row>
    <row r="868" spans="5:52" ht="15.6" customHeight="1">
      <c r="E868" s="32"/>
      <c r="F868" s="32"/>
      <c r="G868" s="32"/>
      <c r="H868" s="537" t="s">
        <v>3161</v>
      </c>
      <c r="I868" s="69" t="s">
        <v>5912</v>
      </c>
      <c r="J868" s="69" t="s">
        <v>5913</v>
      </c>
      <c r="K868" s="32"/>
      <c r="L868" s="32"/>
      <c r="M868" s="32"/>
      <c r="N868" s="69" t="s">
        <v>6952</v>
      </c>
      <c r="O868" s="32"/>
      <c r="P868" s="32"/>
      <c r="Q868" s="69" t="s">
        <v>4170</v>
      </c>
      <c r="R868" s="69" t="s">
        <v>7312</v>
      </c>
      <c r="S868" s="32"/>
      <c r="T868" s="32"/>
      <c r="U868" s="32"/>
      <c r="V868" s="32"/>
      <c r="W868" s="32" t="s">
        <v>29</v>
      </c>
      <c r="X868" s="32" t="s">
        <v>141</v>
      </c>
      <c r="Y868" s="32"/>
      <c r="Z868" s="32"/>
      <c r="AA868" s="32"/>
      <c r="AB868" s="32"/>
      <c r="AC868" s="96" t="s">
        <v>142</v>
      </c>
      <c r="AD868" s="32"/>
      <c r="AE868" s="96" t="s">
        <v>1329</v>
      </c>
      <c r="AF868" s="162">
        <v>44006</v>
      </c>
      <c r="AG868" s="32"/>
      <c r="AH868" s="32"/>
      <c r="AI868" s="32"/>
      <c r="AJ868" s="32"/>
      <c r="AK868" s="32"/>
      <c r="AL868" s="32"/>
      <c r="AM868" s="162" t="s">
        <v>214</v>
      </c>
      <c r="AN868" s="162">
        <v>44008</v>
      </c>
      <c r="AO868" s="96" t="s">
        <v>57</v>
      </c>
      <c r="AP868" s="69" t="s">
        <v>56</v>
      </c>
      <c r="AQ868" s="106" t="s">
        <v>1960</v>
      </c>
      <c r="AR868" s="69"/>
      <c r="AS868" s="69"/>
      <c r="AT868" s="69" t="s">
        <v>57</v>
      </c>
      <c r="AU868" s="69"/>
      <c r="AV868" s="69"/>
      <c r="AW868" s="32"/>
      <c r="AX868" s="32"/>
      <c r="AY868" s="32"/>
      <c r="AZ868" s="32">
        <f t="shared" si="18"/>
        <v>6</v>
      </c>
    </row>
    <row r="869" spans="5:52" ht="15.6" customHeight="1">
      <c r="E869" s="32"/>
      <c r="F869" s="32"/>
      <c r="G869" s="32"/>
      <c r="H869" s="537" t="s">
        <v>3162</v>
      </c>
      <c r="I869" s="69" t="s">
        <v>5914</v>
      </c>
      <c r="J869" s="69" t="s">
        <v>5915</v>
      </c>
      <c r="K869" s="32"/>
      <c r="L869" s="32"/>
      <c r="M869" s="32"/>
      <c r="N869" s="69" t="s">
        <v>6953</v>
      </c>
      <c r="O869" s="32"/>
      <c r="P869" s="32"/>
      <c r="Q869" s="69" t="s">
        <v>4171</v>
      </c>
      <c r="R869" s="69" t="s">
        <v>7313</v>
      </c>
      <c r="S869" s="32"/>
      <c r="T869" s="32"/>
      <c r="U869" s="32"/>
      <c r="V869" s="32"/>
      <c r="W869" s="32" t="s">
        <v>29</v>
      </c>
      <c r="X869" s="32" t="s">
        <v>141</v>
      </c>
      <c r="Y869" s="32"/>
      <c r="Z869" s="32"/>
      <c r="AA869" s="32"/>
      <c r="AB869" s="32"/>
      <c r="AC869" s="96" t="s">
        <v>142</v>
      </c>
      <c r="AD869" s="32"/>
      <c r="AE869" s="96" t="s">
        <v>1329</v>
      </c>
      <c r="AF869" s="162">
        <v>44006</v>
      </c>
      <c r="AG869" s="32"/>
      <c r="AH869" s="32"/>
      <c r="AI869" s="32"/>
      <c r="AJ869" s="32"/>
      <c r="AK869" s="32"/>
      <c r="AL869" s="32"/>
      <c r="AM869" s="162" t="s">
        <v>214</v>
      </c>
      <c r="AN869" s="162">
        <v>44008</v>
      </c>
      <c r="AO869" s="96" t="s">
        <v>57</v>
      </c>
      <c r="AP869" s="69" t="s">
        <v>56</v>
      </c>
      <c r="AQ869" s="106" t="s">
        <v>1961</v>
      </c>
      <c r="AR869" s="69"/>
      <c r="AS869" s="69"/>
      <c r="AT869" s="69" t="s">
        <v>57</v>
      </c>
      <c r="AU869" s="69"/>
      <c r="AV869" s="69"/>
      <c r="AW869" s="32"/>
      <c r="AX869" s="32"/>
      <c r="AY869" s="32"/>
      <c r="AZ869" s="32">
        <f t="shared" si="18"/>
        <v>6</v>
      </c>
    </row>
    <row r="870" spans="5:52" ht="15.6" customHeight="1">
      <c r="E870" s="32"/>
      <c r="F870" s="32"/>
      <c r="G870" s="32"/>
      <c r="H870" s="537" t="s">
        <v>3163</v>
      </c>
      <c r="I870" s="69" t="s">
        <v>5916</v>
      </c>
      <c r="J870" s="69" t="s">
        <v>5917</v>
      </c>
      <c r="K870" s="32"/>
      <c r="L870" s="32"/>
      <c r="M870" s="32"/>
      <c r="N870" s="69" t="s">
        <v>6954</v>
      </c>
      <c r="O870" s="32"/>
      <c r="P870" s="32"/>
      <c r="Q870" s="69" t="s">
        <v>4172</v>
      </c>
      <c r="R870" s="69" t="s">
        <v>7314</v>
      </c>
      <c r="S870" s="32"/>
      <c r="T870" s="32"/>
      <c r="U870" s="32"/>
      <c r="V870" s="32"/>
      <c r="W870" s="32" t="s">
        <v>29</v>
      </c>
      <c r="X870" s="32" t="s">
        <v>141</v>
      </c>
      <c r="Y870" s="32"/>
      <c r="Z870" s="32"/>
      <c r="AA870" s="32"/>
      <c r="AB870" s="32"/>
      <c r="AC870" s="96" t="s">
        <v>142</v>
      </c>
      <c r="AD870" s="32"/>
      <c r="AE870" s="96" t="s">
        <v>1329</v>
      </c>
      <c r="AF870" s="162">
        <v>44006</v>
      </c>
      <c r="AG870" s="32"/>
      <c r="AH870" s="32"/>
      <c r="AI870" s="32"/>
      <c r="AJ870" s="32"/>
      <c r="AK870" s="32"/>
      <c r="AL870" s="32"/>
      <c r="AM870" s="162" t="s">
        <v>214</v>
      </c>
      <c r="AN870" s="162">
        <v>44008</v>
      </c>
      <c r="AO870" s="96" t="s">
        <v>57</v>
      </c>
      <c r="AP870" s="69" t="s">
        <v>56</v>
      </c>
      <c r="AQ870" s="106" t="s">
        <v>1962</v>
      </c>
      <c r="AR870" s="69" t="s">
        <v>207</v>
      </c>
      <c r="AS870" s="162">
        <v>44012</v>
      </c>
      <c r="AT870" s="69" t="s">
        <v>57</v>
      </c>
      <c r="AU870" s="69" t="s">
        <v>56</v>
      </c>
      <c r="AV870" s="69" t="s">
        <v>1963</v>
      </c>
      <c r="AW870" s="32"/>
      <c r="AX870" s="32"/>
      <c r="AY870" s="32"/>
      <c r="AZ870" s="32">
        <f t="shared" si="18"/>
        <v>6</v>
      </c>
    </row>
    <row r="871" spans="5:52" ht="15.6" customHeight="1">
      <c r="E871" s="32"/>
      <c r="F871" s="32"/>
      <c r="G871" s="32"/>
      <c r="H871" s="537" t="s">
        <v>3164</v>
      </c>
      <c r="I871" s="69" t="s">
        <v>5918</v>
      </c>
      <c r="J871" s="69" t="s">
        <v>5919</v>
      </c>
      <c r="K871" s="32"/>
      <c r="L871" s="32"/>
      <c r="M871" s="32"/>
      <c r="N871" s="69" t="s">
        <v>6955</v>
      </c>
      <c r="O871" s="32"/>
      <c r="P871" s="32"/>
      <c r="Q871" s="104" t="s">
        <v>4173</v>
      </c>
      <c r="R871" s="69" t="s">
        <v>7314</v>
      </c>
      <c r="S871" s="32"/>
      <c r="T871" s="32"/>
      <c r="U871" s="32"/>
      <c r="V871" s="32"/>
      <c r="W871" s="32" t="s">
        <v>29</v>
      </c>
      <c r="X871" s="32" t="s">
        <v>141</v>
      </c>
      <c r="Y871" s="32"/>
      <c r="Z871" s="32"/>
      <c r="AA871" s="32"/>
      <c r="AB871" s="32"/>
      <c r="AC871" s="96" t="s">
        <v>142</v>
      </c>
      <c r="AD871" s="32"/>
      <c r="AE871" s="96" t="s">
        <v>1329</v>
      </c>
      <c r="AF871" s="162">
        <v>44006</v>
      </c>
      <c r="AG871" s="32"/>
      <c r="AH871" s="32"/>
      <c r="AI871" s="32"/>
      <c r="AJ871" s="32"/>
      <c r="AK871" s="32"/>
      <c r="AL871" s="32"/>
      <c r="AM871" s="162" t="s">
        <v>214</v>
      </c>
      <c r="AN871" s="162">
        <v>44008</v>
      </c>
      <c r="AO871" s="96" t="s">
        <v>57</v>
      </c>
      <c r="AP871" s="69" t="s">
        <v>56</v>
      </c>
      <c r="AQ871" s="106" t="s">
        <v>1964</v>
      </c>
      <c r="AR871" s="69" t="s">
        <v>207</v>
      </c>
      <c r="AS871" s="162">
        <v>44012</v>
      </c>
      <c r="AT871" s="69" t="s">
        <v>57</v>
      </c>
      <c r="AU871" s="69" t="s">
        <v>56</v>
      </c>
      <c r="AV871" s="69" t="s">
        <v>1965</v>
      </c>
      <c r="AW871" s="32"/>
      <c r="AX871" s="32"/>
      <c r="AY871" s="32"/>
      <c r="AZ871" s="32">
        <f t="shared" si="18"/>
        <v>6</v>
      </c>
    </row>
    <row r="872" spans="5:52" ht="15.6" customHeight="1">
      <c r="E872" s="32"/>
      <c r="F872" s="32"/>
      <c r="G872" s="32"/>
      <c r="H872" s="453" t="s">
        <v>3165</v>
      </c>
      <c r="I872" s="69" t="s">
        <v>5920</v>
      </c>
      <c r="J872" s="69" t="s">
        <v>5921</v>
      </c>
      <c r="K872" s="32"/>
      <c r="L872" s="32"/>
      <c r="M872" s="32"/>
      <c r="N872" s="69" t="s">
        <v>6956</v>
      </c>
      <c r="O872" s="32"/>
      <c r="P872" s="32"/>
      <c r="Q872" s="69" t="s">
        <v>4174</v>
      </c>
      <c r="R872" s="69" t="s">
        <v>7315</v>
      </c>
      <c r="S872" s="32"/>
      <c r="T872" s="32"/>
      <c r="U872" s="32"/>
      <c r="V872" s="32"/>
      <c r="W872" s="32" t="s">
        <v>29</v>
      </c>
      <c r="X872" s="32" t="s">
        <v>141</v>
      </c>
      <c r="Y872" s="32"/>
      <c r="Z872" s="32"/>
      <c r="AA872" s="32"/>
      <c r="AB872" s="32"/>
      <c r="AC872" s="96" t="s">
        <v>142</v>
      </c>
      <c r="AD872" s="32"/>
      <c r="AE872" s="96" t="s">
        <v>1329</v>
      </c>
      <c r="AF872" s="162">
        <v>44006</v>
      </c>
      <c r="AG872" s="32"/>
      <c r="AH872" s="32"/>
      <c r="AI872" s="32"/>
      <c r="AJ872" s="32"/>
      <c r="AK872" s="32"/>
      <c r="AL872" s="32"/>
      <c r="AM872" s="162" t="s">
        <v>214</v>
      </c>
      <c r="AN872" s="162">
        <v>44008</v>
      </c>
      <c r="AO872" s="69" t="s">
        <v>57</v>
      </c>
      <c r="AP872" s="69" t="s">
        <v>59</v>
      </c>
      <c r="AQ872" s="106" t="s">
        <v>1966</v>
      </c>
      <c r="AR872" s="69"/>
      <c r="AS872" s="69"/>
      <c r="AT872" s="69" t="s">
        <v>57</v>
      </c>
      <c r="AU872" s="69"/>
      <c r="AV872" s="69"/>
      <c r="AW872" s="32"/>
      <c r="AX872" s="32"/>
      <c r="AY872" s="32"/>
      <c r="AZ872" s="32">
        <f t="shared" si="18"/>
        <v>6</v>
      </c>
    </row>
    <row r="873" spans="5:52" ht="15.6" customHeight="1">
      <c r="E873" s="32"/>
      <c r="F873" s="32"/>
      <c r="G873" s="32"/>
      <c r="H873" s="453" t="s">
        <v>3166</v>
      </c>
      <c r="I873" s="69" t="s">
        <v>5922</v>
      </c>
      <c r="J873" s="69" t="s">
        <v>5923</v>
      </c>
      <c r="K873" s="32"/>
      <c r="L873" s="32"/>
      <c r="M873" s="32"/>
      <c r="N873" s="69" t="s">
        <v>6957</v>
      </c>
      <c r="O873" s="32"/>
      <c r="P873" s="32"/>
      <c r="Q873" s="69" t="s">
        <v>4175</v>
      </c>
      <c r="R873" s="69" t="s">
        <v>7315</v>
      </c>
      <c r="S873" s="32"/>
      <c r="T873" s="32"/>
      <c r="U873" s="32"/>
      <c r="V873" s="32"/>
      <c r="W873" s="32" t="s">
        <v>29</v>
      </c>
      <c r="X873" s="32" t="s">
        <v>141</v>
      </c>
      <c r="Y873" s="32"/>
      <c r="Z873" s="32"/>
      <c r="AA873" s="32"/>
      <c r="AB873" s="32"/>
      <c r="AC873" s="96" t="s">
        <v>142</v>
      </c>
      <c r="AD873" s="32"/>
      <c r="AE873" s="96" t="s">
        <v>1329</v>
      </c>
      <c r="AF873" s="162">
        <v>44006</v>
      </c>
      <c r="AG873" s="32"/>
      <c r="AH873" s="32"/>
      <c r="AI873" s="32"/>
      <c r="AJ873" s="32"/>
      <c r="AK873" s="32"/>
      <c r="AL873" s="32"/>
      <c r="AM873" s="162" t="s">
        <v>214</v>
      </c>
      <c r="AN873" s="162">
        <v>44008</v>
      </c>
      <c r="AO873" s="69" t="s">
        <v>55</v>
      </c>
      <c r="AP873" s="69" t="s">
        <v>59</v>
      </c>
      <c r="AQ873" s="106" t="s">
        <v>1967</v>
      </c>
      <c r="AR873" s="69"/>
      <c r="AS873" s="69"/>
      <c r="AT873" s="69" t="s">
        <v>57</v>
      </c>
      <c r="AU873" s="69"/>
      <c r="AV873" s="69"/>
      <c r="AW873" s="32"/>
      <c r="AX873" s="32"/>
      <c r="AY873" s="32"/>
      <c r="AZ873" s="32">
        <f t="shared" si="18"/>
        <v>6</v>
      </c>
    </row>
    <row r="874" spans="5:52" ht="15.6" customHeight="1">
      <c r="E874" s="32"/>
      <c r="F874" s="32"/>
      <c r="G874" s="32"/>
      <c r="H874" s="537" t="s">
        <v>3167</v>
      </c>
      <c r="I874" s="69" t="s">
        <v>5924</v>
      </c>
      <c r="J874" s="69" t="s">
        <v>5925</v>
      </c>
      <c r="K874" s="32"/>
      <c r="L874" s="32"/>
      <c r="M874" s="32"/>
      <c r="N874" s="69" t="s">
        <v>6958</v>
      </c>
      <c r="O874" s="32"/>
      <c r="P874" s="32"/>
      <c r="Q874" s="69" t="s">
        <v>4176</v>
      </c>
      <c r="R874" s="69" t="s">
        <v>7316</v>
      </c>
      <c r="S874" s="32"/>
      <c r="T874" s="32"/>
      <c r="U874" s="32"/>
      <c r="V874" s="32"/>
      <c r="W874" s="32" t="s">
        <v>29</v>
      </c>
      <c r="X874" s="32" t="s">
        <v>141</v>
      </c>
      <c r="Y874" s="32"/>
      <c r="Z874" s="32"/>
      <c r="AA874" s="32"/>
      <c r="AB874" s="32"/>
      <c r="AC874" s="96" t="s">
        <v>142</v>
      </c>
      <c r="AD874" s="32"/>
      <c r="AE874" s="87" t="s">
        <v>214</v>
      </c>
      <c r="AF874" s="372">
        <v>44004</v>
      </c>
      <c r="AG874" s="32"/>
      <c r="AH874" s="32"/>
      <c r="AI874" s="32"/>
      <c r="AJ874" s="32"/>
      <c r="AK874" s="32"/>
      <c r="AL874" s="32"/>
      <c r="AM874" s="87" t="s">
        <v>207</v>
      </c>
      <c r="AN874" s="372">
        <v>44007</v>
      </c>
      <c r="AO874" s="87" t="s">
        <v>56</v>
      </c>
      <c r="AP874" s="87" t="s">
        <v>56</v>
      </c>
      <c r="AQ874" s="69"/>
      <c r="AR874" s="87"/>
      <c r="AS874" s="87"/>
      <c r="AT874" s="69" t="s">
        <v>57</v>
      </c>
      <c r="AU874" s="87"/>
      <c r="AV874" s="87"/>
      <c r="AW874" s="32"/>
      <c r="AX874" s="32"/>
      <c r="AY874" s="32"/>
      <c r="AZ874" s="32">
        <f t="shared" si="18"/>
        <v>6</v>
      </c>
    </row>
    <row r="875" spans="5:52" ht="15.6" customHeight="1">
      <c r="E875" s="32"/>
      <c r="F875" s="32"/>
      <c r="G875" s="32"/>
      <c r="H875" s="537" t="s">
        <v>3168</v>
      </c>
      <c r="I875" s="69" t="s">
        <v>5926</v>
      </c>
      <c r="J875" s="69" t="s">
        <v>5927</v>
      </c>
      <c r="K875" s="32"/>
      <c r="L875" s="32"/>
      <c r="M875" s="32"/>
      <c r="N875" s="69" t="s">
        <v>6959</v>
      </c>
      <c r="O875" s="32"/>
      <c r="P875" s="32"/>
      <c r="Q875" s="69" t="s">
        <v>4177</v>
      </c>
      <c r="R875" s="69" t="s">
        <v>7294</v>
      </c>
      <c r="S875" s="32"/>
      <c r="T875" s="32"/>
      <c r="U875" s="32"/>
      <c r="V875" s="32"/>
      <c r="W875" s="32" t="s">
        <v>29</v>
      </c>
      <c r="X875" s="32" t="s">
        <v>141</v>
      </c>
      <c r="Y875" s="32"/>
      <c r="Z875" s="32"/>
      <c r="AA875" s="32"/>
      <c r="AB875" s="32"/>
      <c r="AC875" s="96" t="s">
        <v>142</v>
      </c>
      <c r="AD875" s="32"/>
      <c r="AE875" s="87" t="s">
        <v>214</v>
      </c>
      <c r="AF875" s="372">
        <v>44004</v>
      </c>
      <c r="AG875" s="32"/>
      <c r="AH875" s="32"/>
      <c r="AI875" s="32"/>
      <c r="AJ875" s="32"/>
      <c r="AK875" s="32"/>
      <c r="AL875" s="32"/>
      <c r="AM875" s="87" t="s">
        <v>207</v>
      </c>
      <c r="AN875" s="372">
        <v>44007</v>
      </c>
      <c r="AO875" s="87" t="s">
        <v>57</v>
      </c>
      <c r="AP875" s="87" t="s">
        <v>56</v>
      </c>
      <c r="AQ875" s="69" t="s">
        <v>1968</v>
      </c>
      <c r="AR875" s="87" t="s">
        <v>1329</v>
      </c>
      <c r="AS875" s="372">
        <v>44011</v>
      </c>
      <c r="AT875" s="69" t="s">
        <v>57</v>
      </c>
      <c r="AU875" s="87" t="s">
        <v>56</v>
      </c>
      <c r="AV875" s="106" t="s">
        <v>1969</v>
      </c>
      <c r="AW875" s="32"/>
      <c r="AX875" s="32"/>
      <c r="AY875" s="32"/>
      <c r="AZ875" s="32">
        <f t="shared" si="18"/>
        <v>6</v>
      </c>
    </row>
    <row r="876" spans="5:52" ht="15.6" customHeight="1">
      <c r="E876" s="32"/>
      <c r="F876" s="32"/>
      <c r="G876" s="32"/>
      <c r="H876" s="537" t="s">
        <v>3169</v>
      </c>
      <c r="I876" s="104" t="s">
        <v>5928</v>
      </c>
      <c r="J876" s="104" t="s">
        <v>5929</v>
      </c>
      <c r="K876" s="32"/>
      <c r="L876" s="32"/>
      <c r="M876" s="32"/>
      <c r="N876" s="69" t="s">
        <v>6960</v>
      </c>
      <c r="O876" s="32"/>
      <c r="P876" s="32"/>
      <c r="Q876" s="69" t="s">
        <v>4178</v>
      </c>
      <c r="R876" s="69" t="s">
        <v>7294</v>
      </c>
      <c r="S876" s="32"/>
      <c r="T876" s="32"/>
      <c r="U876" s="32"/>
      <c r="V876" s="32"/>
      <c r="W876" s="32" t="s">
        <v>29</v>
      </c>
      <c r="X876" s="32" t="s">
        <v>141</v>
      </c>
      <c r="Y876" s="32"/>
      <c r="Z876" s="32"/>
      <c r="AA876" s="32"/>
      <c r="AB876" s="32"/>
      <c r="AC876" s="96" t="s">
        <v>142</v>
      </c>
      <c r="AD876" s="32"/>
      <c r="AE876" s="87" t="s">
        <v>214</v>
      </c>
      <c r="AF876" s="372">
        <v>44004</v>
      </c>
      <c r="AG876" s="32"/>
      <c r="AH876" s="32"/>
      <c r="AI876" s="32"/>
      <c r="AJ876" s="32"/>
      <c r="AK876" s="32"/>
      <c r="AL876" s="32"/>
      <c r="AM876" s="87" t="s">
        <v>207</v>
      </c>
      <c r="AN876" s="372">
        <v>44007</v>
      </c>
      <c r="AO876" s="87" t="s">
        <v>57</v>
      </c>
      <c r="AP876" s="87" t="s">
        <v>56</v>
      </c>
      <c r="AQ876" s="492" t="s">
        <v>1970</v>
      </c>
      <c r="AR876" s="87" t="s">
        <v>1329</v>
      </c>
      <c r="AS876" s="372">
        <v>44012</v>
      </c>
      <c r="AT876" s="69" t="s">
        <v>57</v>
      </c>
      <c r="AU876" s="87" t="s">
        <v>56</v>
      </c>
      <c r="AV876" s="106" t="s">
        <v>1971</v>
      </c>
      <c r="AW876" s="32"/>
      <c r="AX876" s="32"/>
      <c r="AY876" s="32"/>
      <c r="AZ876" s="32">
        <f t="shared" si="18"/>
        <v>6</v>
      </c>
    </row>
    <row r="877" spans="5:52" ht="15.6" customHeight="1">
      <c r="E877" s="32"/>
      <c r="F877" s="32"/>
      <c r="G877" s="32"/>
      <c r="H877" s="453" t="s">
        <v>3170</v>
      </c>
      <c r="I877" s="104" t="s">
        <v>5930</v>
      </c>
      <c r="J877" s="104" t="s">
        <v>5931</v>
      </c>
      <c r="K877" s="32"/>
      <c r="L877" s="32"/>
      <c r="M877" s="32"/>
      <c r="N877" s="104" t="s">
        <v>6961</v>
      </c>
      <c r="O877" s="32"/>
      <c r="P877" s="32"/>
      <c r="Q877" s="104" t="s">
        <v>4179</v>
      </c>
      <c r="R877" s="104" t="s">
        <v>7294</v>
      </c>
      <c r="S877" s="32"/>
      <c r="T877" s="32"/>
      <c r="U877" s="32"/>
      <c r="V877" s="32"/>
      <c r="W877" s="32" t="s">
        <v>29</v>
      </c>
      <c r="X877" s="32" t="s">
        <v>141</v>
      </c>
      <c r="Y877" s="32"/>
      <c r="Z877" s="32"/>
      <c r="AA877" s="32"/>
      <c r="AB877" s="32"/>
      <c r="AC877" s="104" t="s">
        <v>142</v>
      </c>
      <c r="AD877" s="32"/>
      <c r="AE877" s="105" t="s">
        <v>214</v>
      </c>
      <c r="AF877" s="449">
        <v>44004</v>
      </c>
      <c r="AG877" s="32"/>
      <c r="AH877" s="32"/>
      <c r="AI877" s="32"/>
      <c r="AJ877" s="32"/>
      <c r="AK877" s="32"/>
      <c r="AL877" s="32"/>
      <c r="AM877" s="105" t="s">
        <v>207</v>
      </c>
      <c r="AN877" s="449">
        <v>44007</v>
      </c>
      <c r="AO877" s="105" t="s">
        <v>56</v>
      </c>
      <c r="AP877" s="105" t="s">
        <v>56</v>
      </c>
      <c r="AQ877" s="104"/>
      <c r="AR877" s="87" t="s">
        <v>1329</v>
      </c>
      <c r="AS877" s="372">
        <v>44012</v>
      </c>
      <c r="AT877" s="69" t="s">
        <v>57</v>
      </c>
      <c r="AU877" s="87" t="s">
        <v>56</v>
      </c>
      <c r="AV877" s="106" t="s">
        <v>1972</v>
      </c>
      <c r="AW877" s="32"/>
      <c r="AX877" s="32"/>
      <c r="AY877" s="32"/>
      <c r="AZ877" s="32">
        <f t="shared" si="18"/>
        <v>6</v>
      </c>
    </row>
    <row r="878" spans="5:52" ht="15.6" customHeight="1">
      <c r="E878" s="32"/>
      <c r="F878" s="32"/>
      <c r="G878" s="32"/>
      <c r="H878" s="537" t="s">
        <v>3171</v>
      </c>
      <c r="I878" s="104" t="s">
        <v>5932</v>
      </c>
      <c r="J878" s="104" t="s">
        <v>5933</v>
      </c>
      <c r="K878" s="32"/>
      <c r="L878" s="32"/>
      <c r="M878" s="32"/>
      <c r="N878" s="104" t="s">
        <v>6962</v>
      </c>
      <c r="O878" s="32"/>
      <c r="P878" s="32"/>
      <c r="Q878" s="69" t="s">
        <v>4180</v>
      </c>
      <c r="R878" s="69" t="s">
        <v>7294</v>
      </c>
      <c r="S878" s="32"/>
      <c r="T878" s="32"/>
      <c r="U878" s="32"/>
      <c r="V878" s="32"/>
      <c r="W878" s="32" t="s">
        <v>29</v>
      </c>
      <c r="X878" s="32" t="s">
        <v>141</v>
      </c>
      <c r="Y878" s="32"/>
      <c r="Z878" s="32"/>
      <c r="AA878" s="32"/>
      <c r="AB878" s="32"/>
      <c r="AC878" s="96" t="s">
        <v>142</v>
      </c>
      <c r="AD878" s="32"/>
      <c r="AE878" s="87" t="s">
        <v>214</v>
      </c>
      <c r="AF878" s="372">
        <v>44011</v>
      </c>
      <c r="AG878" s="32"/>
      <c r="AH878" s="32"/>
      <c r="AI878" s="32"/>
      <c r="AJ878" s="32"/>
      <c r="AK878" s="32"/>
      <c r="AL878" s="32"/>
      <c r="AM878" s="87" t="s">
        <v>207</v>
      </c>
      <c r="AN878" s="372">
        <v>44011</v>
      </c>
      <c r="AO878" s="87" t="s">
        <v>56</v>
      </c>
      <c r="AP878" s="87" t="s">
        <v>56</v>
      </c>
      <c r="AQ878" s="69"/>
      <c r="AR878" s="87" t="s">
        <v>1329</v>
      </c>
      <c r="AS878" s="372">
        <v>44012</v>
      </c>
      <c r="AT878" s="69" t="s">
        <v>57</v>
      </c>
      <c r="AU878" s="87" t="s">
        <v>56</v>
      </c>
      <c r="AV878" s="87" t="s">
        <v>1973</v>
      </c>
      <c r="AW878" s="32"/>
      <c r="AX878" s="32"/>
      <c r="AY878" s="32"/>
      <c r="AZ878" s="32">
        <f t="shared" si="18"/>
        <v>6</v>
      </c>
    </row>
    <row r="879" spans="5:52" ht="15.6" customHeight="1">
      <c r="E879" s="32"/>
      <c r="F879" s="32"/>
      <c r="G879" s="32"/>
      <c r="H879" s="537" t="s">
        <v>3172</v>
      </c>
      <c r="I879" s="104" t="s">
        <v>5934</v>
      </c>
      <c r="J879" s="104" t="s">
        <v>5935</v>
      </c>
      <c r="K879" s="32"/>
      <c r="L879" s="32"/>
      <c r="M879" s="32"/>
      <c r="N879" s="104" t="s">
        <v>6962</v>
      </c>
      <c r="O879" s="32"/>
      <c r="P879" s="32"/>
      <c r="Q879" s="69" t="s">
        <v>4181</v>
      </c>
      <c r="R879" s="69" t="s">
        <v>7294</v>
      </c>
      <c r="S879" s="32"/>
      <c r="T879" s="32"/>
      <c r="U879" s="32"/>
      <c r="V879" s="32"/>
      <c r="W879" s="32" t="s">
        <v>29</v>
      </c>
      <c r="X879" s="32" t="s">
        <v>141</v>
      </c>
      <c r="Y879" s="32"/>
      <c r="Z879" s="32"/>
      <c r="AA879" s="32"/>
      <c r="AB879" s="32"/>
      <c r="AC879" s="96" t="s">
        <v>142</v>
      </c>
      <c r="AD879" s="32"/>
      <c r="AE879" s="87" t="s">
        <v>214</v>
      </c>
      <c r="AF879" s="372">
        <v>44011</v>
      </c>
      <c r="AG879" s="32"/>
      <c r="AH879" s="32"/>
      <c r="AI879" s="32"/>
      <c r="AJ879" s="32"/>
      <c r="AK879" s="32"/>
      <c r="AL879" s="32"/>
      <c r="AM879" s="87" t="s">
        <v>207</v>
      </c>
      <c r="AN879" s="372">
        <v>44011</v>
      </c>
      <c r="AO879" s="87" t="s">
        <v>56</v>
      </c>
      <c r="AP879" s="105" t="s">
        <v>56</v>
      </c>
      <c r="AQ879" s="69"/>
      <c r="AR879" s="87" t="s">
        <v>1329</v>
      </c>
      <c r="AS879" s="372">
        <v>44012</v>
      </c>
      <c r="AT879" s="69" t="s">
        <v>57</v>
      </c>
      <c r="AU879" s="87" t="s">
        <v>56</v>
      </c>
      <c r="AV879" s="87" t="s">
        <v>1973</v>
      </c>
      <c r="AW879" s="32"/>
      <c r="AX879" s="32"/>
      <c r="AY879" s="32"/>
      <c r="AZ879" s="32">
        <f t="shared" si="18"/>
        <v>6</v>
      </c>
    </row>
    <row r="880" spans="5:52" ht="15.6" customHeight="1">
      <c r="E880" s="32"/>
      <c r="F880" s="32"/>
      <c r="G880" s="32"/>
      <c r="H880" s="537" t="s">
        <v>3173</v>
      </c>
      <c r="I880" s="69" t="s">
        <v>5936</v>
      </c>
      <c r="J880" s="69" t="s">
        <v>5937</v>
      </c>
      <c r="K880" s="32"/>
      <c r="L880" s="32"/>
      <c r="M880" s="32"/>
      <c r="N880" s="96" t="s">
        <v>6963</v>
      </c>
      <c r="O880" s="32"/>
      <c r="P880" s="32"/>
      <c r="Q880" s="104" t="s">
        <v>4182</v>
      </c>
      <c r="R880" s="69" t="s">
        <v>7317</v>
      </c>
      <c r="S880" s="32"/>
      <c r="T880" s="32"/>
      <c r="U880" s="32"/>
      <c r="V880" s="32"/>
      <c r="W880" s="32" t="s">
        <v>29</v>
      </c>
      <c r="X880" s="32" t="s">
        <v>141</v>
      </c>
      <c r="Y880" s="32"/>
      <c r="Z880" s="32"/>
      <c r="AA880" s="32"/>
      <c r="AB880" s="32"/>
      <c r="AC880" s="96" t="s">
        <v>142</v>
      </c>
      <c r="AD880" s="32"/>
      <c r="AE880" s="96" t="s">
        <v>1329</v>
      </c>
      <c r="AF880" s="162">
        <v>44004</v>
      </c>
      <c r="AG880" s="32"/>
      <c r="AH880" s="32"/>
      <c r="AI880" s="32"/>
      <c r="AJ880" s="32"/>
      <c r="AK880" s="32"/>
      <c r="AL880" s="32"/>
      <c r="AM880" s="69" t="s">
        <v>214</v>
      </c>
      <c r="AN880" s="162">
        <v>44007</v>
      </c>
      <c r="AO880" s="96" t="s">
        <v>57</v>
      </c>
      <c r="AP880" s="69" t="s">
        <v>56</v>
      </c>
      <c r="AQ880" s="106" t="s">
        <v>1974</v>
      </c>
      <c r="AR880" s="69" t="s">
        <v>207</v>
      </c>
      <c r="AS880" s="162">
        <v>44011</v>
      </c>
      <c r="AT880" s="69" t="s">
        <v>57</v>
      </c>
      <c r="AU880" s="69"/>
      <c r="AV880" s="69"/>
      <c r="AW880" s="32"/>
      <c r="AX880" s="32"/>
      <c r="AY880" s="32"/>
      <c r="AZ880" s="32">
        <f t="shared" si="18"/>
        <v>6</v>
      </c>
    </row>
    <row r="881" spans="5:52" ht="15.6" customHeight="1">
      <c r="E881" s="32"/>
      <c r="F881" s="32"/>
      <c r="G881" s="32"/>
      <c r="H881" s="537" t="s">
        <v>3174</v>
      </c>
      <c r="I881" s="69" t="s">
        <v>5938</v>
      </c>
      <c r="J881" s="69" t="s">
        <v>5939</v>
      </c>
      <c r="K881" s="32"/>
      <c r="L881" s="32"/>
      <c r="M881" s="32"/>
      <c r="N881" s="96" t="s">
        <v>6964</v>
      </c>
      <c r="O881" s="32"/>
      <c r="P881" s="32"/>
      <c r="Q881" s="104" t="s">
        <v>4183</v>
      </c>
      <c r="R881" s="69" t="s">
        <v>7317</v>
      </c>
      <c r="S881" s="32"/>
      <c r="T881" s="32"/>
      <c r="U881" s="32"/>
      <c r="V881" s="32"/>
      <c r="W881" s="32" t="s">
        <v>29</v>
      </c>
      <c r="X881" s="32" t="s">
        <v>141</v>
      </c>
      <c r="Y881" s="32"/>
      <c r="Z881" s="32"/>
      <c r="AA881" s="32"/>
      <c r="AB881" s="32"/>
      <c r="AC881" s="96" t="s">
        <v>142</v>
      </c>
      <c r="AD881" s="32"/>
      <c r="AE881" s="96" t="s">
        <v>1329</v>
      </c>
      <c r="AF881" s="162">
        <v>44004</v>
      </c>
      <c r="AG881" s="32"/>
      <c r="AH881" s="32"/>
      <c r="AI881" s="32"/>
      <c r="AJ881" s="32"/>
      <c r="AK881" s="32"/>
      <c r="AL881" s="32"/>
      <c r="AM881" s="69" t="s">
        <v>214</v>
      </c>
      <c r="AN881" s="162">
        <v>44007</v>
      </c>
      <c r="AO881" s="96" t="s">
        <v>56</v>
      </c>
      <c r="AP881" s="87" t="s">
        <v>56</v>
      </c>
      <c r="AQ881" s="69"/>
      <c r="AR881" s="69" t="s">
        <v>207</v>
      </c>
      <c r="AS881" s="162">
        <v>44011</v>
      </c>
      <c r="AT881" s="69" t="s">
        <v>57</v>
      </c>
      <c r="AU881" s="69"/>
      <c r="AV881" s="69"/>
      <c r="AW881" s="32"/>
      <c r="AX881" s="32"/>
      <c r="AY881" s="32"/>
      <c r="AZ881" s="32">
        <f t="shared" si="18"/>
        <v>6</v>
      </c>
    </row>
    <row r="882" spans="5:52" ht="15.6" customHeight="1">
      <c r="E882" s="32"/>
      <c r="F882" s="32"/>
      <c r="G882" s="32"/>
      <c r="H882" s="537" t="s">
        <v>3175</v>
      </c>
      <c r="I882" s="69" t="s">
        <v>5940</v>
      </c>
      <c r="J882" s="69" t="s">
        <v>5941</v>
      </c>
      <c r="K882" s="32"/>
      <c r="L882" s="32"/>
      <c r="M882" s="32"/>
      <c r="N882" s="96" t="s">
        <v>6965</v>
      </c>
      <c r="O882" s="32"/>
      <c r="P882" s="32"/>
      <c r="Q882" s="104" t="s">
        <v>4184</v>
      </c>
      <c r="R882" s="69" t="s">
        <v>7317</v>
      </c>
      <c r="S882" s="32"/>
      <c r="T882" s="32"/>
      <c r="U882" s="32"/>
      <c r="V882" s="32"/>
      <c r="W882" s="32" t="s">
        <v>29</v>
      </c>
      <c r="X882" s="32" t="s">
        <v>141</v>
      </c>
      <c r="Y882" s="32"/>
      <c r="Z882" s="32"/>
      <c r="AA882" s="32"/>
      <c r="AB882" s="32"/>
      <c r="AC882" s="96" t="s">
        <v>142</v>
      </c>
      <c r="AD882" s="32"/>
      <c r="AE882" s="96" t="s">
        <v>1329</v>
      </c>
      <c r="AF882" s="162">
        <v>44004</v>
      </c>
      <c r="AG882" s="32"/>
      <c r="AH882" s="32"/>
      <c r="AI882" s="32"/>
      <c r="AJ882" s="32"/>
      <c r="AK882" s="32"/>
      <c r="AL882" s="32"/>
      <c r="AM882" s="69" t="s">
        <v>214</v>
      </c>
      <c r="AN882" s="162">
        <v>44007</v>
      </c>
      <c r="AO882" s="96" t="s">
        <v>56</v>
      </c>
      <c r="AP882" s="87" t="s">
        <v>56</v>
      </c>
      <c r="AQ882" s="69" t="s">
        <v>1975</v>
      </c>
      <c r="AR882" s="69" t="s">
        <v>207</v>
      </c>
      <c r="AS882" s="162">
        <v>44011</v>
      </c>
      <c r="AT882" s="69" t="s">
        <v>57</v>
      </c>
      <c r="AU882" s="69"/>
      <c r="AV882" s="69"/>
      <c r="AW882" s="32"/>
      <c r="AX882" s="32"/>
      <c r="AY882" s="32"/>
      <c r="AZ882" s="32">
        <f t="shared" si="18"/>
        <v>6</v>
      </c>
    </row>
    <row r="883" spans="5:52" ht="15.6" customHeight="1">
      <c r="E883" s="32"/>
      <c r="F883" s="32"/>
      <c r="G883" s="32"/>
      <c r="H883" s="537" t="s">
        <v>3176</v>
      </c>
      <c r="I883" s="69" t="s">
        <v>5942</v>
      </c>
      <c r="J883" s="69" t="s">
        <v>5943</v>
      </c>
      <c r="K883" s="32"/>
      <c r="L883" s="32"/>
      <c r="M883" s="32"/>
      <c r="N883" s="96" t="s">
        <v>6966</v>
      </c>
      <c r="O883" s="32"/>
      <c r="P883" s="32"/>
      <c r="Q883" s="69" t="s">
        <v>4185</v>
      </c>
      <c r="R883" s="69" t="s">
        <v>7318</v>
      </c>
      <c r="S883" s="32"/>
      <c r="T883" s="32"/>
      <c r="U883" s="32"/>
      <c r="V883" s="32"/>
      <c r="W883" s="32" t="s">
        <v>29</v>
      </c>
      <c r="X883" s="32" t="s">
        <v>141</v>
      </c>
      <c r="Y883" s="32"/>
      <c r="Z883" s="32"/>
      <c r="AA883" s="32"/>
      <c r="AB883" s="32"/>
      <c r="AC883" s="96" t="s">
        <v>142</v>
      </c>
      <c r="AD883" s="32"/>
      <c r="AE883" s="96" t="s">
        <v>1329</v>
      </c>
      <c r="AF883" s="162">
        <v>44004</v>
      </c>
      <c r="AG883" s="32"/>
      <c r="AH883" s="32"/>
      <c r="AI883" s="32"/>
      <c r="AJ883" s="32"/>
      <c r="AK883" s="32"/>
      <c r="AL883" s="32"/>
      <c r="AM883" s="69" t="s">
        <v>214</v>
      </c>
      <c r="AN883" s="162">
        <v>44007</v>
      </c>
      <c r="AO883" s="96" t="s">
        <v>57</v>
      </c>
      <c r="AP883" s="69" t="s">
        <v>56</v>
      </c>
      <c r="AQ883" s="69" t="s">
        <v>1976</v>
      </c>
      <c r="AR883" s="69" t="s">
        <v>207</v>
      </c>
      <c r="AS883" s="162">
        <v>44011</v>
      </c>
      <c r="AT883" s="69" t="s">
        <v>57</v>
      </c>
      <c r="AU883" s="69"/>
      <c r="AV883" s="69"/>
      <c r="AW883" s="32"/>
      <c r="AX883" s="32"/>
      <c r="AY883" s="32"/>
      <c r="AZ883" s="32">
        <f t="shared" si="18"/>
        <v>6</v>
      </c>
    </row>
    <row r="884" spans="5:52" ht="15.6" customHeight="1">
      <c r="E884" s="32"/>
      <c r="F884" s="32"/>
      <c r="G884" s="32"/>
      <c r="H884" s="537" t="s">
        <v>3177</v>
      </c>
      <c r="I884" s="69" t="s">
        <v>5944</v>
      </c>
      <c r="J884" s="69" t="s">
        <v>5945</v>
      </c>
      <c r="K884" s="32"/>
      <c r="L884" s="32"/>
      <c r="M884" s="32"/>
      <c r="N884" s="96" t="s">
        <v>6967</v>
      </c>
      <c r="O884" s="32"/>
      <c r="P884" s="32"/>
      <c r="Q884" s="69" t="s">
        <v>4186</v>
      </c>
      <c r="R884" s="69" t="s">
        <v>7319</v>
      </c>
      <c r="S884" s="32"/>
      <c r="T884" s="32"/>
      <c r="U884" s="32"/>
      <c r="V884" s="32"/>
      <c r="W884" s="32" t="s">
        <v>29</v>
      </c>
      <c r="X884" s="32" t="s">
        <v>141</v>
      </c>
      <c r="Y884" s="32"/>
      <c r="Z884" s="32"/>
      <c r="AA884" s="32"/>
      <c r="AB884" s="32"/>
      <c r="AC884" s="96" t="s">
        <v>142</v>
      </c>
      <c r="AD884" s="32"/>
      <c r="AE884" s="96" t="s">
        <v>1329</v>
      </c>
      <c r="AF884" s="162">
        <v>44004</v>
      </c>
      <c r="AG884" s="32"/>
      <c r="AH884" s="32"/>
      <c r="AI884" s="32"/>
      <c r="AJ884" s="32"/>
      <c r="AK884" s="32"/>
      <c r="AL884" s="32"/>
      <c r="AM884" s="69" t="s">
        <v>214</v>
      </c>
      <c r="AN884" s="162">
        <v>44007</v>
      </c>
      <c r="AO884" s="96" t="s">
        <v>57</v>
      </c>
      <c r="AP884" s="69" t="s">
        <v>56</v>
      </c>
      <c r="AQ884" s="69" t="s">
        <v>1977</v>
      </c>
      <c r="AR884" s="69" t="s">
        <v>207</v>
      </c>
      <c r="AS884" s="162">
        <v>44011</v>
      </c>
      <c r="AT884" s="69" t="s">
        <v>57</v>
      </c>
      <c r="AU884" s="69" t="s">
        <v>56</v>
      </c>
      <c r="AV884" s="69" t="s">
        <v>1978</v>
      </c>
      <c r="AW884" s="32"/>
      <c r="AX884" s="32"/>
      <c r="AY884" s="32"/>
      <c r="AZ884" s="32">
        <f t="shared" si="18"/>
        <v>6</v>
      </c>
    </row>
    <row r="885" spans="5:52" ht="15.6" customHeight="1">
      <c r="E885" s="32"/>
      <c r="F885" s="32"/>
      <c r="G885" s="32"/>
      <c r="H885" s="537" t="s">
        <v>3178</v>
      </c>
      <c r="I885" s="69" t="s">
        <v>5946</v>
      </c>
      <c r="J885" s="69" t="s">
        <v>5947</v>
      </c>
      <c r="K885" s="32"/>
      <c r="L885" s="32"/>
      <c r="M885" s="32"/>
      <c r="N885" s="96" t="s">
        <v>6968</v>
      </c>
      <c r="O885" s="32"/>
      <c r="P885" s="32"/>
      <c r="Q885" s="69" t="s">
        <v>4187</v>
      </c>
      <c r="R885" s="69" t="s">
        <v>7319</v>
      </c>
      <c r="S885" s="32"/>
      <c r="T885" s="32"/>
      <c r="U885" s="32"/>
      <c r="V885" s="32"/>
      <c r="W885" s="32" t="s">
        <v>29</v>
      </c>
      <c r="X885" s="32" t="s">
        <v>141</v>
      </c>
      <c r="Y885" s="32"/>
      <c r="Z885" s="32"/>
      <c r="AA885" s="32"/>
      <c r="AB885" s="32"/>
      <c r="AC885" s="96" t="s">
        <v>142</v>
      </c>
      <c r="AD885" s="32"/>
      <c r="AE885" s="96" t="s">
        <v>1329</v>
      </c>
      <c r="AF885" s="162">
        <v>44004</v>
      </c>
      <c r="AG885" s="32"/>
      <c r="AH885" s="32"/>
      <c r="AI885" s="32"/>
      <c r="AJ885" s="32"/>
      <c r="AK885" s="32"/>
      <c r="AL885" s="32"/>
      <c r="AM885" s="69" t="s">
        <v>214</v>
      </c>
      <c r="AN885" s="162">
        <v>44007</v>
      </c>
      <c r="AO885" s="96" t="s">
        <v>57</v>
      </c>
      <c r="AP885" s="69" t="s">
        <v>56</v>
      </c>
      <c r="AQ885" s="69" t="s">
        <v>1979</v>
      </c>
      <c r="AR885" s="69" t="s">
        <v>207</v>
      </c>
      <c r="AS885" s="162">
        <v>44011</v>
      </c>
      <c r="AT885" s="69" t="s">
        <v>57</v>
      </c>
      <c r="AU885" s="69"/>
      <c r="AV885" s="69"/>
      <c r="AW885" s="32"/>
      <c r="AX885" s="32"/>
      <c r="AY885" s="32"/>
      <c r="AZ885" s="32">
        <f t="shared" si="18"/>
        <v>6</v>
      </c>
    </row>
    <row r="886" spans="5:52" ht="15.6" customHeight="1">
      <c r="E886" s="32"/>
      <c r="F886" s="32"/>
      <c r="G886" s="32"/>
      <c r="H886" s="538" t="s">
        <v>3179</v>
      </c>
      <c r="I886" s="340" t="s">
        <v>5948</v>
      </c>
      <c r="J886" s="340" t="s">
        <v>5949</v>
      </c>
      <c r="K886" s="32"/>
      <c r="L886" s="32"/>
      <c r="M886" s="32"/>
      <c r="N886" s="340" t="s">
        <v>6968</v>
      </c>
      <c r="O886" s="32"/>
      <c r="P886" s="32"/>
      <c r="Q886" s="340" t="s">
        <v>4188</v>
      </c>
      <c r="R886" s="340" t="s">
        <v>7319</v>
      </c>
      <c r="S886" s="32"/>
      <c r="T886" s="32"/>
      <c r="U886" s="32"/>
      <c r="V886" s="32"/>
      <c r="W886" s="32" t="s">
        <v>29</v>
      </c>
      <c r="X886" s="32" t="s">
        <v>141</v>
      </c>
      <c r="Y886" s="32"/>
      <c r="Z886" s="32"/>
      <c r="AA886" s="32"/>
      <c r="AB886" s="32"/>
      <c r="AC886" s="340" t="s">
        <v>142</v>
      </c>
      <c r="AD886" s="32"/>
      <c r="AE886" s="340" t="s">
        <v>1329</v>
      </c>
      <c r="AF886" s="417">
        <v>44004</v>
      </c>
      <c r="AG886" s="32"/>
      <c r="AH886" s="32"/>
      <c r="AI886" s="32"/>
      <c r="AJ886" s="32"/>
      <c r="AK886" s="32"/>
      <c r="AL886" s="32"/>
      <c r="AM886" s="340" t="s">
        <v>214</v>
      </c>
      <c r="AN886" s="417">
        <v>44007</v>
      </c>
      <c r="AO886" s="340" t="s">
        <v>57</v>
      </c>
      <c r="AP886" s="340" t="s">
        <v>56</v>
      </c>
      <c r="AQ886" s="490" t="s">
        <v>1980</v>
      </c>
      <c r="AR886" s="340" t="s">
        <v>207</v>
      </c>
      <c r="AS886" s="417">
        <v>44011</v>
      </c>
      <c r="AT886" s="340" t="s">
        <v>57</v>
      </c>
      <c r="AU886" s="69" t="s">
        <v>56</v>
      </c>
      <c r="AV886" s="340" t="s">
        <v>1981</v>
      </c>
      <c r="AW886" s="32"/>
      <c r="AX886" s="32"/>
      <c r="AY886" s="32"/>
      <c r="AZ886" s="32">
        <f t="shared" si="18"/>
        <v>6</v>
      </c>
    </row>
    <row r="887" spans="5:52" ht="15.6" customHeight="1">
      <c r="E887" s="32"/>
      <c r="F887" s="32"/>
      <c r="G887" s="32"/>
      <c r="H887" s="537" t="s">
        <v>3180</v>
      </c>
      <c r="I887" s="69" t="s">
        <v>5950</v>
      </c>
      <c r="J887" s="69" t="s">
        <v>5951</v>
      </c>
      <c r="K887" s="32"/>
      <c r="L887" s="32"/>
      <c r="M887" s="32"/>
      <c r="N887" s="96" t="s">
        <v>6968</v>
      </c>
      <c r="O887" s="32"/>
      <c r="P887" s="32"/>
      <c r="Q887" s="69" t="s">
        <v>4189</v>
      </c>
      <c r="R887" s="69" t="s">
        <v>7319</v>
      </c>
      <c r="S887" s="32"/>
      <c r="T887" s="32"/>
      <c r="U887" s="32"/>
      <c r="V887" s="32"/>
      <c r="W887" s="32" t="s">
        <v>29</v>
      </c>
      <c r="X887" s="32" t="s">
        <v>141</v>
      </c>
      <c r="Y887" s="32"/>
      <c r="Z887" s="32"/>
      <c r="AA887" s="32"/>
      <c r="AB887" s="32"/>
      <c r="AC887" s="96" t="s">
        <v>142</v>
      </c>
      <c r="AD887" s="32"/>
      <c r="AE887" s="96" t="s">
        <v>1329</v>
      </c>
      <c r="AF887" s="162">
        <v>44004</v>
      </c>
      <c r="AG887" s="32"/>
      <c r="AH887" s="32"/>
      <c r="AI887" s="32"/>
      <c r="AJ887" s="32"/>
      <c r="AK887" s="32"/>
      <c r="AL887" s="32"/>
      <c r="AM887" s="69" t="s">
        <v>214</v>
      </c>
      <c r="AN887" s="162">
        <v>44007</v>
      </c>
      <c r="AO887" s="96" t="s">
        <v>57</v>
      </c>
      <c r="AP887" s="69" t="s">
        <v>56</v>
      </c>
      <c r="AQ887" s="69" t="s">
        <v>1979</v>
      </c>
      <c r="AR887" s="340" t="s">
        <v>207</v>
      </c>
      <c r="AS887" s="162">
        <v>44011</v>
      </c>
      <c r="AT887" s="69" t="s">
        <v>56</v>
      </c>
      <c r="AU887" s="69"/>
      <c r="AV887" s="69"/>
      <c r="AW887" s="32"/>
      <c r="AX887" s="32"/>
      <c r="AY887" s="32"/>
      <c r="AZ887" s="32">
        <f t="shared" si="18"/>
        <v>6</v>
      </c>
    </row>
    <row r="888" spans="5:52" ht="15.6" customHeight="1">
      <c r="E888" s="32"/>
      <c r="F888" s="32"/>
      <c r="G888" s="32"/>
      <c r="H888" s="537" t="s">
        <v>3181</v>
      </c>
      <c r="I888" s="69" t="s">
        <v>5952</v>
      </c>
      <c r="J888" s="69" t="s">
        <v>5953</v>
      </c>
      <c r="K888" s="32"/>
      <c r="L888" s="32"/>
      <c r="M888" s="32"/>
      <c r="N888" s="96" t="s">
        <v>6968</v>
      </c>
      <c r="O888" s="32"/>
      <c r="P888" s="32"/>
      <c r="Q888" s="69" t="s">
        <v>4190</v>
      </c>
      <c r="R888" s="69" t="s">
        <v>7319</v>
      </c>
      <c r="S888" s="32"/>
      <c r="T888" s="32"/>
      <c r="U888" s="32"/>
      <c r="V888" s="32"/>
      <c r="W888" s="32" t="s">
        <v>29</v>
      </c>
      <c r="X888" s="32" t="s">
        <v>141</v>
      </c>
      <c r="Y888" s="32"/>
      <c r="Z888" s="32"/>
      <c r="AA888" s="32"/>
      <c r="AB888" s="32"/>
      <c r="AC888" s="96" t="s">
        <v>142</v>
      </c>
      <c r="AD888" s="32"/>
      <c r="AE888" s="96" t="s">
        <v>1329</v>
      </c>
      <c r="AF888" s="162">
        <v>44004</v>
      </c>
      <c r="AG888" s="32"/>
      <c r="AH888" s="32"/>
      <c r="AI888" s="32"/>
      <c r="AJ888" s="32"/>
      <c r="AK888" s="32"/>
      <c r="AL888" s="32"/>
      <c r="AM888" s="69" t="s">
        <v>214</v>
      </c>
      <c r="AN888" s="162">
        <v>44007</v>
      </c>
      <c r="AO888" s="96" t="s">
        <v>57</v>
      </c>
      <c r="AP888" s="69" t="s">
        <v>56</v>
      </c>
      <c r="AQ888" s="69" t="s">
        <v>1979</v>
      </c>
      <c r="AR888" s="340" t="s">
        <v>207</v>
      </c>
      <c r="AS888" s="162">
        <v>44011</v>
      </c>
      <c r="AT888" s="69" t="s">
        <v>56</v>
      </c>
      <c r="AU888" s="69"/>
      <c r="AV888" s="69"/>
      <c r="AW888" s="32"/>
      <c r="AX888" s="32"/>
      <c r="AY888" s="32"/>
      <c r="AZ888" s="32">
        <f t="shared" si="18"/>
        <v>6</v>
      </c>
    </row>
    <row r="889" spans="5:52" ht="15.6" customHeight="1">
      <c r="E889" s="32"/>
      <c r="F889" s="32"/>
      <c r="G889" s="32"/>
      <c r="H889" s="537" t="s">
        <v>3182</v>
      </c>
      <c r="I889" s="69" t="s">
        <v>5954</v>
      </c>
      <c r="J889" s="69" t="s">
        <v>5955</v>
      </c>
      <c r="K889" s="32"/>
      <c r="L889" s="32"/>
      <c r="M889" s="32"/>
      <c r="N889" s="96" t="s">
        <v>6968</v>
      </c>
      <c r="O889" s="32"/>
      <c r="P889" s="32"/>
      <c r="Q889" s="69" t="s">
        <v>4191</v>
      </c>
      <c r="R889" s="69" t="s">
        <v>7319</v>
      </c>
      <c r="S889" s="32"/>
      <c r="T889" s="32"/>
      <c r="U889" s="32"/>
      <c r="V889" s="32"/>
      <c r="W889" s="32" t="s">
        <v>29</v>
      </c>
      <c r="X889" s="32" t="s">
        <v>141</v>
      </c>
      <c r="Y889" s="32"/>
      <c r="Z889" s="32"/>
      <c r="AA889" s="32"/>
      <c r="AB889" s="32"/>
      <c r="AC889" s="96" t="s">
        <v>142</v>
      </c>
      <c r="AD889" s="32"/>
      <c r="AE889" s="96" t="s">
        <v>1329</v>
      </c>
      <c r="AF889" s="162">
        <v>44004</v>
      </c>
      <c r="AG889" s="32"/>
      <c r="AH889" s="32"/>
      <c r="AI889" s="32"/>
      <c r="AJ889" s="32"/>
      <c r="AK889" s="32"/>
      <c r="AL889" s="32"/>
      <c r="AM889" s="69" t="s">
        <v>214</v>
      </c>
      <c r="AN889" s="162">
        <v>44007</v>
      </c>
      <c r="AO889" s="96" t="s">
        <v>57</v>
      </c>
      <c r="AP889" s="69" t="s">
        <v>56</v>
      </c>
      <c r="AQ889" s="69" t="s">
        <v>1982</v>
      </c>
      <c r="AR889" s="69"/>
      <c r="AS889" s="69"/>
      <c r="AT889" s="69"/>
      <c r="AU889" s="69"/>
      <c r="AV889" s="69"/>
      <c r="AW889" s="32"/>
      <c r="AX889" s="32"/>
      <c r="AY889" s="32"/>
      <c r="AZ889" s="32">
        <f t="shared" si="18"/>
        <v>6</v>
      </c>
    </row>
    <row r="890" spans="5:52" ht="15.6" customHeight="1">
      <c r="E890" s="32"/>
      <c r="F890" s="32"/>
      <c r="G890" s="32"/>
      <c r="H890" s="537" t="s">
        <v>3183</v>
      </c>
      <c r="I890" s="69" t="s">
        <v>5956</v>
      </c>
      <c r="J890" s="69" t="s">
        <v>5957</v>
      </c>
      <c r="K890" s="32"/>
      <c r="L890" s="32"/>
      <c r="M890" s="32"/>
      <c r="N890" s="96" t="s">
        <v>6969</v>
      </c>
      <c r="O890" s="32"/>
      <c r="P890" s="32"/>
      <c r="Q890" s="69" t="s">
        <v>4192</v>
      </c>
      <c r="R890" s="69" t="s">
        <v>7319</v>
      </c>
      <c r="S890" s="32"/>
      <c r="T890" s="32"/>
      <c r="U890" s="32"/>
      <c r="V890" s="32"/>
      <c r="W890" s="32" t="s">
        <v>29</v>
      </c>
      <c r="X890" s="32" t="s">
        <v>141</v>
      </c>
      <c r="Y890" s="32"/>
      <c r="Z890" s="32"/>
      <c r="AA890" s="32"/>
      <c r="AB890" s="32"/>
      <c r="AC890" s="96" t="s">
        <v>142</v>
      </c>
      <c r="AD890" s="32"/>
      <c r="AE890" s="96" t="s">
        <v>1329</v>
      </c>
      <c r="AF890" s="162">
        <v>44004</v>
      </c>
      <c r="AG890" s="32"/>
      <c r="AH890" s="32"/>
      <c r="AI890" s="32"/>
      <c r="AJ890" s="32"/>
      <c r="AK890" s="32"/>
      <c r="AL890" s="32"/>
      <c r="AM890" s="69" t="s">
        <v>214</v>
      </c>
      <c r="AN890" s="162">
        <v>44007</v>
      </c>
      <c r="AO890" s="96" t="s">
        <v>57</v>
      </c>
      <c r="AP890" s="69" t="s">
        <v>56</v>
      </c>
      <c r="AQ890" s="106" t="s">
        <v>1983</v>
      </c>
      <c r="AR890" s="69" t="s">
        <v>207</v>
      </c>
      <c r="AS890" s="162">
        <v>44011</v>
      </c>
      <c r="AT890" s="69" t="s">
        <v>56</v>
      </c>
      <c r="AU890" s="69"/>
      <c r="AV890" s="69"/>
      <c r="AW890" s="32"/>
      <c r="AX890" s="32"/>
      <c r="AY890" s="32"/>
      <c r="AZ890" s="32">
        <f t="shared" si="18"/>
        <v>6</v>
      </c>
    </row>
    <row r="891" spans="5:52" ht="15.6" customHeight="1">
      <c r="E891" s="32"/>
      <c r="F891" s="32"/>
      <c r="G891" s="32"/>
      <c r="H891" s="537" t="s">
        <v>3184</v>
      </c>
      <c r="I891" s="69" t="s">
        <v>5958</v>
      </c>
      <c r="J891" s="69" t="s">
        <v>5959</v>
      </c>
      <c r="K891" s="32"/>
      <c r="L891" s="32"/>
      <c r="M891" s="32"/>
      <c r="N891" s="69" t="s">
        <v>6970</v>
      </c>
      <c r="O891" s="32"/>
      <c r="P891" s="32"/>
      <c r="Q891" s="69" t="s">
        <v>4193</v>
      </c>
      <c r="R891" s="69" t="s">
        <v>7319</v>
      </c>
      <c r="S891" s="32"/>
      <c r="T891" s="32"/>
      <c r="U891" s="32"/>
      <c r="V891" s="32"/>
      <c r="W891" s="32" t="s">
        <v>29</v>
      </c>
      <c r="X891" s="32" t="s">
        <v>141</v>
      </c>
      <c r="Y891" s="32"/>
      <c r="Z891" s="32"/>
      <c r="AA891" s="32"/>
      <c r="AB891" s="32"/>
      <c r="AC891" s="96" t="s">
        <v>142</v>
      </c>
      <c r="AD891" s="32"/>
      <c r="AE891" s="96" t="s">
        <v>1329</v>
      </c>
      <c r="AF891" s="162">
        <v>44004</v>
      </c>
      <c r="AG891" s="32"/>
      <c r="AH891" s="32"/>
      <c r="AI891" s="32"/>
      <c r="AJ891" s="32"/>
      <c r="AK891" s="32"/>
      <c r="AL891" s="32"/>
      <c r="AM891" s="69" t="s">
        <v>214</v>
      </c>
      <c r="AN891" s="162">
        <v>44007</v>
      </c>
      <c r="AO891" s="96" t="s">
        <v>57</v>
      </c>
      <c r="AP891" s="69" t="s">
        <v>56</v>
      </c>
      <c r="AQ891" s="106" t="s">
        <v>1984</v>
      </c>
      <c r="AR891" s="69"/>
      <c r="AS891" s="69"/>
      <c r="AT891" s="69"/>
      <c r="AU891" s="69"/>
      <c r="AV891" s="69"/>
      <c r="AW891" s="32"/>
      <c r="AX891" s="32"/>
      <c r="AY891" s="32"/>
      <c r="AZ891" s="32">
        <f t="shared" si="18"/>
        <v>6</v>
      </c>
    </row>
    <row r="892" spans="5:52" ht="15.6" customHeight="1">
      <c r="E892" s="32"/>
      <c r="F892" s="32"/>
      <c r="G892" s="32"/>
      <c r="H892" s="540" t="s">
        <v>3185</v>
      </c>
      <c r="I892" s="453" t="s">
        <v>5960</v>
      </c>
      <c r="J892" s="453" t="s">
        <v>5961</v>
      </c>
      <c r="K892" s="32"/>
      <c r="L892" s="32"/>
      <c r="M892" s="32"/>
      <c r="N892" s="557" t="s">
        <v>6971</v>
      </c>
      <c r="O892" s="32"/>
      <c r="P892" s="32"/>
      <c r="Q892" s="453" t="s">
        <v>4194</v>
      </c>
      <c r="R892" s="453" t="s">
        <v>7320</v>
      </c>
      <c r="S892" s="32"/>
      <c r="T892" s="32"/>
      <c r="U892" s="32"/>
      <c r="V892" s="32"/>
      <c r="W892" s="32" t="s">
        <v>29</v>
      </c>
      <c r="X892" s="32" t="s">
        <v>141</v>
      </c>
      <c r="Y892" s="32"/>
      <c r="Z892" s="32"/>
      <c r="AA892" s="32"/>
      <c r="AB892" s="32"/>
      <c r="AC892" s="453" t="s">
        <v>142</v>
      </c>
      <c r="AD892" s="32"/>
      <c r="AE892" s="453" t="s">
        <v>207</v>
      </c>
      <c r="AF892" s="454">
        <v>44012</v>
      </c>
      <c r="AG892" s="32"/>
      <c r="AH892" s="32"/>
      <c r="AI892" s="32"/>
      <c r="AJ892" s="32"/>
      <c r="AK892" s="32"/>
      <c r="AL892" s="32"/>
      <c r="AM892" s="453" t="s">
        <v>1329</v>
      </c>
      <c r="AN892" s="454">
        <v>44014</v>
      </c>
      <c r="AO892" s="453" t="s">
        <v>57</v>
      </c>
      <c r="AP892" s="453" t="s">
        <v>59</v>
      </c>
      <c r="AQ892" s="493" t="s">
        <v>1985</v>
      </c>
      <c r="AR892" s="453" t="s">
        <v>214</v>
      </c>
      <c r="AS892" s="454">
        <v>44015</v>
      </c>
      <c r="AT892" s="453" t="s">
        <v>56</v>
      </c>
      <c r="AU892" s="453" t="s">
        <v>56</v>
      </c>
      <c r="AV892" s="453" t="s">
        <v>1986</v>
      </c>
      <c r="AW892" s="32"/>
      <c r="AX892" s="32"/>
      <c r="AY892" s="32"/>
      <c r="AZ892" s="32">
        <f t="shared" si="18"/>
        <v>6</v>
      </c>
    </row>
    <row r="893" spans="5:52" ht="15.6" customHeight="1">
      <c r="E893" s="32"/>
      <c r="F893" s="32"/>
      <c r="G893" s="32"/>
      <c r="H893" s="540" t="s">
        <v>3186</v>
      </c>
      <c r="I893" s="453" t="s">
        <v>5962</v>
      </c>
      <c r="J893" s="453" t="s">
        <v>5963</v>
      </c>
      <c r="K893" s="32"/>
      <c r="L893" s="32"/>
      <c r="M893" s="32"/>
      <c r="N893" s="557" t="s">
        <v>6972</v>
      </c>
      <c r="O893" s="32"/>
      <c r="P893" s="32"/>
      <c r="Q893" s="453" t="s">
        <v>4195</v>
      </c>
      <c r="R893" s="453" t="s">
        <v>7321</v>
      </c>
      <c r="S893" s="32"/>
      <c r="T893" s="32"/>
      <c r="U893" s="32"/>
      <c r="V893" s="32"/>
      <c r="W893" s="32" t="s">
        <v>29</v>
      </c>
      <c r="X893" s="32" t="s">
        <v>141</v>
      </c>
      <c r="Y893" s="32"/>
      <c r="Z893" s="32"/>
      <c r="AA893" s="32"/>
      <c r="AB893" s="32"/>
      <c r="AC893" s="453" t="s">
        <v>142</v>
      </c>
      <c r="AD893" s="32"/>
      <c r="AE893" s="453" t="s">
        <v>207</v>
      </c>
      <c r="AF893" s="454">
        <v>44012</v>
      </c>
      <c r="AG893" s="32"/>
      <c r="AH893" s="32"/>
      <c r="AI893" s="32"/>
      <c r="AJ893" s="32"/>
      <c r="AK893" s="32"/>
      <c r="AL893" s="32"/>
      <c r="AM893" s="453" t="s">
        <v>1329</v>
      </c>
      <c r="AN893" s="454">
        <v>44014</v>
      </c>
      <c r="AO893" s="453" t="s">
        <v>57</v>
      </c>
      <c r="AP893" s="453" t="s">
        <v>59</v>
      </c>
      <c r="AQ893" s="493" t="s">
        <v>1987</v>
      </c>
      <c r="AR893" s="453" t="s">
        <v>214</v>
      </c>
      <c r="AS893" s="454">
        <v>44015</v>
      </c>
      <c r="AT893" s="453" t="s">
        <v>55</v>
      </c>
      <c r="AU893" s="453" t="s">
        <v>56</v>
      </c>
      <c r="AV893" s="453" t="s">
        <v>1988</v>
      </c>
      <c r="AW893" s="32"/>
      <c r="AX893" s="32"/>
      <c r="AY893" s="32"/>
      <c r="AZ893" s="32">
        <f t="shared" si="18"/>
        <v>6</v>
      </c>
    </row>
    <row r="894" spans="5:52" ht="15.6" customHeight="1">
      <c r="E894" s="32"/>
      <c r="F894" s="32"/>
      <c r="G894" s="32"/>
      <c r="H894" s="540" t="s">
        <v>3187</v>
      </c>
      <c r="I894" s="453" t="s">
        <v>5964</v>
      </c>
      <c r="J894" s="453" t="s">
        <v>5965</v>
      </c>
      <c r="K894" s="32"/>
      <c r="L894" s="32"/>
      <c r="M894" s="32"/>
      <c r="N894" s="557" t="s">
        <v>6973</v>
      </c>
      <c r="O894" s="32"/>
      <c r="P894" s="32"/>
      <c r="Q894" s="453" t="s">
        <v>4196</v>
      </c>
      <c r="R894" s="453" t="s">
        <v>7322</v>
      </c>
      <c r="S894" s="32"/>
      <c r="T894" s="32"/>
      <c r="U894" s="32"/>
      <c r="V894" s="32"/>
      <c r="W894" s="32" t="s">
        <v>29</v>
      </c>
      <c r="X894" s="32" t="s">
        <v>141</v>
      </c>
      <c r="Y894" s="32"/>
      <c r="Z894" s="32"/>
      <c r="AA894" s="32"/>
      <c r="AB894" s="32"/>
      <c r="AC894" s="453" t="s">
        <v>142</v>
      </c>
      <c r="AD894" s="32"/>
      <c r="AE894" s="453" t="s">
        <v>207</v>
      </c>
      <c r="AF894" s="454">
        <v>44012</v>
      </c>
      <c r="AG894" s="32"/>
      <c r="AH894" s="32"/>
      <c r="AI894" s="32"/>
      <c r="AJ894" s="32"/>
      <c r="AK894" s="32"/>
      <c r="AL894" s="32"/>
      <c r="AM894" s="453" t="s">
        <v>1329</v>
      </c>
      <c r="AN894" s="454">
        <v>44014</v>
      </c>
      <c r="AO894" s="453" t="s">
        <v>57</v>
      </c>
      <c r="AP894" s="453" t="s">
        <v>59</v>
      </c>
      <c r="AQ894" s="493" t="s">
        <v>1989</v>
      </c>
      <c r="AR894" s="453"/>
      <c r="AS894" s="454"/>
      <c r="AT894" s="453"/>
      <c r="AU894" s="453"/>
      <c r="AV894" s="453"/>
      <c r="AW894" s="32"/>
      <c r="AX894" s="32"/>
      <c r="AY894" s="32"/>
      <c r="AZ894" s="32">
        <f t="shared" si="18"/>
        <v>6</v>
      </c>
    </row>
    <row r="895" spans="5:52" ht="15.6" customHeight="1">
      <c r="E895" s="32"/>
      <c r="F895" s="32"/>
      <c r="G895" s="32"/>
      <c r="H895" s="540" t="s">
        <v>3188</v>
      </c>
      <c r="I895" s="453" t="s">
        <v>5966</v>
      </c>
      <c r="J895" s="453" t="s">
        <v>5967</v>
      </c>
      <c r="K895" s="32"/>
      <c r="L895" s="32"/>
      <c r="M895" s="32"/>
      <c r="N895" s="557" t="s">
        <v>6974</v>
      </c>
      <c r="O895" s="32"/>
      <c r="P895" s="32"/>
      <c r="Q895" s="453" t="s">
        <v>4197</v>
      </c>
      <c r="R895" s="453" t="s">
        <v>7322</v>
      </c>
      <c r="S895" s="32"/>
      <c r="T895" s="32"/>
      <c r="U895" s="32"/>
      <c r="V895" s="32"/>
      <c r="W895" s="32" t="s">
        <v>29</v>
      </c>
      <c r="X895" s="32" t="s">
        <v>141</v>
      </c>
      <c r="Y895" s="32"/>
      <c r="Z895" s="32"/>
      <c r="AA895" s="32"/>
      <c r="AB895" s="32"/>
      <c r="AC895" s="453" t="s">
        <v>142</v>
      </c>
      <c r="AD895" s="32"/>
      <c r="AE895" s="453" t="s">
        <v>207</v>
      </c>
      <c r="AF895" s="454">
        <v>44012</v>
      </c>
      <c r="AG895" s="32"/>
      <c r="AH895" s="32"/>
      <c r="AI895" s="32"/>
      <c r="AJ895" s="32"/>
      <c r="AK895" s="32"/>
      <c r="AL895" s="32"/>
      <c r="AM895" s="453" t="s">
        <v>1329</v>
      </c>
      <c r="AN895" s="454">
        <v>44014</v>
      </c>
      <c r="AO895" s="453" t="s">
        <v>57</v>
      </c>
      <c r="AP895" s="453" t="s">
        <v>59</v>
      </c>
      <c r="AQ895" s="493" t="s">
        <v>1990</v>
      </c>
      <c r="AR895" s="453"/>
      <c r="AS895" s="454"/>
      <c r="AT895" s="453"/>
      <c r="AU895" s="453"/>
      <c r="AV895" s="453"/>
      <c r="AW895" s="32"/>
      <c r="AX895" s="32"/>
      <c r="AY895" s="32"/>
      <c r="AZ895" s="32">
        <f t="shared" si="18"/>
        <v>6</v>
      </c>
    </row>
    <row r="896" spans="5:52" ht="15.6" customHeight="1">
      <c r="E896" s="32"/>
      <c r="F896" s="32"/>
      <c r="G896" s="32"/>
      <c r="H896" s="540" t="s">
        <v>3189</v>
      </c>
      <c r="I896" s="453" t="s">
        <v>5968</v>
      </c>
      <c r="J896" s="453" t="s">
        <v>5969</v>
      </c>
      <c r="K896" s="32"/>
      <c r="L896" s="32"/>
      <c r="M896" s="32"/>
      <c r="N896" s="557" t="s">
        <v>6975</v>
      </c>
      <c r="O896" s="32"/>
      <c r="P896" s="32"/>
      <c r="Q896" s="453" t="s">
        <v>4198</v>
      </c>
      <c r="R896" s="453" t="s">
        <v>7322</v>
      </c>
      <c r="S896" s="32"/>
      <c r="T896" s="32"/>
      <c r="U896" s="32"/>
      <c r="V896" s="32"/>
      <c r="W896" s="32" t="s">
        <v>29</v>
      </c>
      <c r="X896" s="32" t="s">
        <v>141</v>
      </c>
      <c r="Y896" s="32"/>
      <c r="Z896" s="32"/>
      <c r="AA896" s="32"/>
      <c r="AB896" s="32"/>
      <c r="AC896" s="453" t="s">
        <v>142</v>
      </c>
      <c r="AD896" s="32"/>
      <c r="AE896" s="453" t="s">
        <v>207</v>
      </c>
      <c r="AF896" s="454">
        <v>44015</v>
      </c>
      <c r="AG896" s="32"/>
      <c r="AH896" s="32"/>
      <c r="AI896" s="32"/>
      <c r="AJ896" s="32"/>
      <c r="AK896" s="32"/>
      <c r="AL896" s="32"/>
      <c r="AM896" s="453" t="s">
        <v>1329</v>
      </c>
      <c r="AN896" s="454">
        <v>44015</v>
      </c>
      <c r="AO896" s="453" t="s">
        <v>56</v>
      </c>
      <c r="AP896" s="453" t="s">
        <v>59</v>
      </c>
      <c r="AQ896" s="493"/>
      <c r="AR896" s="453"/>
      <c r="AS896" s="454"/>
      <c r="AT896" s="453"/>
      <c r="AU896" s="453"/>
      <c r="AV896" s="453"/>
      <c r="AW896" s="32"/>
      <c r="AX896" s="32"/>
      <c r="AY896" s="32"/>
      <c r="AZ896" s="32">
        <f t="shared" si="18"/>
        <v>7</v>
      </c>
    </row>
    <row r="897" spans="5:52" ht="15.6" customHeight="1">
      <c r="E897" s="32"/>
      <c r="F897" s="32"/>
      <c r="G897" s="32"/>
      <c r="H897" s="540" t="s">
        <v>3190</v>
      </c>
      <c r="I897" s="453" t="s">
        <v>5970</v>
      </c>
      <c r="J897" s="453" t="s">
        <v>5971</v>
      </c>
      <c r="K897" s="32"/>
      <c r="L897" s="32"/>
      <c r="M897" s="32"/>
      <c r="N897" s="557" t="s">
        <v>6975</v>
      </c>
      <c r="O897" s="32"/>
      <c r="P897" s="32"/>
      <c r="Q897" s="453" t="s">
        <v>4199</v>
      </c>
      <c r="R897" s="453" t="s">
        <v>7322</v>
      </c>
      <c r="S897" s="32"/>
      <c r="T897" s="32"/>
      <c r="U897" s="32"/>
      <c r="V897" s="32"/>
      <c r="W897" s="32" t="s">
        <v>29</v>
      </c>
      <c r="X897" s="32" t="s">
        <v>141</v>
      </c>
      <c r="Y897" s="32"/>
      <c r="Z897" s="32"/>
      <c r="AA897" s="32"/>
      <c r="AB897" s="32"/>
      <c r="AC897" s="453" t="s">
        <v>142</v>
      </c>
      <c r="AD897" s="32"/>
      <c r="AE897" s="453" t="s">
        <v>207</v>
      </c>
      <c r="AF897" s="454">
        <v>44015</v>
      </c>
      <c r="AG897" s="32"/>
      <c r="AH897" s="32"/>
      <c r="AI897" s="32"/>
      <c r="AJ897" s="32"/>
      <c r="AK897" s="32"/>
      <c r="AL897" s="32"/>
      <c r="AM897" s="453" t="s">
        <v>1329</v>
      </c>
      <c r="AN897" s="454">
        <v>44015</v>
      </c>
      <c r="AO897" s="453" t="s">
        <v>56</v>
      </c>
      <c r="AP897" s="453" t="s">
        <v>59</v>
      </c>
      <c r="AQ897" s="493"/>
      <c r="AR897" s="453"/>
      <c r="AS897" s="454"/>
      <c r="AT897" s="453"/>
      <c r="AU897" s="453"/>
      <c r="AV897" s="453"/>
      <c r="AW897" s="32"/>
      <c r="AX897" s="32"/>
      <c r="AY897" s="32"/>
      <c r="AZ897" s="32">
        <f t="shared" si="18"/>
        <v>7</v>
      </c>
    </row>
    <row r="898" spans="5:52" ht="15.6" customHeight="1">
      <c r="E898" s="32"/>
      <c r="F898" s="32"/>
      <c r="G898" s="32"/>
      <c r="H898" s="540" t="s">
        <v>3191</v>
      </c>
      <c r="I898" s="453" t="s">
        <v>5972</v>
      </c>
      <c r="J898" s="453" t="s">
        <v>5973</v>
      </c>
      <c r="K898" s="32"/>
      <c r="L898" s="32"/>
      <c r="M898" s="32"/>
      <c r="N898" s="557" t="s">
        <v>6975</v>
      </c>
      <c r="O898" s="32"/>
      <c r="P898" s="32"/>
      <c r="Q898" s="453" t="s">
        <v>4200</v>
      </c>
      <c r="R898" s="453" t="s">
        <v>7322</v>
      </c>
      <c r="S898" s="32"/>
      <c r="T898" s="32"/>
      <c r="U898" s="32"/>
      <c r="V898" s="32"/>
      <c r="W898" s="32" t="s">
        <v>29</v>
      </c>
      <c r="X898" s="32" t="s">
        <v>141</v>
      </c>
      <c r="Y898" s="32"/>
      <c r="Z898" s="32"/>
      <c r="AA898" s="32"/>
      <c r="AB898" s="32"/>
      <c r="AC898" s="453" t="s">
        <v>142</v>
      </c>
      <c r="AD898" s="32"/>
      <c r="AE898" s="453" t="s">
        <v>207</v>
      </c>
      <c r="AF898" s="454">
        <v>44015</v>
      </c>
      <c r="AG898" s="32"/>
      <c r="AH898" s="32"/>
      <c r="AI898" s="32"/>
      <c r="AJ898" s="32"/>
      <c r="AK898" s="32"/>
      <c r="AL898" s="32"/>
      <c r="AM898" s="453" t="s">
        <v>1329</v>
      </c>
      <c r="AN898" s="454">
        <v>44015</v>
      </c>
      <c r="AO898" s="453" t="s">
        <v>56</v>
      </c>
      <c r="AP898" s="453" t="s">
        <v>59</v>
      </c>
      <c r="AQ898" s="493"/>
      <c r="AR898" s="453" t="s">
        <v>214</v>
      </c>
      <c r="AS898" s="454">
        <v>44015</v>
      </c>
      <c r="AT898" s="453" t="s">
        <v>56</v>
      </c>
      <c r="AU898" s="453"/>
      <c r="AV898" s="453"/>
      <c r="AW898" s="32"/>
      <c r="AX898" s="32"/>
      <c r="AY898" s="32"/>
      <c r="AZ898" s="32">
        <f t="shared" si="18"/>
        <v>7</v>
      </c>
    </row>
    <row r="899" spans="5:52" ht="15.6" customHeight="1">
      <c r="E899" s="32"/>
      <c r="F899" s="32"/>
      <c r="G899" s="32"/>
      <c r="H899" s="540" t="s">
        <v>3192</v>
      </c>
      <c r="I899" s="453" t="s">
        <v>5974</v>
      </c>
      <c r="J899" s="453" t="s">
        <v>5975</v>
      </c>
      <c r="K899" s="32"/>
      <c r="L899" s="32"/>
      <c r="M899" s="32"/>
      <c r="N899" s="557" t="s">
        <v>6975</v>
      </c>
      <c r="O899" s="32"/>
      <c r="P899" s="32"/>
      <c r="Q899" s="453" t="s">
        <v>4201</v>
      </c>
      <c r="R899" s="453" t="s">
        <v>7322</v>
      </c>
      <c r="S899" s="32"/>
      <c r="T899" s="32"/>
      <c r="U899" s="32"/>
      <c r="V899" s="32"/>
      <c r="W899" s="32" t="s">
        <v>29</v>
      </c>
      <c r="X899" s="32" t="s">
        <v>141</v>
      </c>
      <c r="Y899" s="32"/>
      <c r="Z899" s="32"/>
      <c r="AA899" s="32"/>
      <c r="AB899" s="32"/>
      <c r="AC899" s="453" t="s">
        <v>142</v>
      </c>
      <c r="AD899" s="32"/>
      <c r="AE899" s="453" t="s">
        <v>207</v>
      </c>
      <c r="AF899" s="454">
        <v>44015</v>
      </c>
      <c r="AG899" s="32"/>
      <c r="AH899" s="32"/>
      <c r="AI899" s="32"/>
      <c r="AJ899" s="32"/>
      <c r="AK899" s="32"/>
      <c r="AL899" s="32"/>
      <c r="AM899" s="453" t="s">
        <v>1329</v>
      </c>
      <c r="AN899" s="454">
        <v>44015</v>
      </c>
      <c r="AO899" s="453" t="s">
        <v>56</v>
      </c>
      <c r="AP899" s="453" t="s">
        <v>59</v>
      </c>
      <c r="AQ899" s="493"/>
      <c r="AR899" s="453"/>
      <c r="AS899" s="454"/>
      <c r="AT899" s="453"/>
      <c r="AU899" s="453"/>
      <c r="AV899" s="453"/>
      <c r="AW899" s="32"/>
      <c r="AX899" s="32"/>
      <c r="AY899" s="32"/>
      <c r="AZ899" s="32">
        <f t="shared" si="18"/>
        <v>7</v>
      </c>
    </row>
    <row r="900" spans="5:52" ht="15.6" customHeight="1">
      <c r="E900" s="32"/>
      <c r="F900" s="32"/>
      <c r="G900" s="32"/>
      <c r="H900" s="540" t="s">
        <v>3193</v>
      </c>
      <c r="I900" s="453" t="s">
        <v>5976</v>
      </c>
      <c r="J900" s="453" t="s">
        <v>5977</v>
      </c>
      <c r="K900" s="32"/>
      <c r="L900" s="32"/>
      <c r="M900" s="32"/>
      <c r="N900" s="557" t="s">
        <v>6976</v>
      </c>
      <c r="O900" s="32"/>
      <c r="P900" s="32"/>
      <c r="Q900" s="453" t="s">
        <v>4202</v>
      </c>
      <c r="R900" s="453" t="s">
        <v>7124</v>
      </c>
      <c r="S900" s="32"/>
      <c r="T900" s="32"/>
      <c r="U900" s="32"/>
      <c r="V900" s="32"/>
      <c r="W900" s="32" t="s">
        <v>29</v>
      </c>
      <c r="X900" s="32" t="s">
        <v>141</v>
      </c>
      <c r="Y900" s="32"/>
      <c r="Z900" s="32"/>
      <c r="AA900" s="32"/>
      <c r="AB900" s="32"/>
      <c r="AC900" s="453" t="s">
        <v>142</v>
      </c>
      <c r="AD900" s="32"/>
      <c r="AE900" s="453" t="s">
        <v>207</v>
      </c>
      <c r="AF900" s="454">
        <v>44013</v>
      </c>
      <c r="AG900" s="32"/>
      <c r="AH900" s="32"/>
      <c r="AI900" s="32"/>
      <c r="AJ900" s="32"/>
      <c r="AK900" s="32"/>
      <c r="AL900" s="32"/>
      <c r="AM900" s="453" t="s">
        <v>1329</v>
      </c>
      <c r="AN900" s="454">
        <v>44014</v>
      </c>
      <c r="AO900" s="453" t="s">
        <v>56</v>
      </c>
      <c r="AP900" s="87" t="s">
        <v>56</v>
      </c>
      <c r="AQ900" s="493"/>
      <c r="AR900" s="453" t="s">
        <v>214</v>
      </c>
      <c r="AS900" s="454">
        <v>44015</v>
      </c>
      <c r="AT900" s="453" t="s">
        <v>56</v>
      </c>
      <c r="AU900" s="453"/>
      <c r="AV900" s="453"/>
      <c r="AW900" s="32"/>
      <c r="AX900" s="32"/>
      <c r="AY900" s="32"/>
      <c r="AZ900" s="32">
        <f t="shared" si="18"/>
        <v>7</v>
      </c>
    </row>
    <row r="901" spans="5:52" ht="15.6" customHeight="1">
      <c r="E901" s="32"/>
      <c r="F901" s="32"/>
      <c r="G901" s="32"/>
      <c r="H901" s="540" t="s">
        <v>3194</v>
      </c>
      <c r="I901" s="453" t="s">
        <v>5978</v>
      </c>
      <c r="J901" s="453" t="s">
        <v>5979</v>
      </c>
      <c r="K901" s="32"/>
      <c r="L901" s="32"/>
      <c r="M901" s="32"/>
      <c r="N901" s="557" t="s">
        <v>6977</v>
      </c>
      <c r="O901" s="32"/>
      <c r="P901" s="32"/>
      <c r="Q901" s="453" t="s">
        <v>4203</v>
      </c>
      <c r="R901" s="453" t="s">
        <v>7323</v>
      </c>
      <c r="S901" s="32"/>
      <c r="T901" s="32"/>
      <c r="U901" s="32"/>
      <c r="V901" s="32"/>
      <c r="W901" s="32" t="s">
        <v>29</v>
      </c>
      <c r="X901" s="32" t="s">
        <v>141</v>
      </c>
      <c r="Y901" s="32"/>
      <c r="Z901" s="32"/>
      <c r="AA901" s="32"/>
      <c r="AB901" s="32"/>
      <c r="AC901" s="453" t="s">
        <v>142</v>
      </c>
      <c r="AD901" s="32"/>
      <c r="AE901" s="453" t="s">
        <v>207</v>
      </c>
      <c r="AF901" s="454">
        <v>44013</v>
      </c>
      <c r="AG901" s="32"/>
      <c r="AH901" s="32"/>
      <c r="AI901" s="32"/>
      <c r="AJ901" s="32"/>
      <c r="AK901" s="32"/>
      <c r="AL901" s="32"/>
      <c r="AM901" s="453" t="s">
        <v>1329</v>
      </c>
      <c r="AN901" s="454">
        <v>44014</v>
      </c>
      <c r="AO901" s="453" t="s">
        <v>57</v>
      </c>
      <c r="AP901" s="453" t="s">
        <v>59</v>
      </c>
      <c r="AQ901" s="493" t="s">
        <v>1991</v>
      </c>
      <c r="AR901" s="453" t="s">
        <v>214</v>
      </c>
      <c r="AS901" s="454">
        <v>44015</v>
      </c>
      <c r="AT901" s="453" t="s">
        <v>56</v>
      </c>
      <c r="AU901" s="453"/>
      <c r="AV901" s="453"/>
      <c r="AW901" s="32"/>
      <c r="AX901" s="32"/>
      <c r="AY901" s="32"/>
      <c r="AZ901" s="32">
        <f t="shared" si="18"/>
        <v>7</v>
      </c>
    </row>
    <row r="902" spans="5:52" ht="15.6" customHeight="1">
      <c r="E902" s="32"/>
      <c r="F902" s="32"/>
      <c r="G902" s="32"/>
      <c r="H902" s="540" t="s">
        <v>3195</v>
      </c>
      <c r="I902" s="453" t="s">
        <v>5980</v>
      </c>
      <c r="J902" s="453" t="s">
        <v>5981</v>
      </c>
      <c r="K902" s="32"/>
      <c r="L902" s="32"/>
      <c r="M902" s="32"/>
      <c r="N902" s="557" t="s">
        <v>6978</v>
      </c>
      <c r="O902" s="32"/>
      <c r="P902" s="32"/>
      <c r="Q902" s="453" t="s">
        <v>4204</v>
      </c>
      <c r="R902" s="453" t="s">
        <v>7324</v>
      </c>
      <c r="S902" s="32"/>
      <c r="T902" s="32"/>
      <c r="U902" s="32"/>
      <c r="V902" s="32"/>
      <c r="W902" s="32" t="s">
        <v>29</v>
      </c>
      <c r="X902" s="32" t="s">
        <v>141</v>
      </c>
      <c r="Y902" s="32"/>
      <c r="Z902" s="32"/>
      <c r="AA902" s="32"/>
      <c r="AB902" s="32"/>
      <c r="AC902" s="453" t="s">
        <v>142</v>
      </c>
      <c r="AD902" s="32"/>
      <c r="AE902" s="453" t="s">
        <v>207</v>
      </c>
      <c r="AF902" s="454">
        <v>44013</v>
      </c>
      <c r="AG902" s="32"/>
      <c r="AH902" s="32"/>
      <c r="AI902" s="32"/>
      <c r="AJ902" s="32"/>
      <c r="AK902" s="32"/>
      <c r="AL902" s="32"/>
      <c r="AM902" s="453" t="s">
        <v>1329</v>
      </c>
      <c r="AN902" s="454">
        <v>44014</v>
      </c>
      <c r="AO902" s="453" t="s">
        <v>57</v>
      </c>
      <c r="AP902" s="453" t="s">
        <v>59</v>
      </c>
      <c r="AQ902" s="493" t="s">
        <v>1992</v>
      </c>
      <c r="AR902" s="453"/>
      <c r="AS902" s="454"/>
      <c r="AT902" s="453"/>
      <c r="AU902" s="453"/>
      <c r="AV902" s="453"/>
      <c r="AW902" s="32"/>
      <c r="AX902" s="32"/>
      <c r="AY902" s="32"/>
      <c r="AZ902" s="32">
        <f t="shared" si="18"/>
        <v>7</v>
      </c>
    </row>
    <row r="903" spans="5:52" ht="15.6" customHeight="1">
      <c r="E903" s="32"/>
      <c r="F903" s="32"/>
      <c r="G903" s="32"/>
      <c r="H903" s="540" t="s">
        <v>3196</v>
      </c>
      <c r="I903" s="453" t="s">
        <v>5982</v>
      </c>
      <c r="J903" s="453" t="s">
        <v>5983</v>
      </c>
      <c r="K903" s="32"/>
      <c r="L903" s="32"/>
      <c r="M903" s="32"/>
      <c r="N903" s="557" t="s">
        <v>6979</v>
      </c>
      <c r="O903" s="32"/>
      <c r="P903" s="32"/>
      <c r="Q903" s="453" t="s">
        <v>4205</v>
      </c>
      <c r="R903" s="453" t="s">
        <v>7325</v>
      </c>
      <c r="S903" s="32"/>
      <c r="T903" s="32"/>
      <c r="U903" s="32"/>
      <c r="V903" s="32"/>
      <c r="W903" s="32" t="s">
        <v>29</v>
      </c>
      <c r="X903" s="32" t="s">
        <v>141</v>
      </c>
      <c r="Y903" s="32"/>
      <c r="Z903" s="32"/>
      <c r="AA903" s="32"/>
      <c r="AB903" s="32"/>
      <c r="AC903" s="453" t="s">
        <v>142</v>
      </c>
      <c r="AD903" s="32"/>
      <c r="AE903" s="453" t="s">
        <v>207</v>
      </c>
      <c r="AF903" s="454">
        <v>44013</v>
      </c>
      <c r="AG903" s="32"/>
      <c r="AH903" s="32"/>
      <c r="AI903" s="32"/>
      <c r="AJ903" s="32"/>
      <c r="AK903" s="32"/>
      <c r="AL903" s="32"/>
      <c r="AM903" s="453" t="s">
        <v>1329</v>
      </c>
      <c r="AN903" s="454">
        <v>44015</v>
      </c>
      <c r="AO903" s="453" t="s">
        <v>56</v>
      </c>
      <c r="AP903" s="453" t="s">
        <v>59</v>
      </c>
      <c r="AQ903" s="493" t="s">
        <v>1993</v>
      </c>
      <c r="AR903" s="453" t="s">
        <v>214</v>
      </c>
      <c r="AS903" s="454">
        <v>44015</v>
      </c>
      <c r="AT903" s="453" t="s">
        <v>56</v>
      </c>
      <c r="AU903" s="453"/>
      <c r="AV903" s="453"/>
      <c r="AW903" s="32"/>
      <c r="AX903" s="32"/>
      <c r="AY903" s="32"/>
      <c r="AZ903" s="32">
        <f t="shared" si="18"/>
        <v>7</v>
      </c>
    </row>
    <row r="904" spans="5:52" ht="15.6" customHeight="1">
      <c r="E904" s="32"/>
      <c r="F904" s="32"/>
      <c r="G904" s="32"/>
      <c r="H904" s="540" t="s">
        <v>3197</v>
      </c>
      <c r="I904" s="453" t="s">
        <v>5984</v>
      </c>
      <c r="J904" s="453" t="s">
        <v>5985</v>
      </c>
      <c r="K904" s="32"/>
      <c r="L904" s="32"/>
      <c r="M904" s="32"/>
      <c r="N904" s="557" t="s">
        <v>6980</v>
      </c>
      <c r="O904" s="32"/>
      <c r="P904" s="32"/>
      <c r="Q904" s="453" t="s">
        <v>4206</v>
      </c>
      <c r="R904" s="453" t="s">
        <v>7325</v>
      </c>
      <c r="S904" s="32"/>
      <c r="T904" s="32"/>
      <c r="U904" s="32"/>
      <c r="V904" s="32"/>
      <c r="W904" s="32" t="s">
        <v>29</v>
      </c>
      <c r="X904" s="32" t="s">
        <v>141</v>
      </c>
      <c r="Y904" s="32"/>
      <c r="Z904" s="32"/>
      <c r="AA904" s="32"/>
      <c r="AB904" s="32"/>
      <c r="AC904" s="453" t="s">
        <v>142</v>
      </c>
      <c r="AD904" s="32"/>
      <c r="AE904" s="453" t="s">
        <v>207</v>
      </c>
      <c r="AF904" s="454">
        <v>44013</v>
      </c>
      <c r="AG904" s="32"/>
      <c r="AH904" s="32"/>
      <c r="AI904" s="32"/>
      <c r="AJ904" s="32"/>
      <c r="AK904" s="32"/>
      <c r="AL904" s="32"/>
      <c r="AM904" s="453" t="s">
        <v>1329</v>
      </c>
      <c r="AN904" s="454">
        <v>44015</v>
      </c>
      <c r="AO904" s="453" t="s">
        <v>56</v>
      </c>
      <c r="AP904" s="453" t="s">
        <v>59</v>
      </c>
      <c r="AQ904" s="493" t="s">
        <v>1993</v>
      </c>
      <c r="AR904" s="453"/>
      <c r="AS904" s="454"/>
      <c r="AT904" s="453"/>
      <c r="AU904" s="453"/>
      <c r="AV904" s="453"/>
      <c r="AW904" s="32"/>
      <c r="AX904" s="32"/>
      <c r="AY904" s="32"/>
      <c r="AZ904" s="32">
        <f t="shared" si="18"/>
        <v>7</v>
      </c>
    </row>
    <row r="905" spans="5:52" ht="15.6" customHeight="1">
      <c r="E905" s="32"/>
      <c r="F905" s="32"/>
      <c r="G905" s="32"/>
      <c r="H905" s="540" t="s">
        <v>3198</v>
      </c>
      <c r="I905" s="453" t="s">
        <v>5986</v>
      </c>
      <c r="J905" s="453" t="s">
        <v>5987</v>
      </c>
      <c r="K905" s="32"/>
      <c r="L905" s="32"/>
      <c r="M905" s="32"/>
      <c r="N905" s="557" t="s">
        <v>6981</v>
      </c>
      <c r="O905" s="32"/>
      <c r="P905" s="32"/>
      <c r="Q905" s="453" t="s">
        <v>4207</v>
      </c>
      <c r="R905" s="453" t="s">
        <v>7325</v>
      </c>
      <c r="S905" s="32"/>
      <c r="T905" s="32"/>
      <c r="U905" s="32"/>
      <c r="V905" s="32"/>
      <c r="W905" s="32" t="s">
        <v>29</v>
      </c>
      <c r="X905" s="32" t="s">
        <v>141</v>
      </c>
      <c r="Y905" s="32"/>
      <c r="Z905" s="32"/>
      <c r="AA905" s="32"/>
      <c r="AB905" s="32"/>
      <c r="AC905" s="453" t="s">
        <v>142</v>
      </c>
      <c r="AD905" s="32"/>
      <c r="AE905" s="453" t="s">
        <v>207</v>
      </c>
      <c r="AF905" s="454">
        <v>44013</v>
      </c>
      <c r="AG905" s="32"/>
      <c r="AH905" s="32"/>
      <c r="AI905" s="32"/>
      <c r="AJ905" s="32"/>
      <c r="AK905" s="32"/>
      <c r="AL905" s="32"/>
      <c r="AM905" s="453" t="s">
        <v>1329</v>
      </c>
      <c r="AN905" s="454">
        <v>44015</v>
      </c>
      <c r="AO905" s="453" t="s">
        <v>56</v>
      </c>
      <c r="AP905" s="453" t="s">
        <v>59</v>
      </c>
      <c r="AQ905" s="493" t="s">
        <v>1993</v>
      </c>
      <c r="AR905" s="453"/>
      <c r="AS905" s="454"/>
      <c r="AT905" s="453"/>
      <c r="AU905" s="453"/>
      <c r="AV905" s="453"/>
      <c r="AW905" s="32"/>
      <c r="AX905" s="32"/>
      <c r="AY905" s="32"/>
      <c r="AZ905" s="32">
        <f t="shared" si="18"/>
        <v>7</v>
      </c>
    </row>
    <row r="906" spans="5:52" ht="15.6" customHeight="1">
      <c r="E906" s="32"/>
      <c r="F906" s="32"/>
      <c r="G906" s="32"/>
      <c r="H906" s="540" t="s">
        <v>3199</v>
      </c>
      <c r="I906" s="453" t="s">
        <v>5988</v>
      </c>
      <c r="J906" s="453" t="s">
        <v>5989</v>
      </c>
      <c r="K906" s="32"/>
      <c r="L906" s="32"/>
      <c r="M906" s="32"/>
      <c r="N906" s="557" t="s">
        <v>6982</v>
      </c>
      <c r="O906" s="32"/>
      <c r="P906" s="32"/>
      <c r="Q906" s="453" t="s">
        <v>4208</v>
      </c>
      <c r="R906" s="453" t="s">
        <v>7325</v>
      </c>
      <c r="S906" s="32"/>
      <c r="T906" s="32"/>
      <c r="U906" s="32"/>
      <c r="V906" s="32"/>
      <c r="W906" s="32" t="s">
        <v>29</v>
      </c>
      <c r="X906" s="32" t="s">
        <v>141</v>
      </c>
      <c r="Y906" s="32"/>
      <c r="Z906" s="32"/>
      <c r="AA906" s="32"/>
      <c r="AB906" s="32"/>
      <c r="AC906" s="453" t="s">
        <v>142</v>
      </c>
      <c r="AD906" s="32"/>
      <c r="AE906" s="453" t="s">
        <v>207</v>
      </c>
      <c r="AF906" s="454">
        <v>44013</v>
      </c>
      <c r="AG906" s="32"/>
      <c r="AH906" s="32"/>
      <c r="AI906" s="32"/>
      <c r="AJ906" s="32"/>
      <c r="AK906" s="32"/>
      <c r="AL906" s="32"/>
      <c r="AM906" s="453" t="s">
        <v>1329</v>
      </c>
      <c r="AN906" s="454">
        <v>44015</v>
      </c>
      <c r="AO906" s="453" t="s">
        <v>56</v>
      </c>
      <c r="AP906" s="453" t="s">
        <v>59</v>
      </c>
      <c r="AQ906" s="493" t="s">
        <v>1993</v>
      </c>
      <c r="AR906" s="453"/>
      <c r="AS906" s="454"/>
      <c r="AT906" s="453"/>
      <c r="AU906" s="453"/>
      <c r="AV906" s="453"/>
      <c r="AW906" s="32"/>
      <c r="AX906" s="32"/>
      <c r="AY906" s="32"/>
      <c r="AZ906" s="32">
        <f t="shared" si="18"/>
        <v>7</v>
      </c>
    </row>
    <row r="907" spans="5:52" ht="15.6" customHeight="1">
      <c r="E907" s="32"/>
      <c r="F907" s="32"/>
      <c r="G907" s="32"/>
      <c r="H907" s="540" t="s">
        <v>3200</v>
      </c>
      <c r="I907" s="453" t="s">
        <v>5990</v>
      </c>
      <c r="J907" s="453" t="s">
        <v>5991</v>
      </c>
      <c r="K907" s="32"/>
      <c r="L907" s="32"/>
      <c r="M907" s="32"/>
      <c r="N907" s="557" t="s">
        <v>6983</v>
      </c>
      <c r="O907" s="32"/>
      <c r="P907" s="32"/>
      <c r="Q907" s="453" t="s">
        <v>4209</v>
      </c>
      <c r="R907" s="453" t="s">
        <v>7325</v>
      </c>
      <c r="S907" s="32"/>
      <c r="T907" s="32"/>
      <c r="U907" s="32"/>
      <c r="V907" s="32"/>
      <c r="W907" s="32" t="s">
        <v>29</v>
      </c>
      <c r="X907" s="32" t="s">
        <v>141</v>
      </c>
      <c r="Y907" s="32"/>
      <c r="Z907" s="32"/>
      <c r="AA907" s="32"/>
      <c r="AB907" s="32"/>
      <c r="AC907" s="453" t="s">
        <v>142</v>
      </c>
      <c r="AD907" s="32"/>
      <c r="AE907" s="453" t="s">
        <v>207</v>
      </c>
      <c r="AF907" s="454">
        <v>44013</v>
      </c>
      <c r="AG907" s="32"/>
      <c r="AH907" s="32"/>
      <c r="AI907" s="32"/>
      <c r="AJ907" s="32"/>
      <c r="AK907" s="32"/>
      <c r="AL907" s="32"/>
      <c r="AM907" s="453" t="s">
        <v>1329</v>
      </c>
      <c r="AN907" s="454">
        <v>44015</v>
      </c>
      <c r="AO907" s="453" t="s">
        <v>56</v>
      </c>
      <c r="AP907" s="453" t="s">
        <v>59</v>
      </c>
      <c r="AQ907" s="493" t="s">
        <v>1993</v>
      </c>
      <c r="AR907" s="453"/>
      <c r="AS907" s="454"/>
      <c r="AT907" s="453"/>
      <c r="AU907" s="453"/>
      <c r="AV907" s="453"/>
      <c r="AW907" s="32"/>
      <c r="AX907" s="32"/>
      <c r="AY907" s="32"/>
      <c r="AZ907" s="32">
        <f t="shared" si="18"/>
        <v>7</v>
      </c>
    </row>
    <row r="908" spans="5:52" ht="15.6" customHeight="1">
      <c r="E908" s="32"/>
      <c r="F908" s="32"/>
      <c r="G908" s="32"/>
      <c r="H908" s="540" t="s">
        <v>3201</v>
      </c>
      <c r="I908" s="453" t="s">
        <v>5992</v>
      </c>
      <c r="J908" s="453" t="s">
        <v>5993</v>
      </c>
      <c r="K908" s="32"/>
      <c r="L908" s="32"/>
      <c r="M908" s="32"/>
      <c r="N908" s="557" t="s">
        <v>6984</v>
      </c>
      <c r="O908" s="32"/>
      <c r="P908" s="32"/>
      <c r="Q908" s="453" t="s">
        <v>4210</v>
      </c>
      <c r="R908" s="453" t="s">
        <v>7325</v>
      </c>
      <c r="S908" s="32"/>
      <c r="T908" s="32"/>
      <c r="U908" s="32"/>
      <c r="V908" s="32"/>
      <c r="W908" s="32" t="s">
        <v>29</v>
      </c>
      <c r="X908" s="32" t="s">
        <v>141</v>
      </c>
      <c r="Y908" s="32"/>
      <c r="Z908" s="32"/>
      <c r="AA908" s="32"/>
      <c r="AB908" s="32"/>
      <c r="AC908" s="453" t="s">
        <v>142</v>
      </c>
      <c r="AD908" s="32"/>
      <c r="AE908" s="453" t="s">
        <v>207</v>
      </c>
      <c r="AF908" s="454">
        <v>44013</v>
      </c>
      <c r="AG908" s="32"/>
      <c r="AH908" s="32"/>
      <c r="AI908" s="32"/>
      <c r="AJ908" s="32"/>
      <c r="AK908" s="32"/>
      <c r="AL908" s="32"/>
      <c r="AM908" s="453" t="s">
        <v>1329</v>
      </c>
      <c r="AN908" s="454">
        <v>44015</v>
      </c>
      <c r="AO908" s="453" t="s">
        <v>56</v>
      </c>
      <c r="AP908" s="453" t="s">
        <v>59</v>
      </c>
      <c r="AQ908" s="493" t="s">
        <v>1993</v>
      </c>
      <c r="AR908" s="453"/>
      <c r="AS908" s="454"/>
      <c r="AT908" s="453"/>
      <c r="AU908" s="453"/>
      <c r="AV908" s="453"/>
      <c r="AW908" s="32"/>
      <c r="AX908" s="32"/>
      <c r="AY908" s="32"/>
      <c r="AZ908" s="32">
        <f t="shared" ref="AZ908:AZ971" si="19">MONTH(AF908)</f>
        <v>7</v>
      </c>
    </row>
    <row r="909" spans="5:52" ht="15.6" customHeight="1">
      <c r="E909" s="32"/>
      <c r="F909" s="32"/>
      <c r="G909" s="32"/>
      <c r="H909" s="540" t="s">
        <v>3202</v>
      </c>
      <c r="I909" s="453" t="s">
        <v>5994</v>
      </c>
      <c r="J909" s="453" t="s">
        <v>5995</v>
      </c>
      <c r="K909" s="32"/>
      <c r="L909" s="32"/>
      <c r="M909" s="32"/>
      <c r="N909" s="557" t="s">
        <v>6985</v>
      </c>
      <c r="O909" s="32"/>
      <c r="P909" s="32"/>
      <c r="Q909" s="453" t="s">
        <v>4211</v>
      </c>
      <c r="R909" s="453" t="s">
        <v>7325</v>
      </c>
      <c r="S909" s="32"/>
      <c r="T909" s="32"/>
      <c r="U909" s="32"/>
      <c r="V909" s="32"/>
      <c r="W909" s="32" t="s">
        <v>29</v>
      </c>
      <c r="X909" s="32" t="s">
        <v>141</v>
      </c>
      <c r="Y909" s="32"/>
      <c r="Z909" s="32"/>
      <c r="AA909" s="32"/>
      <c r="AB909" s="32"/>
      <c r="AC909" s="453" t="s">
        <v>142</v>
      </c>
      <c r="AD909" s="32"/>
      <c r="AE909" s="453" t="s">
        <v>207</v>
      </c>
      <c r="AF909" s="454">
        <v>44013</v>
      </c>
      <c r="AG909" s="32"/>
      <c r="AH909" s="32"/>
      <c r="AI909" s="32"/>
      <c r="AJ909" s="32"/>
      <c r="AK909" s="32"/>
      <c r="AL909" s="32"/>
      <c r="AM909" s="453" t="s">
        <v>1329</v>
      </c>
      <c r="AN909" s="454">
        <v>44015</v>
      </c>
      <c r="AO909" s="453" t="s">
        <v>56</v>
      </c>
      <c r="AP909" s="453" t="s">
        <v>59</v>
      </c>
      <c r="AQ909" s="493" t="s">
        <v>1993</v>
      </c>
      <c r="AR909" s="453"/>
      <c r="AS909" s="454"/>
      <c r="AT909" s="453"/>
      <c r="AU909" s="453"/>
      <c r="AV909" s="453"/>
      <c r="AW909" s="32"/>
      <c r="AX909" s="32"/>
      <c r="AY909" s="32"/>
      <c r="AZ909" s="32">
        <f t="shared" si="19"/>
        <v>7</v>
      </c>
    </row>
    <row r="910" spans="5:52" ht="15.6" customHeight="1">
      <c r="E910" s="32"/>
      <c r="F910" s="32"/>
      <c r="G910" s="32"/>
      <c r="H910" s="540" t="s">
        <v>3203</v>
      </c>
      <c r="I910" s="453" t="s">
        <v>5996</v>
      </c>
      <c r="J910" s="453" t="s">
        <v>5997</v>
      </c>
      <c r="K910" s="32"/>
      <c r="L910" s="32"/>
      <c r="M910" s="32"/>
      <c r="N910" s="557" t="s">
        <v>6986</v>
      </c>
      <c r="O910" s="32"/>
      <c r="P910" s="32"/>
      <c r="Q910" s="453" t="s">
        <v>4212</v>
      </c>
      <c r="R910" s="453" t="s">
        <v>7325</v>
      </c>
      <c r="S910" s="32"/>
      <c r="T910" s="32"/>
      <c r="U910" s="32"/>
      <c r="V910" s="32"/>
      <c r="W910" s="32" t="s">
        <v>29</v>
      </c>
      <c r="X910" s="32" t="s">
        <v>141</v>
      </c>
      <c r="Y910" s="32"/>
      <c r="Z910" s="32"/>
      <c r="AA910" s="32"/>
      <c r="AB910" s="32"/>
      <c r="AC910" s="453" t="s">
        <v>142</v>
      </c>
      <c r="AD910" s="32"/>
      <c r="AE910" s="453" t="s">
        <v>207</v>
      </c>
      <c r="AF910" s="454">
        <v>44013</v>
      </c>
      <c r="AG910" s="32"/>
      <c r="AH910" s="32"/>
      <c r="AI910" s="32"/>
      <c r="AJ910" s="32"/>
      <c r="AK910" s="32"/>
      <c r="AL910" s="32"/>
      <c r="AM910" s="453" t="s">
        <v>1329</v>
      </c>
      <c r="AN910" s="454">
        <v>44015</v>
      </c>
      <c r="AO910" s="453" t="s">
        <v>56</v>
      </c>
      <c r="AP910" s="453" t="s">
        <v>59</v>
      </c>
      <c r="AQ910" s="493" t="s">
        <v>1993</v>
      </c>
      <c r="AR910" s="453"/>
      <c r="AS910" s="454"/>
      <c r="AT910" s="453"/>
      <c r="AU910" s="453"/>
      <c r="AV910" s="453"/>
      <c r="AW910" s="32"/>
      <c r="AX910" s="32"/>
      <c r="AY910" s="32"/>
      <c r="AZ910" s="32">
        <f t="shared" si="19"/>
        <v>7</v>
      </c>
    </row>
    <row r="911" spans="5:52" ht="15.6" customHeight="1">
      <c r="E911" s="32"/>
      <c r="F911" s="32"/>
      <c r="G911" s="32"/>
      <c r="H911" s="540" t="s">
        <v>3204</v>
      </c>
      <c r="I911" s="453" t="s">
        <v>5998</v>
      </c>
      <c r="J911" s="453" t="s">
        <v>5999</v>
      </c>
      <c r="K911" s="32"/>
      <c r="L911" s="32"/>
      <c r="M911" s="32"/>
      <c r="N911" s="557" t="s">
        <v>6987</v>
      </c>
      <c r="O911" s="32"/>
      <c r="P911" s="32"/>
      <c r="Q911" s="453" t="s">
        <v>4213</v>
      </c>
      <c r="R911" s="453" t="s">
        <v>7325</v>
      </c>
      <c r="S911" s="32"/>
      <c r="T911" s="32"/>
      <c r="U911" s="32"/>
      <c r="V911" s="32"/>
      <c r="W911" s="32" t="s">
        <v>29</v>
      </c>
      <c r="X911" s="32" t="s">
        <v>141</v>
      </c>
      <c r="Y911" s="32"/>
      <c r="Z911" s="32"/>
      <c r="AA911" s="32"/>
      <c r="AB911" s="32"/>
      <c r="AC911" s="453" t="s">
        <v>142</v>
      </c>
      <c r="AD911" s="32"/>
      <c r="AE911" s="453" t="s">
        <v>207</v>
      </c>
      <c r="AF911" s="454">
        <v>44013</v>
      </c>
      <c r="AG911" s="32"/>
      <c r="AH911" s="32"/>
      <c r="AI911" s="32"/>
      <c r="AJ911" s="32"/>
      <c r="AK911" s="32"/>
      <c r="AL911" s="32"/>
      <c r="AM911" s="453" t="s">
        <v>1329</v>
      </c>
      <c r="AN911" s="454">
        <v>44015</v>
      </c>
      <c r="AO911" s="453" t="s">
        <v>56</v>
      </c>
      <c r="AP911" s="453" t="s">
        <v>59</v>
      </c>
      <c r="AQ911" s="493" t="s">
        <v>1993</v>
      </c>
      <c r="AR911" s="453"/>
      <c r="AS911" s="454"/>
      <c r="AT911" s="453"/>
      <c r="AU911" s="453"/>
      <c r="AV911" s="453"/>
      <c r="AW911" s="32"/>
      <c r="AX911" s="32"/>
      <c r="AY911" s="32"/>
      <c r="AZ911" s="32">
        <f t="shared" si="19"/>
        <v>7</v>
      </c>
    </row>
    <row r="912" spans="5:52" ht="15.6" customHeight="1">
      <c r="E912" s="32"/>
      <c r="F912" s="32"/>
      <c r="G912" s="32"/>
      <c r="H912" s="540" t="s">
        <v>3205</v>
      </c>
      <c r="I912" s="453" t="s">
        <v>6000</v>
      </c>
      <c r="J912" s="453" t="s">
        <v>6001</v>
      </c>
      <c r="K912" s="32"/>
      <c r="L912" s="32"/>
      <c r="M912" s="32"/>
      <c r="N912" s="557" t="s">
        <v>6988</v>
      </c>
      <c r="O912" s="32"/>
      <c r="P912" s="32"/>
      <c r="Q912" s="453" t="s">
        <v>4214</v>
      </c>
      <c r="R912" s="453" t="s">
        <v>7325</v>
      </c>
      <c r="S912" s="32"/>
      <c r="T912" s="32"/>
      <c r="U912" s="32"/>
      <c r="V912" s="32"/>
      <c r="W912" s="32" t="s">
        <v>29</v>
      </c>
      <c r="X912" s="32" t="s">
        <v>141</v>
      </c>
      <c r="Y912" s="32"/>
      <c r="Z912" s="32"/>
      <c r="AA912" s="32"/>
      <c r="AB912" s="32"/>
      <c r="AC912" s="453" t="s">
        <v>142</v>
      </c>
      <c r="AD912" s="32"/>
      <c r="AE912" s="453" t="s">
        <v>207</v>
      </c>
      <c r="AF912" s="454">
        <v>44013</v>
      </c>
      <c r="AG912" s="32"/>
      <c r="AH912" s="32"/>
      <c r="AI912" s="32"/>
      <c r="AJ912" s="32"/>
      <c r="AK912" s="32"/>
      <c r="AL912" s="32"/>
      <c r="AM912" s="453" t="s">
        <v>1329</v>
      </c>
      <c r="AN912" s="454">
        <v>44015</v>
      </c>
      <c r="AO912" s="453" t="s">
        <v>56</v>
      </c>
      <c r="AP912" s="453" t="s">
        <v>59</v>
      </c>
      <c r="AQ912" s="493" t="s">
        <v>1993</v>
      </c>
      <c r="AR912" s="453"/>
      <c r="AS912" s="454"/>
      <c r="AT912" s="453"/>
      <c r="AU912" s="453"/>
      <c r="AV912" s="453"/>
      <c r="AW912" s="32"/>
      <c r="AX912" s="32"/>
      <c r="AY912" s="32"/>
      <c r="AZ912" s="32">
        <f t="shared" si="19"/>
        <v>7</v>
      </c>
    </row>
    <row r="913" spans="5:52" ht="15.6" customHeight="1">
      <c r="E913" s="32"/>
      <c r="F913" s="32"/>
      <c r="G913" s="32"/>
      <c r="H913" s="540" t="s">
        <v>3206</v>
      </c>
      <c r="I913" s="453" t="s">
        <v>6002</v>
      </c>
      <c r="J913" s="453" t="s">
        <v>6003</v>
      </c>
      <c r="K913" s="32"/>
      <c r="L913" s="32"/>
      <c r="M913" s="32"/>
      <c r="N913" s="557" t="s">
        <v>6989</v>
      </c>
      <c r="O913" s="32"/>
      <c r="P913" s="32"/>
      <c r="Q913" s="453" t="s">
        <v>4215</v>
      </c>
      <c r="R913" s="453" t="s">
        <v>7326</v>
      </c>
      <c r="S913" s="32"/>
      <c r="T913" s="32"/>
      <c r="U913" s="32"/>
      <c r="V913" s="32"/>
      <c r="W913" s="32" t="s">
        <v>29</v>
      </c>
      <c r="X913" s="32" t="s">
        <v>141</v>
      </c>
      <c r="Y913" s="32"/>
      <c r="Z913" s="32"/>
      <c r="AA913" s="32"/>
      <c r="AB913" s="32"/>
      <c r="AC913" s="453" t="s">
        <v>142</v>
      </c>
      <c r="AD913" s="32"/>
      <c r="AE913" s="453" t="s">
        <v>207</v>
      </c>
      <c r="AF913" s="454">
        <v>44014</v>
      </c>
      <c r="AG913" s="32"/>
      <c r="AH913" s="32"/>
      <c r="AI913" s="32"/>
      <c r="AJ913" s="32"/>
      <c r="AK913" s="32"/>
      <c r="AL913" s="32"/>
      <c r="AM913" s="453" t="s">
        <v>1329</v>
      </c>
      <c r="AN913" s="454">
        <v>44015</v>
      </c>
      <c r="AO913" s="453" t="s">
        <v>57</v>
      </c>
      <c r="AP913" s="453" t="s">
        <v>59</v>
      </c>
      <c r="AQ913" s="493" t="s">
        <v>1994</v>
      </c>
      <c r="AR913" s="453" t="s">
        <v>214</v>
      </c>
      <c r="AS913" s="454">
        <v>44015</v>
      </c>
      <c r="AT913" s="453" t="s">
        <v>56</v>
      </c>
      <c r="AU913" s="453"/>
      <c r="AV913" s="453"/>
      <c r="AW913" s="32"/>
      <c r="AX913" s="32"/>
      <c r="AY913" s="32"/>
      <c r="AZ913" s="32">
        <f t="shared" si="19"/>
        <v>7</v>
      </c>
    </row>
    <row r="914" spans="5:52" ht="15.6" customHeight="1">
      <c r="E914" s="32"/>
      <c r="F914" s="32"/>
      <c r="G914" s="32"/>
      <c r="H914" s="540" t="s">
        <v>3207</v>
      </c>
      <c r="I914" s="453" t="s">
        <v>6004</v>
      </c>
      <c r="J914" s="453" t="s">
        <v>6005</v>
      </c>
      <c r="K914" s="32"/>
      <c r="L914" s="32"/>
      <c r="M914" s="32"/>
      <c r="N914" s="557" t="s">
        <v>6990</v>
      </c>
      <c r="O914" s="32"/>
      <c r="P914" s="32"/>
      <c r="Q914" s="453" t="s">
        <v>4216</v>
      </c>
      <c r="R914" s="453" t="s">
        <v>7325</v>
      </c>
      <c r="S914" s="32"/>
      <c r="T914" s="32"/>
      <c r="U914" s="32"/>
      <c r="V914" s="32"/>
      <c r="W914" s="32" t="s">
        <v>29</v>
      </c>
      <c r="X914" s="32" t="s">
        <v>141</v>
      </c>
      <c r="Y914" s="32"/>
      <c r="Z914" s="32"/>
      <c r="AA914" s="32"/>
      <c r="AB914" s="32"/>
      <c r="AC914" s="453" t="s">
        <v>142</v>
      </c>
      <c r="AD914" s="32"/>
      <c r="AE914" s="453" t="s">
        <v>207</v>
      </c>
      <c r="AF914" s="454">
        <v>44014</v>
      </c>
      <c r="AG914" s="32"/>
      <c r="AH914" s="32"/>
      <c r="AI914" s="32"/>
      <c r="AJ914" s="32"/>
      <c r="AK914" s="32"/>
      <c r="AL914" s="32"/>
      <c r="AM914" s="453" t="s">
        <v>1329</v>
      </c>
      <c r="AN914" s="454">
        <v>44015</v>
      </c>
      <c r="AO914" s="453" t="s">
        <v>57</v>
      </c>
      <c r="AP914" s="453" t="s">
        <v>59</v>
      </c>
      <c r="AQ914" s="493" t="s">
        <v>1995</v>
      </c>
      <c r="AR914" s="453"/>
      <c r="AS914" s="454"/>
      <c r="AT914" s="453"/>
      <c r="AU914" s="453"/>
      <c r="AV914" s="453"/>
      <c r="AW914" s="32"/>
      <c r="AX914" s="32"/>
      <c r="AY914" s="32"/>
      <c r="AZ914" s="32">
        <f t="shared" si="19"/>
        <v>7</v>
      </c>
    </row>
    <row r="915" spans="5:52" ht="15.6" customHeight="1">
      <c r="E915" s="32"/>
      <c r="F915" s="32"/>
      <c r="G915" s="32"/>
      <c r="H915" s="540" t="s">
        <v>3208</v>
      </c>
      <c r="I915" s="453" t="s">
        <v>6006</v>
      </c>
      <c r="J915" s="453" t="s">
        <v>6007</v>
      </c>
      <c r="K915" s="32"/>
      <c r="L915" s="32"/>
      <c r="M915" s="32"/>
      <c r="N915" s="557" t="s">
        <v>6991</v>
      </c>
      <c r="O915" s="32"/>
      <c r="P915" s="32"/>
      <c r="Q915" s="453" t="s">
        <v>4217</v>
      </c>
      <c r="R915" s="453" t="s">
        <v>7325</v>
      </c>
      <c r="S915" s="32"/>
      <c r="T915" s="32"/>
      <c r="U915" s="32"/>
      <c r="V915" s="32"/>
      <c r="W915" s="32" t="s">
        <v>29</v>
      </c>
      <c r="X915" s="32" t="s">
        <v>141</v>
      </c>
      <c r="Y915" s="32"/>
      <c r="Z915" s="32"/>
      <c r="AA915" s="32"/>
      <c r="AB915" s="32"/>
      <c r="AC915" s="453" t="s">
        <v>142</v>
      </c>
      <c r="AD915" s="32"/>
      <c r="AE915" s="453" t="s">
        <v>207</v>
      </c>
      <c r="AF915" s="454">
        <v>44014</v>
      </c>
      <c r="AG915" s="32"/>
      <c r="AH915" s="32"/>
      <c r="AI915" s="32"/>
      <c r="AJ915" s="32"/>
      <c r="AK915" s="32"/>
      <c r="AL915" s="32"/>
      <c r="AM915" s="453" t="s">
        <v>1329</v>
      </c>
      <c r="AN915" s="454">
        <v>44015</v>
      </c>
      <c r="AO915" s="453" t="s">
        <v>56</v>
      </c>
      <c r="AP915" s="453" t="s">
        <v>59</v>
      </c>
      <c r="AQ915" s="493" t="s">
        <v>1993</v>
      </c>
      <c r="AR915" s="453"/>
      <c r="AS915" s="454"/>
      <c r="AT915" s="453"/>
      <c r="AU915" s="453"/>
      <c r="AV915" s="453"/>
      <c r="AW915" s="32"/>
      <c r="AX915" s="32"/>
      <c r="AY915" s="32"/>
      <c r="AZ915" s="32">
        <f t="shared" si="19"/>
        <v>7</v>
      </c>
    </row>
    <row r="916" spans="5:52" ht="15.6" customHeight="1">
      <c r="E916" s="32"/>
      <c r="F916" s="32"/>
      <c r="G916" s="32"/>
      <c r="H916" s="540" t="s">
        <v>3209</v>
      </c>
      <c r="I916" s="453" t="s">
        <v>6008</v>
      </c>
      <c r="J916" s="453" t="s">
        <v>6009</v>
      </c>
      <c r="K916" s="32"/>
      <c r="L916" s="32"/>
      <c r="M916" s="32"/>
      <c r="N916" s="557" t="s">
        <v>6992</v>
      </c>
      <c r="O916" s="32"/>
      <c r="P916" s="32"/>
      <c r="Q916" s="453" t="s">
        <v>4218</v>
      </c>
      <c r="R916" s="453" t="s">
        <v>7325</v>
      </c>
      <c r="S916" s="32"/>
      <c r="T916" s="32"/>
      <c r="U916" s="32"/>
      <c r="V916" s="32"/>
      <c r="W916" s="32" t="s">
        <v>29</v>
      </c>
      <c r="X916" s="32" t="s">
        <v>141</v>
      </c>
      <c r="Y916" s="32"/>
      <c r="Z916" s="32"/>
      <c r="AA916" s="32"/>
      <c r="AB916" s="32"/>
      <c r="AC916" s="453" t="s">
        <v>142</v>
      </c>
      <c r="AD916" s="32"/>
      <c r="AE916" s="453" t="s">
        <v>207</v>
      </c>
      <c r="AF916" s="454">
        <v>44014</v>
      </c>
      <c r="AG916" s="32"/>
      <c r="AH916" s="32"/>
      <c r="AI916" s="32"/>
      <c r="AJ916" s="32"/>
      <c r="AK916" s="32"/>
      <c r="AL916" s="32"/>
      <c r="AM916" s="453" t="s">
        <v>1329</v>
      </c>
      <c r="AN916" s="454">
        <v>44015</v>
      </c>
      <c r="AO916" s="453" t="s">
        <v>56</v>
      </c>
      <c r="AP916" s="453" t="s">
        <v>59</v>
      </c>
      <c r="AQ916" s="493" t="s">
        <v>1993</v>
      </c>
      <c r="AR916" s="453" t="s">
        <v>214</v>
      </c>
      <c r="AS916" s="454">
        <v>44015</v>
      </c>
      <c r="AT916" s="453" t="s">
        <v>56</v>
      </c>
      <c r="AU916" s="453"/>
      <c r="AV916" s="453"/>
      <c r="AW916" s="32"/>
      <c r="AX916" s="32"/>
      <c r="AY916" s="32"/>
      <c r="AZ916" s="32">
        <f t="shared" si="19"/>
        <v>7</v>
      </c>
    </row>
    <row r="917" spans="5:52" ht="15.6" customHeight="1">
      <c r="E917" s="32"/>
      <c r="F917" s="32"/>
      <c r="G917" s="32"/>
      <c r="H917" s="540" t="s">
        <v>3210</v>
      </c>
      <c r="I917" s="453" t="s">
        <v>6010</v>
      </c>
      <c r="J917" s="453" t="s">
        <v>6011</v>
      </c>
      <c r="K917" s="32"/>
      <c r="L917" s="32"/>
      <c r="M917" s="32"/>
      <c r="N917" s="557" t="s">
        <v>6993</v>
      </c>
      <c r="O917" s="32"/>
      <c r="P917" s="32"/>
      <c r="Q917" s="453" t="s">
        <v>4219</v>
      </c>
      <c r="R917" s="453" t="s">
        <v>7325</v>
      </c>
      <c r="S917" s="32"/>
      <c r="T917" s="32"/>
      <c r="U917" s="32"/>
      <c r="V917" s="32"/>
      <c r="W917" s="32" t="s">
        <v>29</v>
      </c>
      <c r="X917" s="32" t="s">
        <v>141</v>
      </c>
      <c r="Y917" s="32"/>
      <c r="Z917" s="32"/>
      <c r="AA917" s="32"/>
      <c r="AB917" s="32"/>
      <c r="AC917" s="453" t="s">
        <v>142</v>
      </c>
      <c r="AD917" s="32"/>
      <c r="AE917" s="453" t="s">
        <v>207</v>
      </c>
      <c r="AF917" s="454">
        <v>44014</v>
      </c>
      <c r="AG917" s="32"/>
      <c r="AH917" s="32"/>
      <c r="AI917" s="32"/>
      <c r="AJ917" s="32"/>
      <c r="AK917" s="32"/>
      <c r="AL917" s="32"/>
      <c r="AM917" s="453" t="s">
        <v>1329</v>
      </c>
      <c r="AN917" s="454">
        <v>44015</v>
      </c>
      <c r="AO917" s="453" t="s">
        <v>56</v>
      </c>
      <c r="AP917" s="453" t="s">
        <v>59</v>
      </c>
      <c r="AQ917" s="493" t="s">
        <v>1993</v>
      </c>
      <c r="AR917" s="453"/>
      <c r="AS917" s="454"/>
      <c r="AT917" s="453"/>
      <c r="AU917" s="453"/>
      <c r="AV917" s="453"/>
      <c r="AW917" s="32"/>
      <c r="AX917" s="32"/>
      <c r="AY917" s="32"/>
      <c r="AZ917" s="32">
        <f t="shared" si="19"/>
        <v>7</v>
      </c>
    </row>
    <row r="918" spans="5:52" ht="15.6" customHeight="1">
      <c r="E918" s="32"/>
      <c r="F918" s="32"/>
      <c r="G918" s="32"/>
      <c r="H918" s="540" t="s">
        <v>3211</v>
      </c>
      <c r="I918" s="453" t="s">
        <v>6012</v>
      </c>
      <c r="J918" s="453" t="s">
        <v>6013</v>
      </c>
      <c r="K918" s="32"/>
      <c r="L918" s="32"/>
      <c r="M918" s="32"/>
      <c r="N918" s="557" t="s">
        <v>6994</v>
      </c>
      <c r="O918" s="32"/>
      <c r="P918" s="32"/>
      <c r="Q918" s="453" t="s">
        <v>4220</v>
      </c>
      <c r="R918" s="453" t="s">
        <v>7325</v>
      </c>
      <c r="S918" s="32"/>
      <c r="T918" s="32"/>
      <c r="U918" s="32"/>
      <c r="V918" s="32"/>
      <c r="W918" s="32" t="s">
        <v>29</v>
      </c>
      <c r="X918" s="32" t="s">
        <v>141</v>
      </c>
      <c r="Y918" s="32"/>
      <c r="Z918" s="32"/>
      <c r="AA918" s="32"/>
      <c r="AB918" s="32"/>
      <c r="AC918" s="453" t="s">
        <v>142</v>
      </c>
      <c r="AD918" s="32"/>
      <c r="AE918" s="453" t="s">
        <v>207</v>
      </c>
      <c r="AF918" s="454">
        <v>44014</v>
      </c>
      <c r="AG918" s="32"/>
      <c r="AH918" s="32"/>
      <c r="AI918" s="32"/>
      <c r="AJ918" s="32"/>
      <c r="AK918" s="32"/>
      <c r="AL918" s="32"/>
      <c r="AM918" s="453" t="s">
        <v>1329</v>
      </c>
      <c r="AN918" s="454">
        <v>44015</v>
      </c>
      <c r="AO918" s="453" t="s">
        <v>56</v>
      </c>
      <c r="AP918" s="453" t="s">
        <v>59</v>
      </c>
      <c r="AQ918" s="493" t="s">
        <v>1993</v>
      </c>
      <c r="AR918" s="453"/>
      <c r="AS918" s="454"/>
      <c r="AT918" s="453"/>
      <c r="AU918" s="453"/>
      <c r="AV918" s="453"/>
      <c r="AW918" s="32"/>
      <c r="AX918" s="32"/>
      <c r="AY918" s="32"/>
      <c r="AZ918" s="32">
        <f t="shared" si="19"/>
        <v>7</v>
      </c>
    </row>
    <row r="919" spans="5:52" ht="15.6" customHeight="1">
      <c r="E919" s="32"/>
      <c r="F919" s="32"/>
      <c r="G919" s="32"/>
      <c r="H919" s="540" t="s">
        <v>3212</v>
      </c>
      <c r="I919" s="453" t="s">
        <v>6014</v>
      </c>
      <c r="J919" s="453" t="s">
        <v>6015</v>
      </c>
      <c r="K919" s="32"/>
      <c r="L919" s="32"/>
      <c r="M919" s="32"/>
      <c r="N919" s="557" t="s">
        <v>6995</v>
      </c>
      <c r="O919" s="32"/>
      <c r="P919" s="32"/>
      <c r="Q919" s="453" t="s">
        <v>4221</v>
      </c>
      <c r="R919" s="453" t="s">
        <v>7325</v>
      </c>
      <c r="S919" s="32"/>
      <c r="T919" s="32"/>
      <c r="U919" s="32"/>
      <c r="V919" s="32"/>
      <c r="W919" s="32" t="s">
        <v>29</v>
      </c>
      <c r="X919" s="32" t="s">
        <v>141</v>
      </c>
      <c r="Y919" s="32"/>
      <c r="Z919" s="32"/>
      <c r="AA919" s="32"/>
      <c r="AB919" s="32"/>
      <c r="AC919" s="453" t="s">
        <v>142</v>
      </c>
      <c r="AD919" s="32"/>
      <c r="AE919" s="453" t="s">
        <v>207</v>
      </c>
      <c r="AF919" s="454">
        <v>44014</v>
      </c>
      <c r="AG919" s="32"/>
      <c r="AH919" s="32"/>
      <c r="AI919" s="32"/>
      <c r="AJ919" s="32"/>
      <c r="AK919" s="32"/>
      <c r="AL919" s="32"/>
      <c r="AM919" s="453" t="s">
        <v>1329</v>
      </c>
      <c r="AN919" s="454">
        <v>44015</v>
      </c>
      <c r="AO919" s="453" t="s">
        <v>56</v>
      </c>
      <c r="AP919" s="453" t="s">
        <v>59</v>
      </c>
      <c r="AQ919" s="493" t="s">
        <v>1993</v>
      </c>
      <c r="AR919" s="453"/>
      <c r="AS919" s="454"/>
      <c r="AT919" s="453"/>
      <c r="AU919" s="453"/>
      <c r="AV919" s="453"/>
      <c r="AW919" s="32"/>
      <c r="AX919" s="32"/>
      <c r="AY919" s="32"/>
      <c r="AZ919" s="32">
        <f t="shared" si="19"/>
        <v>7</v>
      </c>
    </row>
    <row r="920" spans="5:52" ht="15.6" customHeight="1">
      <c r="E920" s="32"/>
      <c r="F920" s="32"/>
      <c r="G920" s="32"/>
      <c r="H920" s="540" t="s">
        <v>3213</v>
      </c>
      <c r="I920" s="453" t="s">
        <v>6016</v>
      </c>
      <c r="J920" s="453" t="s">
        <v>6017</v>
      </c>
      <c r="K920" s="32"/>
      <c r="L920" s="32"/>
      <c r="M920" s="32"/>
      <c r="N920" s="557" t="s">
        <v>6996</v>
      </c>
      <c r="O920" s="32"/>
      <c r="P920" s="32"/>
      <c r="Q920" s="453" t="s">
        <v>4222</v>
      </c>
      <c r="R920" s="453" t="s">
        <v>7325</v>
      </c>
      <c r="S920" s="32"/>
      <c r="T920" s="32"/>
      <c r="U920" s="32"/>
      <c r="V920" s="32"/>
      <c r="W920" s="32" t="s">
        <v>29</v>
      </c>
      <c r="X920" s="32" t="s">
        <v>141</v>
      </c>
      <c r="Y920" s="32"/>
      <c r="Z920" s="32"/>
      <c r="AA920" s="32"/>
      <c r="AB920" s="32"/>
      <c r="AC920" s="453" t="s">
        <v>142</v>
      </c>
      <c r="AD920" s="32"/>
      <c r="AE920" s="453" t="s">
        <v>207</v>
      </c>
      <c r="AF920" s="454">
        <v>44014</v>
      </c>
      <c r="AG920" s="32"/>
      <c r="AH920" s="32"/>
      <c r="AI920" s="32"/>
      <c r="AJ920" s="32"/>
      <c r="AK920" s="32"/>
      <c r="AL920" s="32"/>
      <c r="AM920" s="453" t="s">
        <v>1329</v>
      </c>
      <c r="AN920" s="454">
        <v>44015</v>
      </c>
      <c r="AO920" s="453" t="s">
        <v>56</v>
      </c>
      <c r="AP920" s="453" t="s">
        <v>59</v>
      </c>
      <c r="AQ920" s="493" t="s">
        <v>1993</v>
      </c>
      <c r="AR920" s="453"/>
      <c r="AS920" s="454"/>
      <c r="AT920" s="453"/>
      <c r="AU920" s="453"/>
      <c r="AV920" s="453"/>
      <c r="AW920" s="32"/>
      <c r="AX920" s="32"/>
      <c r="AY920" s="32"/>
      <c r="AZ920" s="32">
        <f t="shared" si="19"/>
        <v>7</v>
      </c>
    </row>
    <row r="921" spans="5:52" ht="15.6" customHeight="1">
      <c r="E921" s="32"/>
      <c r="F921" s="32"/>
      <c r="G921" s="32"/>
      <c r="H921" s="540" t="s">
        <v>3214</v>
      </c>
      <c r="I921" s="453" t="s">
        <v>6018</v>
      </c>
      <c r="J921" s="453" t="s">
        <v>6019</v>
      </c>
      <c r="K921" s="32"/>
      <c r="L921" s="32"/>
      <c r="M921" s="32"/>
      <c r="N921" s="557" t="s">
        <v>6997</v>
      </c>
      <c r="O921" s="32"/>
      <c r="P921" s="32"/>
      <c r="Q921" s="453" t="s">
        <v>4223</v>
      </c>
      <c r="R921" s="453" t="s">
        <v>7325</v>
      </c>
      <c r="S921" s="32"/>
      <c r="T921" s="32"/>
      <c r="U921" s="32"/>
      <c r="V921" s="32"/>
      <c r="W921" s="32" t="s">
        <v>29</v>
      </c>
      <c r="X921" s="32" t="s">
        <v>141</v>
      </c>
      <c r="Y921" s="32"/>
      <c r="Z921" s="32"/>
      <c r="AA921" s="32"/>
      <c r="AB921" s="32"/>
      <c r="AC921" s="453" t="s">
        <v>142</v>
      </c>
      <c r="AD921" s="32"/>
      <c r="AE921" s="453" t="s">
        <v>207</v>
      </c>
      <c r="AF921" s="454">
        <v>44014</v>
      </c>
      <c r="AG921" s="32"/>
      <c r="AH921" s="32"/>
      <c r="AI921" s="32"/>
      <c r="AJ921" s="32"/>
      <c r="AK921" s="32"/>
      <c r="AL921" s="32"/>
      <c r="AM921" s="453" t="s">
        <v>1329</v>
      </c>
      <c r="AN921" s="454">
        <v>44015</v>
      </c>
      <c r="AO921" s="453" t="s">
        <v>56</v>
      </c>
      <c r="AP921" s="453" t="s">
        <v>59</v>
      </c>
      <c r="AQ921" s="493" t="s">
        <v>1993</v>
      </c>
      <c r="AR921" s="453"/>
      <c r="AS921" s="454"/>
      <c r="AT921" s="453"/>
      <c r="AU921" s="453"/>
      <c r="AV921" s="453"/>
      <c r="AW921" s="32"/>
      <c r="AX921" s="32"/>
      <c r="AY921" s="32"/>
      <c r="AZ921" s="32">
        <f t="shared" si="19"/>
        <v>7</v>
      </c>
    </row>
    <row r="922" spans="5:52" ht="15.6" customHeight="1">
      <c r="E922" s="32"/>
      <c r="F922" s="32"/>
      <c r="G922" s="32"/>
      <c r="H922" s="540" t="s">
        <v>3215</v>
      </c>
      <c r="I922" s="453" t="s">
        <v>6020</v>
      </c>
      <c r="J922" s="453" t="s">
        <v>6021</v>
      </c>
      <c r="K922" s="32"/>
      <c r="L922" s="32"/>
      <c r="M922" s="32"/>
      <c r="N922" s="557" t="s">
        <v>6998</v>
      </c>
      <c r="O922" s="32"/>
      <c r="P922" s="32"/>
      <c r="Q922" s="453" t="s">
        <v>4224</v>
      </c>
      <c r="R922" s="453" t="s">
        <v>7325</v>
      </c>
      <c r="S922" s="32"/>
      <c r="T922" s="32"/>
      <c r="U922" s="32"/>
      <c r="V922" s="32"/>
      <c r="W922" s="32" t="s">
        <v>29</v>
      </c>
      <c r="X922" s="32" t="s">
        <v>141</v>
      </c>
      <c r="Y922" s="32"/>
      <c r="Z922" s="32"/>
      <c r="AA922" s="32"/>
      <c r="AB922" s="32"/>
      <c r="AC922" s="453" t="s">
        <v>142</v>
      </c>
      <c r="AD922" s="32"/>
      <c r="AE922" s="453" t="s">
        <v>207</v>
      </c>
      <c r="AF922" s="454">
        <v>44014</v>
      </c>
      <c r="AG922" s="32"/>
      <c r="AH922" s="32"/>
      <c r="AI922" s="32"/>
      <c r="AJ922" s="32"/>
      <c r="AK922" s="32"/>
      <c r="AL922" s="32"/>
      <c r="AM922" s="453" t="s">
        <v>1329</v>
      </c>
      <c r="AN922" s="454">
        <v>44015</v>
      </c>
      <c r="AO922" s="453" t="s">
        <v>56</v>
      </c>
      <c r="AP922" s="453" t="s">
        <v>59</v>
      </c>
      <c r="AQ922" s="493" t="s">
        <v>1993</v>
      </c>
      <c r="AR922" s="453"/>
      <c r="AS922" s="454"/>
      <c r="AT922" s="453"/>
      <c r="AU922" s="453"/>
      <c r="AV922" s="453"/>
      <c r="AW922" s="32"/>
      <c r="AX922" s="32"/>
      <c r="AY922" s="32"/>
      <c r="AZ922" s="32">
        <f t="shared" si="19"/>
        <v>7</v>
      </c>
    </row>
    <row r="923" spans="5:52" ht="15.6" customHeight="1">
      <c r="E923" s="32"/>
      <c r="F923" s="32"/>
      <c r="G923" s="32"/>
      <c r="H923" s="540" t="s">
        <v>3216</v>
      </c>
      <c r="I923" s="453" t="s">
        <v>6022</v>
      </c>
      <c r="J923" s="453" t="s">
        <v>6023</v>
      </c>
      <c r="K923" s="32"/>
      <c r="L923" s="32"/>
      <c r="M923" s="32"/>
      <c r="N923" s="557" t="s">
        <v>6999</v>
      </c>
      <c r="O923" s="32"/>
      <c r="P923" s="32"/>
      <c r="Q923" s="453" t="s">
        <v>4225</v>
      </c>
      <c r="R923" s="453" t="s">
        <v>7325</v>
      </c>
      <c r="S923" s="32"/>
      <c r="T923" s="32"/>
      <c r="U923" s="32"/>
      <c r="V923" s="32"/>
      <c r="W923" s="32" t="s">
        <v>29</v>
      </c>
      <c r="X923" s="32" t="s">
        <v>141</v>
      </c>
      <c r="Y923" s="32"/>
      <c r="Z923" s="32"/>
      <c r="AA923" s="32"/>
      <c r="AB923" s="32"/>
      <c r="AC923" s="453" t="s">
        <v>142</v>
      </c>
      <c r="AD923" s="32"/>
      <c r="AE923" s="453" t="s">
        <v>207</v>
      </c>
      <c r="AF923" s="454">
        <v>44014</v>
      </c>
      <c r="AG923" s="32"/>
      <c r="AH923" s="32"/>
      <c r="AI923" s="32"/>
      <c r="AJ923" s="32"/>
      <c r="AK923" s="32"/>
      <c r="AL923" s="32"/>
      <c r="AM923" s="453" t="s">
        <v>1329</v>
      </c>
      <c r="AN923" s="454">
        <v>44015</v>
      </c>
      <c r="AO923" s="453" t="s">
        <v>56</v>
      </c>
      <c r="AP923" s="453" t="s">
        <v>59</v>
      </c>
      <c r="AQ923" s="493" t="s">
        <v>1993</v>
      </c>
      <c r="AR923" s="453"/>
      <c r="AS923" s="454"/>
      <c r="AT923" s="453"/>
      <c r="AU923" s="453"/>
      <c r="AV923" s="453"/>
      <c r="AW923" s="32"/>
      <c r="AX923" s="32"/>
      <c r="AY923" s="32"/>
      <c r="AZ923" s="32">
        <f t="shared" si="19"/>
        <v>7</v>
      </c>
    </row>
    <row r="924" spans="5:52" ht="15.6" customHeight="1">
      <c r="E924" s="32"/>
      <c r="F924" s="32"/>
      <c r="G924" s="32"/>
      <c r="H924" s="540" t="s">
        <v>3217</v>
      </c>
      <c r="I924" s="453" t="s">
        <v>6024</v>
      </c>
      <c r="J924" s="453" t="s">
        <v>6025</v>
      </c>
      <c r="K924" s="32"/>
      <c r="L924" s="32"/>
      <c r="M924" s="32"/>
      <c r="N924" s="557" t="s">
        <v>7000</v>
      </c>
      <c r="O924" s="32"/>
      <c r="P924" s="32"/>
      <c r="Q924" s="453" t="s">
        <v>4226</v>
      </c>
      <c r="R924" s="453" t="s">
        <v>7327</v>
      </c>
      <c r="S924" s="32"/>
      <c r="T924" s="32"/>
      <c r="U924" s="32"/>
      <c r="V924" s="32"/>
      <c r="W924" s="32" t="s">
        <v>29</v>
      </c>
      <c r="X924" s="32" t="s">
        <v>141</v>
      </c>
      <c r="Y924" s="32"/>
      <c r="Z924" s="32"/>
      <c r="AA924" s="32"/>
      <c r="AB924" s="32"/>
      <c r="AC924" s="453" t="s">
        <v>142</v>
      </c>
      <c r="AD924" s="32"/>
      <c r="AE924" s="453" t="s">
        <v>207</v>
      </c>
      <c r="AF924" s="454">
        <v>44014</v>
      </c>
      <c r="AG924" s="32"/>
      <c r="AH924" s="32"/>
      <c r="AI924" s="32"/>
      <c r="AJ924" s="32"/>
      <c r="AK924" s="32"/>
      <c r="AL924" s="32"/>
      <c r="AM924" s="453" t="s">
        <v>1329</v>
      </c>
      <c r="AN924" s="454">
        <v>44015</v>
      </c>
      <c r="AO924" s="453" t="s">
        <v>57</v>
      </c>
      <c r="AP924" s="453" t="s">
        <v>59</v>
      </c>
      <c r="AQ924" s="493" t="s">
        <v>1996</v>
      </c>
      <c r="AR924" s="453" t="s">
        <v>214</v>
      </c>
      <c r="AS924" s="454">
        <v>44015</v>
      </c>
      <c r="AT924" s="453" t="s">
        <v>56</v>
      </c>
      <c r="AU924" s="453"/>
      <c r="AV924" s="453"/>
      <c r="AW924" s="32"/>
      <c r="AX924" s="32"/>
      <c r="AY924" s="32"/>
      <c r="AZ924" s="32">
        <f t="shared" si="19"/>
        <v>7</v>
      </c>
    </row>
    <row r="925" spans="5:52" ht="15.6" customHeight="1">
      <c r="E925" s="32"/>
      <c r="F925" s="32"/>
      <c r="G925" s="32"/>
      <c r="H925" s="541" t="s">
        <v>3218</v>
      </c>
      <c r="I925" s="69" t="s">
        <v>6026</v>
      </c>
      <c r="J925" s="69" t="s">
        <v>6027</v>
      </c>
      <c r="K925" s="32"/>
      <c r="L925" s="32"/>
      <c r="M925" s="32"/>
      <c r="N925" s="69" t="s">
        <v>7001</v>
      </c>
      <c r="O925" s="32"/>
      <c r="P925" s="32"/>
      <c r="Q925" s="69" t="s">
        <v>4227</v>
      </c>
      <c r="R925" s="69" t="s">
        <v>7328</v>
      </c>
      <c r="S925" s="32"/>
      <c r="T925" s="32"/>
      <c r="U925" s="32"/>
      <c r="V925" s="32"/>
      <c r="W925" s="32" t="s">
        <v>29</v>
      </c>
      <c r="X925" s="32" t="s">
        <v>141</v>
      </c>
      <c r="Y925" s="32"/>
      <c r="Z925" s="32"/>
      <c r="AA925" s="32"/>
      <c r="AB925" s="32"/>
      <c r="AC925" s="96" t="s">
        <v>142</v>
      </c>
      <c r="AD925" s="32"/>
      <c r="AE925" s="87" t="s">
        <v>214</v>
      </c>
      <c r="AF925" s="372">
        <v>44012</v>
      </c>
      <c r="AG925" s="32"/>
      <c r="AH925" s="32"/>
      <c r="AI925" s="32"/>
      <c r="AJ925" s="32"/>
      <c r="AK925" s="32"/>
      <c r="AL925" s="32"/>
      <c r="AM925" s="87" t="s">
        <v>207</v>
      </c>
      <c r="AN925" s="372">
        <v>44015</v>
      </c>
      <c r="AO925" s="87" t="s">
        <v>56</v>
      </c>
      <c r="AP925" s="87" t="s">
        <v>59</v>
      </c>
      <c r="AQ925" s="69" t="s">
        <v>1997</v>
      </c>
      <c r="AR925" s="87" t="s">
        <v>1329</v>
      </c>
      <c r="AS925" s="372">
        <v>44015</v>
      </c>
      <c r="AT925" s="69" t="s">
        <v>55</v>
      </c>
      <c r="AU925" s="87" t="s">
        <v>59</v>
      </c>
      <c r="AV925" s="106" t="s">
        <v>1998</v>
      </c>
      <c r="AW925" s="32"/>
      <c r="AX925" s="32"/>
      <c r="AY925" s="32"/>
      <c r="AZ925" s="32">
        <f t="shared" si="19"/>
        <v>6</v>
      </c>
    </row>
    <row r="926" spans="5:52" ht="15.6" customHeight="1">
      <c r="E926" s="32"/>
      <c r="F926" s="32"/>
      <c r="G926" s="32"/>
      <c r="H926" s="541" t="s">
        <v>3219</v>
      </c>
      <c r="I926" s="69" t="s">
        <v>6028</v>
      </c>
      <c r="J926" s="69" t="s">
        <v>6029</v>
      </c>
      <c r="K926" s="32"/>
      <c r="L926" s="32"/>
      <c r="M926" s="32"/>
      <c r="N926" s="69" t="s">
        <v>7002</v>
      </c>
      <c r="O926" s="32"/>
      <c r="P926" s="32"/>
      <c r="Q926" s="69" t="s">
        <v>4228</v>
      </c>
      <c r="R926" s="69" t="s">
        <v>7329</v>
      </c>
      <c r="S926" s="32"/>
      <c r="T926" s="32"/>
      <c r="U926" s="32"/>
      <c r="V926" s="32"/>
      <c r="W926" s="32" t="s">
        <v>29</v>
      </c>
      <c r="X926" s="32" t="s">
        <v>141</v>
      </c>
      <c r="Y926" s="32"/>
      <c r="Z926" s="32"/>
      <c r="AA926" s="32"/>
      <c r="AB926" s="32"/>
      <c r="AC926" s="96" t="s">
        <v>142</v>
      </c>
      <c r="AD926" s="32"/>
      <c r="AE926" s="87" t="s">
        <v>214</v>
      </c>
      <c r="AF926" s="372">
        <v>44012</v>
      </c>
      <c r="AG926" s="32"/>
      <c r="AH926" s="32"/>
      <c r="AI926" s="32"/>
      <c r="AJ926" s="32"/>
      <c r="AK926" s="32"/>
      <c r="AL926" s="32"/>
      <c r="AM926" s="87" t="s">
        <v>207</v>
      </c>
      <c r="AN926" s="372">
        <v>44015</v>
      </c>
      <c r="AO926" s="87" t="s">
        <v>56</v>
      </c>
      <c r="AP926" s="87" t="s">
        <v>59</v>
      </c>
      <c r="AQ926" s="69" t="s">
        <v>1997</v>
      </c>
      <c r="AR926" s="87" t="s">
        <v>1329</v>
      </c>
      <c r="AS926" s="372">
        <v>44015</v>
      </c>
      <c r="AT926" s="69" t="s">
        <v>55</v>
      </c>
      <c r="AU926" s="87" t="s">
        <v>59</v>
      </c>
      <c r="AV926" s="106" t="s">
        <v>1999</v>
      </c>
      <c r="AW926" s="32"/>
      <c r="AX926" s="32"/>
      <c r="AY926" s="32"/>
      <c r="AZ926" s="32">
        <f t="shared" si="19"/>
        <v>6</v>
      </c>
    </row>
    <row r="927" spans="5:52" ht="15.6" customHeight="1">
      <c r="E927" s="32"/>
      <c r="F927" s="32"/>
      <c r="G927" s="32"/>
      <c r="H927" s="541" t="s">
        <v>3220</v>
      </c>
      <c r="I927" s="69" t="s">
        <v>6030</v>
      </c>
      <c r="J927" s="69" t="s">
        <v>6031</v>
      </c>
      <c r="K927" s="32"/>
      <c r="L927" s="32"/>
      <c r="M927" s="32"/>
      <c r="N927" s="69" t="s">
        <v>7003</v>
      </c>
      <c r="O927" s="32"/>
      <c r="P927" s="32"/>
      <c r="Q927" s="69" t="s">
        <v>4229</v>
      </c>
      <c r="R927" s="69" t="s">
        <v>7330</v>
      </c>
      <c r="S927" s="32"/>
      <c r="T927" s="32"/>
      <c r="U927" s="32"/>
      <c r="V927" s="32"/>
      <c r="W927" s="32" t="s">
        <v>29</v>
      </c>
      <c r="X927" s="32" t="s">
        <v>141</v>
      </c>
      <c r="Y927" s="32"/>
      <c r="Z927" s="32"/>
      <c r="AA927" s="32"/>
      <c r="AB927" s="32"/>
      <c r="AC927" s="96" t="s">
        <v>142</v>
      </c>
      <c r="AD927" s="32"/>
      <c r="AE927" s="87" t="s">
        <v>214</v>
      </c>
      <c r="AF927" s="372">
        <v>44012</v>
      </c>
      <c r="AG927" s="32"/>
      <c r="AH927" s="32"/>
      <c r="AI927" s="32"/>
      <c r="AJ927" s="32"/>
      <c r="AK927" s="32"/>
      <c r="AL927" s="32"/>
      <c r="AM927" s="87" t="s">
        <v>207</v>
      </c>
      <c r="AN927" s="372">
        <v>44015</v>
      </c>
      <c r="AO927" s="87" t="s">
        <v>56</v>
      </c>
      <c r="AP927" s="87" t="s">
        <v>59</v>
      </c>
      <c r="AQ927" s="69" t="s">
        <v>1997</v>
      </c>
      <c r="AR927" s="87" t="s">
        <v>1329</v>
      </c>
      <c r="AS927" s="372">
        <v>44015</v>
      </c>
      <c r="AT927" s="69" t="s">
        <v>55</v>
      </c>
      <c r="AU927" s="87" t="s">
        <v>59</v>
      </c>
      <c r="AV927" s="106" t="s">
        <v>2000</v>
      </c>
      <c r="AW927" s="32"/>
      <c r="AX927" s="32"/>
      <c r="AY927" s="32"/>
      <c r="AZ927" s="32">
        <f t="shared" si="19"/>
        <v>6</v>
      </c>
    </row>
    <row r="928" spans="5:52" ht="15.6" customHeight="1">
      <c r="E928" s="32"/>
      <c r="F928" s="32"/>
      <c r="G928" s="32"/>
      <c r="H928" s="541" t="s">
        <v>3221</v>
      </c>
      <c r="I928" s="69" t="s">
        <v>6032</v>
      </c>
      <c r="J928" s="69" t="s">
        <v>6033</v>
      </c>
      <c r="K928" s="32"/>
      <c r="L928" s="32"/>
      <c r="M928" s="32"/>
      <c r="N928" s="69" t="s">
        <v>7004</v>
      </c>
      <c r="O928" s="32"/>
      <c r="P928" s="32"/>
      <c r="Q928" s="69" t="s">
        <v>4230</v>
      </c>
      <c r="R928" s="69" t="s">
        <v>7331</v>
      </c>
      <c r="S928" s="32"/>
      <c r="T928" s="32"/>
      <c r="U928" s="32"/>
      <c r="V928" s="32"/>
      <c r="W928" s="32" t="s">
        <v>29</v>
      </c>
      <c r="X928" s="32" t="s">
        <v>141</v>
      </c>
      <c r="Y928" s="32"/>
      <c r="Z928" s="32"/>
      <c r="AA928" s="32"/>
      <c r="AB928" s="32"/>
      <c r="AC928" s="96" t="s">
        <v>142</v>
      </c>
      <c r="AD928" s="32"/>
      <c r="AE928" s="87" t="s">
        <v>214</v>
      </c>
      <c r="AF928" s="372">
        <v>44012</v>
      </c>
      <c r="AG928" s="32"/>
      <c r="AH928" s="32"/>
      <c r="AI928" s="32"/>
      <c r="AJ928" s="32"/>
      <c r="AK928" s="32"/>
      <c r="AL928" s="32"/>
      <c r="AM928" s="87" t="s">
        <v>207</v>
      </c>
      <c r="AN928" s="372">
        <v>44015</v>
      </c>
      <c r="AO928" s="87" t="s">
        <v>56</v>
      </c>
      <c r="AP928" s="87" t="s">
        <v>59</v>
      </c>
      <c r="AQ928" s="69" t="s">
        <v>1997</v>
      </c>
      <c r="AR928" s="87" t="s">
        <v>1329</v>
      </c>
      <c r="AS928" s="372">
        <v>44015</v>
      </c>
      <c r="AT928" s="69" t="s">
        <v>55</v>
      </c>
      <c r="AU928" s="87" t="s">
        <v>59</v>
      </c>
      <c r="AV928" s="106" t="s">
        <v>2001</v>
      </c>
      <c r="AW928" s="32"/>
      <c r="AX928" s="32"/>
      <c r="AY928" s="32"/>
      <c r="AZ928" s="32">
        <f t="shared" si="19"/>
        <v>6</v>
      </c>
    </row>
    <row r="929" spans="5:52" ht="15.6" customHeight="1">
      <c r="E929" s="32"/>
      <c r="F929" s="32"/>
      <c r="G929" s="32"/>
      <c r="H929" s="541" t="s">
        <v>3222</v>
      </c>
      <c r="I929" s="69" t="s">
        <v>6034</v>
      </c>
      <c r="J929" s="69" t="s">
        <v>6035</v>
      </c>
      <c r="K929" s="32"/>
      <c r="L929" s="32"/>
      <c r="M929" s="32"/>
      <c r="N929" s="69" t="s">
        <v>7005</v>
      </c>
      <c r="O929" s="32"/>
      <c r="P929" s="32"/>
      <c r="Q929" s="69" t="s">
        <v>4231</v>
      </c>
      <c r="R929" s="69" t="s">
        <v>7332</v>
      </c>
      <c r="S929" s="32"/>
      <c r="T929" s="32"/>
      <c r="U929" s="32"/>
      <c r="V929" s="32"/>
      <c r="W929" s="32" t="s">
        <v>29</v>
      </c>
      <c r="X929" s="32" t="s">
        <v>141</v>
      </c>
      <c r="Y929" s="32"/>
      <c r="Z929" s="32"/>
      <c r="AA929" s="32"/>
      <c r="AB929" s="32"/>
      <c r="AC929" s="96" t="s">
        <v>142</v>
      </c>
      <c r="AD929" s="32"/>
      <c r="AE929" s="87" t="s">
        <v>214</v>
      </c>
      <c r="AF929" s="372">
        <v>44012</v>
      </c>
      <c r="AG929" s="32"/>
      <c r="AH929" s="32"/>
      <c r="AI929" s="32"/>
      <c r="AJ929" s="32"/>
      <c r="AK929" s="32"/>
      <c r="AL929" s="32"/>
      <c r="AM929" s="87" t="s">
        <v>207</v>
      </c>
      <c r="AN929" s="372">
        <v>44015</v>
      </c>
      <c r="AO929" s="87" t="s">
        <v>56</v>
      </c>
      <c r="AP929" s="87" t="s">
        <v>59</v>
      </c>
      <c r="AQ929" s="69" t="s">
        <v>1997</v>
      </c>
      <c r="AR929" s="87" t="s">
        <v>1329</v>
      </c>
      <c r="AS929" s="372">
        <v>44015</v>
      </c>
      <c r="AT929" s="69" t="s">
        <v>55</v>
      </c>
      <c r="AU929" s="87" t="s">
        <v>59</v>
      </c>
      <c r="AV929" s="106" t="s">
        <v>2002</v>
      </c>
      <c r="AW929" s="32"/>
      <c r="AX929" s="32"/>
      <c r="AY929" s="32"/>
      <c r="AZ929" s="32">
        <f t="shared" si="19"/>
        <v>6</v>
      </c>
    </row>
    <row r="930" spans="5:52" ht="15.6" customHeight="1">
      <c r="E930" s="32"/>
      <c r="F930" s="32"/>
      <c r="G930" s="32"/>
      <c r="H930" s="542" t="s">
        <v>3223</v>
      </c>
      <c r="I930" s="353" t="s">
        <v>6036</v>
      </c>
      <c r="J930" s="353" t="s">
        <v>6037</v>
      </c>
      <c r="K930" s="32"/>
      <c r="L930" s="32"/>
      <c r="M930" s="32"/>
      <c r="N930" s="353" t="s">
        <v>7006</v>
      </c>
      <c r="O930" s="32"/>
      <c r="P930" s="32"/>
      <c r="Q930" s="353" t="s">
        <v>4232</v>
      </c>
      <c r="R930" s="353" t="s">
        <v>7248</v>
      </c>
      <c r="S930" s="32"/>
      <c r="T930" s="32"/>
      <c r="U930" s="32"/>
      <c r="V930" s="32"/>
      <c r="W930" s="32" t="s">
        <v>29</v>
      </c>
      <c r="X930" s="32" t="s">
        <v>141</v>
      </c>
      <c r="Y930" s="32"/>
      <c r="Z930" s="32"/>
      <c r="AA930" s="32"/>
      <c r="AB930" s="32"/>
      <c r="AC930" s="353" t="s">
        <v>142</v>
      </c>
      <c r="AD930" s="32"/>
      <c r="AE930" s="358" t="s">
        <v>214</v>
      </c>
      <c r="AF930" s="451">
        <v>44012</v>
      </c>
      <c r="AG930" s="32"/>
      <c r="AH930" s="32"/>
      <c r="AI930" s="32"/>
      <c r="AJ930" s="32"/>
      <c r="AK930" s="32"/>
      <c r="AL930" s="32"/>
      <c r="AM930" s="87" t="s">
        <v>207</v>
      </c>
      <c r="AN930" s="372">
        <v>44015</v>
      </c>
      <c r="AO930" s="358" t="s">
        <v>57</v>
      </c>
      <c r="AP930" s="358" t="s">
        <v>59</v>
      </c>
      <c r="AQ930" s="353" t="s">
        <v>2003</v>
      </c>
      <c r="AR930" s="87" t="s">
        <v>1329</v>
      </c>
      <c r="AS930" s="372">
        <v>44015</v>
      </c>
      <c r="AT930" s="69" t="s">
        <v>55</v>
      </c>
      <c r="AU930" s="87" t="s">
        <v>59</v>
      </c>
      <c r="AV930" s="429" t="s">
        <v>2004</v>
      </c>
      <c r="AW930" s="32"/>
      <c r="AX930" s="32"/>
      <c r="AY930" s="32"/>
      <c r="AZ930" s="32">
        <f t="shared" si="19"/>
        <v>6</v>
      </c>
    </row>
    <row r="931" spans="5:52" ht="15.6" customHeight="1">
      <c r="E931" s="32"/>
      <c r="F931" s="32"/>
      <c r="G931" s="32"/>
      <c r="H931" s="541" t="s">
        <v>3224</v>
      </c>
      <c r="I931" s="69" t="s">
        <v>6038</v>
      </c>
      <c r="J931" s="69" t="s">
        <v>6039</v>
      </c>
      <c r="K931" s="32"/>
      <c r="L931" s="32"/>
      <c r="M931" s="32"/>
      <c r="N931" s="69" t="s">
        <v>7007</v>
      </c>
      <c r="O931" s="32"/>
      <c r="P931" s="32"/>
      <c r="Q931" s="104" t="s">
        <v>4233</v>
      </c>
      <c r="R931" s="69" t="s">
        <v>7333</v>
      </c>
      <c r="S931" s="32"/>
      <c r="T931" s="32"/>
      <c r="U931" s="32"/>
      <c r="V931" s="32"/>
      <c r="W931" s="32" t="s">
        <v>29</v>
      </c>
      <c r="X931" s="32" t="s">
        <v>141</v>
      </c>
      <c r="Y931" s="32"/>
      <c r="Z931" s="32"/>
      <c r="AA931" s="32"/>
      <c r="AB931" s="32"/>
      <c r="AC931" s="96" t="s">
        <v>142</v>
      </c>
      <c r="AD931" s="32"/>
      <c r="AE931" s="87" t="s">
        <v>214</v>
      </c>
      <c r="AF931" s="372">
        <v>44012</v>
      </c>
      <c r="AG931" s="32"/>
      <c r="AH931" s="32"/>
      <c r="AI931" s="32"/>
      <c r="AJ931" s="32"/>
      <c r="AK931" s="32"/>
      <c r="AL931" s="32"/>
      <c r="AM931" s="87" t="s">
        <v>207</v>
      </c>
      <c r="AN931" s="372">
        <v>44015</v>
      </c>
      <c r="AO931" s="87" t="s">
        <v>55</v>
      </c>
      <c r="AP931" s="87" t="s">
        <v>59</v>
      </c>
      <c r="AQ931" s="69" t="s">
        <v>2005</v>
      </c>
      <c r="AR931" s="87" t="s">
        <v>1329</v>
      </c>
      <c r="AS931" s="372">
        <v>44015</v>
      </c>
      <c r="AT931" s="69" t="s">
        <v>57</v>
      </c>
      <c r="AU931" s="87" t="s">
        <v>59</v>
      </c>
      <c r="AV931" s="106" t="s">
        <v>2006</v>
      </c>
      <c r="AW931" s="32"/>
      <c r="AX931" s="32"/>
      <c r="AY931" s="32"/>
      <c r="AZ931" s="32">
        <f t="shared" si="19"/>
        <v>6</v>
      </c>
    </row>
    <row r="932" spans="5:52" ht="15.6" customHeight="1">
      <c r="E932" s="32"/>
      <c r="F932" s="32"/>
      <c r="G932" s="32"/>
      <c r="H932" s="541" t="s">
        <v>3225</v>
      </c>
      <c r="I932" s="69" t="s">
        <v>6040</v>
      </c>
      <c r="J932" s="69" t="s">
        <v>6041</v>
      </c>
      <c r="K932" s="32"/>
      <c r="L932" s="32"/>
      <c r="M932" s="32"/>
      <c r="N932" s="69" t="s">
        <v>7008</v>
      </c>
      <c r="O932" s="32"/>
      <c r="P932" s="32"/>
      <c r="Q932" s="69" t="s">
        <v>4234</v>
      </c>
      <c r="R932" s="69" t="s">
        <v>7334</v>
      </c>
      <c r="S932" s="32"/>
      <c r="T932" s="32"/>
      <c r="U932" s="32"/>
      <c r="V932" s="32"/>
      <c r="W932" s="32" t="s">
        <v>29</v>
      </c>
      <c r="X932" s="32" t="s">
        <v>141</v>
      </c>
      <c r="Y932" s="32"/>
      <c r="Z932" s="32"/>
      <c r="AA932" s="32"/>
      <c r="AB932" s="32"/>
      <c r="AC932" s="96" t="s">
        <v>142</v>
      </c>
      <c r="AD932" s="32"/>
      <c r="AE932" s="69" t="s">
        <v>1329</v>
      </c>
      <c r="AF932" s="162">
        <v>44012</v>
      </c>
      <c r="AG932" s="32"/>
      <c r="AH932" s="32"/>
      <c r="AI932" s="32"/>
      <c r="AJ932" s="32"/>
      <c r="AK932" s="32"/>
      <c r="AL932" s="32"/>
      <c r="AM932" s="69" t="s">
        <v>214</v>
      </c>
      <c r="AN932" s="162">
        <v>44014</v>
      </c>
      <c r="AO932" s="69" t="s">
        <v>56</v>
      </c>
      <c r="AP932" s="69" t="s">
        <v>59</v>
      </c>
      <c r="AQ932" s="69"/>
      <c r="AR932" s="69" t="s">
        <v>207</v>
      </c>
      <c r="AS932" s="372">
        <v>44015</v>
      </c>
      <c r="AT932" s="69" t="s">
        <v>56</v>
      </c>
      <c r="AU932" s="69" t="s">
        <v>56</v>
      </c>
      <c r="AV932" s="69"/>
      <c r="AW932" s="32"/>
      <c r="AX932" s="32"/>
      <c r="AY932" s="32"/>
      <c r="AZ932" s="32">
        <f t="shared" si="19"/>
        <v>6</v>
      </c>
    </row>
    <row r="933" spans="5:52" ht="15.6" customHeight="1">
      <c r="E933" s="32"/>
      <c r="F933" s="32"/>
      <c r="G933" s="32"/>
      <c r="H933" s="541" t="s">
        <v>3226</v>
      </c>
      <c r="I933" s="69" t="s">
        <v>6042</v>
      </c>
      <c r="J933" s="69" t="s">
        <v>6043</v>
      </c>
      <c r="K933" s="32"/>
      <c r="L933" s="32"/>
      <c r="M933" s="32"/>
      <c r="N933" s="69" t="s">
        <v>7009</v>
      </c>
      <c r="O933" s="32"/>
      <c r="P933" s="32"/>
      <c r="Q933" s="69" t="s">
        <v>4235</v>
      </c>
      <c r="R933" s="69" t="s">
        <v>7335</v>
      </c>
      <c r="S933" s="32"/>
      <c r="T933" s="32"/>
      <c r="U933" s="32"/>
      <c r="V933" s="32"/>
      <c r="W933" s="32" t="s">
        <v>29</v>
      </c>
      <c r="X933" s="32" t="s">
        <v>141</v>
      </c>
      <c r="Y933" s="32"/>
      <c r="Z933" s="32"/>
      <c r="AA933" s="32"/>
      <c r="AB933" s="32"/>
      <c r="AC933" s="96" t="s">
        <v>142</v>
      </c>
      <c r="AD933" s="32"/>
      <c r="AE933" s="69" t="s">
        <v>1329</v>
      </c>
      <c r="AF933" s="162">
        <v>44012</v>
      </c>
      <c r="AG933" s="32"/>
      <c r="AH933" s="32"/>
      <c r="AI933" s="32"/>
      <c r="AJ933" s="32"/>
      <c r="AK933" s="32"/>
      <c r="AL933" s="32"/>
      <c r="AM933" s="69" t="s">
        <v>214</v>
      </c>
      <c r="AN933" s="162">
        <v>44014</v>
      </c>
      <c r="AO933" s="69" t="s">
        <v>56</v>
      </c>
      <c r="AP933" s="69" t="s">
        <v>59</v>
      </c>
      <c r="AQ933" s="69"/>
      <c r="AR933" s="69" t="s">
        <v>207</v>
      </c>
      <c r="AS933" s="372">
        <v>44015</v>
      </c>
      <c r="AT933" s="69" t="s">
        <v>56</v>
      </c>
      <c r="AU933" s="69" t="s">
        <v>56</v>
      </c>
      <c r="AV933" s="69"/>
      <c r="AW933" s="32"/>
      <c r="AX933" s="32"/>
      <c r="AY933" s="32"/>
      <c r="AZ933" s="32">
        <f t="shared" si="19"/>
        <v>6</v>
      </c>
    </row>
    <row r="934" spans="5:52" ht="15.6" customHeight="1">
      <c r="E934" s="32"/>
      <c r="F934" s="32"/>
      <c r="G934" s="32"/>
      <c r="H934" s="541" t="s">
        <v>3227</v>
      </c>
      <c r="I934" s="69" t="s">
        <v>6044</v>
      </c>
      <c r="J934" s="69" t="s">
        <v>6045</v>
      </c>
      <c r="K934" s="32"/>
      <c r="L934" s="32"/>
      <c r="M934" s="32"/>
      <c r="N934" s="69" t="s">
        <v>7010</v>
      </c>
      <c r="O934" s="32"/>
      <c r="P934" s="32"/>
      <c r="Q934" s="69" t="s">
        <v>4236</v>
      </c>
      <c r="R934" s="69" t="s">
        <v>7335</v>
      </c>
      <c r="S934" s="32"/>
      <c r="T934" s="32"/>
      <c r="U934" s="32"/>
      <c r="V934" s="32"/>
      <c r="W934" s="32" t="s">
        <v>29</v>
      </c>
      <c r="X934" s="32" t="s">
        <v>141</v>
      </c>
      <c r="Y934" s="32"/>
      <c r="Z934" s="32"/>
      <c r="AA934" s="32"/>
      <c r="AB934" s="32"/>
      <c r="AC934" s="96" t="s">
        <v>142</v>
      </c>
      <c r="AD934" s="32"/>
      <c r="AE934" s="69" t="s">
        <v>1329</v>
      </c>
      <c r="AF934" s="162">
        <v>44012</v>
      </c>
      <c r="AG934" s="32"/>
      <c r="AH934" s="32"/>
      <c r="AI934" s="32"/>
      <c r="AJ934" s="32"/>
      <c r="AK934" s="32"/>
      <c r="AL934" s="32"/>
      <c r="AM934" s="69" t="s">
        <v>214</v>
      </c>
      <c r="AN934" s="162">
        <v>44014</v>
      </c>
      <c r="AO934" s="69" t="s">
        <v>55</v>
      </c>
      <c r="AP934" s="69" t="s">
        <v>59</v>
      </c>
      <c r="AQ934" s="69" t="s">
        <v>2007</v>
      </c>
      <c r="AR934" s="69" t="s">
        <v>207</v>
      </c>
      <c r="AS934" s="372">
        <v>44015</v>
      </c>
      <c r="AT934" s="69" t="s">
        <v>56</v>
      </c>
      <c r="AU934" s="69" t="s">
        <v>56</v>
      </c>
      <c r="AV934" s="69"/>
      <c r="AW934" s="32"/>
      <c r="AX934" s="32"/>
      <c r="AY934" s="32"/>
      <c r="AZ934" s="32">
        <f t="shared" si="19"/>
        <v>6</v>
      </c>
    </row>
    <row r="935" spans="5:52" ht="15.6" customHeight="1">
      <c r="E935" s="32"/>
      <c r="F935" s="32"/>
      <c r="G935" s="32"/>
      <c r="H935" s="541" t="s">
        <v>3228</v>
      </c>
      <c r="I935" s="69" t="s">
        <v>6046</v>
      </c>
      <c r="J935" s="69" t="s">
        <v>6047</v>
      </c>
      <c r="K935" s="32"/>
      <c r="L935" s="32"/>
      <c r="M935" s="32"/>
      <c r="N935" s="69" t="s">
        <v>7011</v>
      </c>
      <c r="O935" s="32"/>
      <c r="P935" s="32"/>
      <c r="Q935" s="69" t="s">
        <v>4237</v>
      </c>
      <c r="R935" s="551" t="s">
        <v>7336</v>
      </c>
      <c r="S935" s="32"/>
      <c r="T935" s="32"/>
      <c r="U935" s="32"/>
      <c r="V935" s="32"/>
      <c r="W935" s="32" t="s">
        <v>29</v>
      </c>
      <c r="X935" s="32" t="s">
        <v>141</v>
      </c>
      <c r="Y935" s="32"/>
      <c r="Z935" s="32"/>
      <c r="AA935" s="32"/>
      <c r="AB935" s="32"/>
      <c r="AC935" s="96" t="s">
        <v>142</v>
      </c>
      <c r="AD935" s="32"/>
      <c r="AE935" s="69" t="s">
        <v>1329</v>
      </c>
      <c r="AF935" s="162">
        <v>44012</v>
      </c>
      <c r="AG935" s="32"/>
      <c r="AH935" s="32"/>
      <c r="AI935" s="32"/>
      <c r="AJ935" s="32"/>
      <c r="AK935" s="32"/>
      <c r="AL935" s="32"/>
      <c r="AM935" s="69" t="s">
        <v>214</v>
      </c>
      <c r="AN935" s="162">
        <v>44014</v>
      </c>
      <c r="AO935" s="69" t="s">
        <v>57</v>
      </c>
      <c r="AP935" s="69" t="s">
        <v>59</v>
      </c>
      <c r="AQ935" s="69" t="s">
        <v>2008</v>
      </c>
      <c r="AR935" s="69"/>
      <c r="AS935" s="69"/>
      <c r="AT935" s="69" t="s">
        <v>56</v>
      </c>
      <c r="AU935" s="69" t="s">
        <v>56</v>
      </c>
      <c r="AV935" s="69"/>
      <c r="AW935" s="32"/>
      <c r="AX935" s="32"/>
      <c r="AY935" s="32"/>
      <c r="AZ935" s="32">
        <f t="shared" si="19"/>
        <v>6</v>
      </c>
    </row>
    <row r="936" spans="5:52" ht="15.6" customHeight="1">
      <c r="E936" s="32"/>
      <c r="F936" s="32"/>
      <c r="G936" s="32"/>
      <c r="H936" s="541" t="s">
        <v>3229</v>
      </c>
      <c r="I936" s="69" t="s">
        <v>6048</v>
      </c>
      <c r="J936" s="69" t="s">
        <v>6049</v>
      </c>
      <c r="K936" s="32"/>
      <c r="L936" s="32"/>
      <c r="M936" s="32"/>
      <c r="N936" s="69" t="s">
        <v>7012</v>
      </c>
      <c r="O936" s="32"/>
      <c r="P936" s="32"/>
      <c r="Q936" s="69" t="s">
        <v>4238</v>
      </c>
      <c r="R936" s="551" t="s">
        <v>7337</v>
      </c>
      <c r="S936" s="32"/>
      <c r="T936" s="32"/>
      <c r="U936" s="32"/>
      <c r="V936" s="32"/>
      <c r="W936" s="32" t="s">
        <v>29</v>
      </c>
      <c r="X936" s="32" t="s">
        <v>141</v>
      </c>
      <c r="Y936" s="32"/>
      <c r="Z936" s="32"/>
      <c r="AA936" s="32"/>
      <c r="AB936" s="32"/>
      <c r="AC936" s="96" t="s">
        <v>142</v>
      </c>
      <c r="AD936" s="32"/>
      <c r="AE936" s="69" t="s">
        <v>1329</v>
      </c>
      <c r="AF936" s="162">
        <v>44012</v>
      </c>
      <c r="AG936" s="32"/>
      <c r="AH936" s="32"/>
      <c r="AI936" s="32"/>
      <c r="AJ936" s="32"/>
      <c r="AK936" s="32"/>
      <c r="AL936" s="32"/>
      <c r="AM936" s="69" t="s">
        <v>214</v>
      </c>
      <c r="AN936" s="162">
        <v>44014</v>
      </c>
      <c r="AO936" s="69" t="s">
        <v>57</v>
      </c>
      <c r="AP936" s="69" t="s">
        <v>59</v>
      </c>
      <c r="AQ936" s="106" t="s">
        <v>2009</v>
      </c>
      <c r="AR936" s="69"/>
      <c r="AS936" s="69"/>
      <c r="AT936" s="69" t="s">
        <v>56</v>
      </c>
      <c r="AU936" s="69" t="s">
        <v>56</v>
      </c>
      <c r="AV936" s="69"/>
      <c r="AW936" s="32"/>
      <c r="AX936" s="32"/>
      <c r="AY936" s="32"/>
      <c r="AZ936" s="32">
        <f t="shared" si="19"/>
        <v>6</v>
      </c>
    </row>
    <row r="937" spans="5:52" ht="15.6" customHeight="1">
      <c r="E937" s="32"/>
      <c r="F937" s="32"/>
      <c r="G937" s="32"/>
      <c r="H937" s="541" t="s">
        <v>3230</v>
      </c>
      <c r="I937" s="69" t="s">
        <v>6050</v>
      </c>
      <c r="J937" s="69" t="s">
        <v>6051</v>
      </c>
      <c r="K937" s="32"/>
      <c r="L937" s="32"/>
      <c r="M937" s="32"/>
      <c r="N937" s="69" t="s">
        <v>7013</v>
      </c>
      <c r="O937" s="32"/>
      <c r="P937" s="32"/>
      <c r="Q937" s="69" t="s">
        <v>4239</v>
      </c>
      <c r="R937" s="69" t="s">
        <v>7338</v>
      </c>
      <c r="S937" s="32"/>
      <c r="T937" s="32"/>
      <c r="U937" s="32"/>
      <c r="V937" s="32"/>
      <c r="W937" s="32" t="s">
        <v>29</v>
      </c>
      <c r="X937" s="32" t="s">
        <v>141</v>
      </c>
      <c r="Y937" s="32"/>
      <c r="Z937" s="32"/>
      <c r="AA937" s="32"/>
      <c r="AB937" s="32"/>
      <c r="AC937" s="96" t="s">
        <v>142</v>
      </c>
      <c r="AD937" s="32"/>
      <c r="AE937" s="69" t="s">
        <v>1329</v>
      </c>
      <c r="AF937" s="162">
        <v>44012</v>
      </c>
      <c r="AG937" s="32"/>
      <c r="AH937" s="32"/>
      <c r="AI937" s="32"/>
      <c r="AJ937" s="32"/>
      <c r="AK937" s="32"/>
      <c r="AL937" s="32"/>
      <c r="AM937" s="69" t="s">
        <v>214</v>
      </c>
      <c r="AN937" s="162">
        <v>44014</v>
      </c>
      <c r="AO937" s="69" t="s">
        <v>57</v>
      </c>
      <c r="AP937" s="69" t="s">
        <v>59</v>
      </c>
      <c r="AQ937" s="106" t="s">
        <v>2010</v>
      </c>
      <c r="AR937" s="69"/>
      <c r="AS937" s="69"/>
      <c r="AT937" s="69" t="s">
        <v>56</v>
      </c>
      <c r="AU937" s="69" t="s">
        <v>56</v>
      </c>
      <c r="AV937" s="69"/>
      <c r="AW937" s="32"/>
      <c r="AX937" s="32"/>
      <c r="AY937" s="32"/>
      <c r="AZ937" s="32">
        <f t="shared" si="19"/>
        <v>6</v>
      </c>
    </row>
    <row r="938" spans="5:52" ht="15.6" customHeight="1">
      <c r="E938" s="32"/>
      <c r="F938" s="32"/>
      <c r="G938" s="32"/>
      <c r="H938" s="541" t="s">
        <v>3231</v>
      </c>
      <c r="I938" s="69" t="s">
        <v>6052</v>
      </c>
      <c r="J938" s="69" t="s">
        <v>6053</v>
      </c>
      <c r="K938" s="32"/>
      <c r="L938" s="32"/>
      <c r="M938" s="32"/>
      <c r="N938" s="69" t="s">
        <v>7014</v>
      </c>
      <c r="O938" s="32"/>
      <c r="P938" s="32"/>
      <c r="Q938" s="69" t="s">
        <v>4240</v>
      </c>
      <c r="R938" s="69" t="s">
        <v>7317</v>
      </c>
      <c r="S938" s="32"/>
      <c r="T938" s="32"/>
      <c r="U938" s="32"/>
      <c r="V938" s="32"/>
      <c r="W938" s="32" t="s">
        <v>29</v>
      </c>
      <c r="X938" s="32" t="s">
        <v>141</v>
      </c>
      <c r="Y938" s="32"/>
      <c r="Z938" s="32"/>
      <c r="AA938" s="32"/>
      <c r="AB938" s="32"/>
      <c r="AC938" s="96" t="s">
        <v>142</v>
      </c>
      <c r="AD938" s="32"/>
      <c r="AE938" s="69" t="s">
        <v>1329</v>
      </c>
      <c r="AF938" s="162">
        <v>44012</v>
      </c>
      <c r="AG938" s="32"/>
      <c r="AH938" s="32"/>
      <c r="AI938" s="32"/>
      <c r="AJ938" s="32"/>
      <c r="AK938" s="32"/>
      <c r="AL938" s="32"/>
      <c r="AM938" s="69" t="s">
        <v>214</v>
      </c>
      <c r="AN938" s="162">
        <v>44014</v>
      </c>
      <c r="AO938" s="69" t="s">
        <v>56</v>
      </c>
      <c r="AP938" s="69" t="s">
        <v>59</v>
      </c>
      <c r="AQ938" s="69"/>
      <c r="AR938" s="69"/>
      <c r="AS938" s="69"/>
      <c r="AT938" s="69" t="s">
        <v>56</v>
      </c>
      <c r="AU938" s="69" t="s">
        <v>56</v>
      </c>
      <c r="AV938" s="69"/>
      <c r="AW938" s="32"/>
      <c r="AX938" s="32"/>
      <c r="AY938" s="32"/>
      <c r="AZ938" s="32">
        <f t="shared" si="19"/>
        <v>6</v>
      </c>
    </row>
    <row r="939" spans="5:52" ht="15.6" customHeight="1">
      <c r="E939" s="32"/>
      <c r="F939" s="32"/>
      <c r="G939" s="32"/>
      <c r="H939" s="541" t="s">
        <v>3232</v>
      </c>
      <c r="I939" s="69" t="s">
        <v>6054</v>
      </c>
      <c r="J939" s="69" t="s">
        <v>6055</v>
      </c>
      <c r="K939" s="32"/>
      <c r="L939" s="32"/>
      <c r="M939" s="32"/>
      <c r="N939" s="69" t="s">
        <v>7015</v>
      </c>
      <c r="O939" s="32"/>
      <c r="P939" s="32"/>
      <c r="Q939" s="69" t="s">
        <v>4241</v>
      </c>
      <c r="R939" s="69" t="s">
        <v>7317</v>
      </c>
      <c r="S939" s="32"/>
      <c r="T939" s="32"/>
      <c r="U939" s="32"/>
      <c r="V939" s="32"/>
      <c r="W939" s="32" t="s">
        <v>29</v>
      </c>
      <c r="X939" s="32" t="s">
        <v>141</v>
      </c>
      <c r="Y939" s="32"/>
      <c r="Z939" s="32"/>
      <c r="AA939" s="32"/>
      <c r="AB939" s="32"/>
      <c r="AC939" s="96" t="s">
        <v>142</v>
      </c>
      <c r="AD939" s="32"/>
      <c r="AE939" s="69" t="s">
        <v>1329</v>
      </c>
      <c r="AF939" s="162">
        <v>44012</v>
      </c>
      <c r="AG939" s="32"/>
      <c r="AH939" s="32"/>
      <c r="AI939" s="32"/>
      <c r="AJ939" s="32"/>
      <c r="AK939" s="32"/>
      <c r="AL939" s="32"/>
      <c r="AM939" s="69" t="s">
        <v>214</v>
      </c>
      <c r="AN939" s="162">
        <v>44014</v>
      </c>
      <c r="AO939" s="69" t="s">
        <v>56</v>
      </c>
      <c r="AP939" s="69" t="s">
        <v>59</v>
      </c>
      <c r="AQ939" s="69"/>
      <c r="AR939" s="69"/>
      <c r="AS939" s="69"/>
      <c r="AT939" s="69" t="s">
        <v>56</v>
      </c>
      <c r="AU939" s="69" t="s">
        <v>56</v>
      </c>
      <c r="AV939" s="69"/>
      <c r="AW939" s="32"/>
      <c r="AX939" s="32"/>
      <c r="AY939" s="32"/>
      <c r="AZ939" s="32">
        <f t="shared" si="19"/>
        <v>6</v>
      </c>
    </row>
    <row r="940" spans="5:52" ht="15.6" customHeight="1">
      <c r="E940" s="32"/>
      <c r="F940" s="32"/>
      <c r="G940" s="32"/>
      <c r="H940" s="541" t="s">
        <v>3233</v>
      </c>
      <c r="I940" s="69" t="s">
        <v>6056</v>
      </c>
      <c r="J940" s="69" t="s">
        <v>6057</v>
      </c>
      <c r="K940" s="32"/>
      <c r="L940" s="32"/>
      <c r="M940" s="32"/>
      <c r="N940" s="69" t="s">
        <v>7016</v>
      </c>
      <c r="O940" s="32"/>
      <c r="P940" s="32"/>
      <c r="Q940" s="69" t="s">
        <v>4242</v>
      </c>
      <c r="R940" s="69" t="s">
        <v>7317</v>
      </c>
      <c r="S940" s="32"/>
      <c r="T940" s="32"/>
      <c r="U940" s="32"/>
      <c r="V940" s="32"/>
      <c r="W940" s="32" t="s">
        <v>29</v>
      </c>
      <c r="X940" s="32" t="s">
        <v>141</v>
      </c>
      <c r="Y940" s="32"/>
      <c r="Z940" s="32"/>
      <c r="AA940" s="32"/>
      <c r="AB940" s="32"/>
      <c r="AC940" s="96" t="s">
        <v>142</v>
      </c>
      <c r="AD940" s="32"/>
      <c r="AE940" s="69" t="s">
        <v>1329</v>
      </c>
      <c r="AF940" s="162">
        <v>44012</v>
      </c>
      <c r="AG940" s="32"/>
      <c r="AH940" s="32"/>
      <c r="AI940" s="32"/>
      <c r="AJ940" s="32"/>
      <c r="AK940" s="32"/>
      <c r="AL940" s="32"/>
      <c r="AM940" s="69" t="s">
        <v>214</v>
      </c>
      <c r="AN940" s="162">
        <v>44014</v>
      </c>
      <c r="AO940" s="69" t="s">
        <v>56</v>
      </c>
      <c r="AP940" s="69" t="s">
        <v>59</v>
      </c>
      <c r="AQ940" s="69"/>
      <c r="AR940" s="69"/>
      <c r="AS940" s="69"/>
      <c r="AT940" s="69" t="s">
        <v>56</v>
      </c>
      <c r="AU940" s="69" t="s">
        <v>56</v>
      </c>
      <c r="AV940" s="69"/>
      <c r="AW940" s="32"/>
      <c r="AX940" s="32"/>
      <c r="AY940" s="32"/>
      <c r="AZ940" s="32">
        <f t="shared" si="19"/>
        <v>6</v>
      </c>
    </row>
    <row r="941" spans="5:52" ht="15.6" customHeight="1">
      <c r="E941" s="32"/>
      <c r="F941" s="32"/>
      <c r="G941" s="32"/>
      <c r="H941" s="541" t="s">
        <v>3234</v>
      </c>
      <c r="I941" s="69" t="s">
        <v>6058</v>
      </c>
      <c r="J941" s="69" t="s">
        <v>6059</v>
      </c>
      <c r="K941" s="32"/>
      <c r="L941" s="32"/>
      <c r="M941" s="32"/>
      <c r="N941" s="69" t="s">
        <v>7017</v>
      </c>
      <c r="O941" s="32"/>
      <c r="P941" s="32"/>
      <c r="Q941" s="69" t="s">
        <v>4243</v>
      </c>
      <c r="R941" s="69" t="s">
        <v>7317</v>
      </c>
      <c r="S941" s="32"/>
      <c r="T941" s="32"/>
      <c r="U941" s="32"/>
      <c r="V941" s="32"/>
      <c r="W941" s="32" t="s">
        <v>29</v>
      </c>
      <c r="X941" s="32" t="s">
        <v>141</v>
      </c>
      <c r="Y941" s="32"/>
      <c r="Z941" s="32"/>
      <c r="AA941" s="32"/>
      <c r="AB941" s="32"/>
      <c r="AC941" s="96" t="s">
        <v>142</v>
      </c>
      <c r="AD941" s="32"/>
      <c r="AE941" s="69" t="s">
        <v>1329</v>
      </c>
      <c r="AF941" s="162">
        <v>44012</v>
      </c>
      <c r="AG941" s="32"/>
      <c r="AH941" s="32"/>
      <c r="AI941" s="32"/>
      <c r="AJ941" s="32"/>
      <c r="AK941" s="32"/>
      <c r="AL941" s="32"/>
      <c r="AM941" s="69" t="s">
        <v>214</v>
      </c>
      <c r="AN941" s="162">
        <v>44014</v>
      </c>
      <c r="AO941" s="69" t="s">
        <v>56</v>
      </c>
      <c r="AP941" s="69" t="s">
        <v>59</v>
      </c>
      <c r="AQ941" s="69" t="s">
        <v>2008</v>
      </c>
      <c r="AR941" s="69"/>
      <c r="AS941" s="69"/>
      <c r="AT941" s="69" t="s">
        <v>56</v>
      </c>
      <c r="AU941" s="69" t="s">
        <v>56</v>
      </c>
      <c r="AV941" s="69"/>
      <c r="AW941" s="32"/>
      <c r="AX941" s="32"/>
      <c r="AY941" s="32"/>
      <c r="AZ941" s="32">
        <f t="shared" si="19"/>
        <v>6</v>
      </c>
    </row>
    <row r="942" spans="5:52" ht="15.6" customHeight="1">
      <c r="E942" s="32"/>
      <c r="F942" s="32"/>
      <c r="G942" s="32"/>
      <c r="H942" s="541" t="s">
        <v>3235</v>
      </c>
      <c r="I942" s="69" t="s">
        <v>6060</v>
      </c>
      <c r="J942" s="69" t="s">
        <v>6061</v>
      </c>
      <c r="K942" s="32"/>
      <c r="L942" s="32"/>
      <c r="M942" s="32"/>
      <c r="N942" s="69" t="s">
        <v>7018</v>
      </c>
      <c r="O942" s="32"/>
      <c r="P942" s="32"/>
      <c r="Q942" s="69" t="s">
        <v>4244</v>
      </c>
      <c r="R942" s="69" t="s">
        <v>7317</v>
      </c>
      <c r="S942" s="32"/>
      <c r="T942" s="32"/>
      <c r="U942" s="32"/>
      <c r="V942" s="32"/>
      <c r="W942" s="32" t="s">
        <v>29</v>
      </c>
      <c r="X942" s="32" t="s">
        <v>141</v>
      </c>
      <c r="Y942" s="32"/>
      <c r="Z942" s="32"/>
      <c r="AA942" s="32"/>
      <c r="AB942" s="32"/>
      <c r="AC942" s="96" t="s">
        <v>142</v>
      </c>
      <c r="AD942" s="32"/>
      <c r="AE942" s="69" t="s">
        <v>1329</v>
      </c>
      <c r="AF942" s="162">
        <v>44012</v>
      </c>
      <c r="AG942" s="32"/>
      <c r="AH942" s="32"/>
      <c r="AI942" s="32"/>
      <c r="AJ942" s="32"/>
      <c r="AK942" s="32"/>
      <c r="AL942" s="32"/>
      <c r="AM942" s="69" t="s">
        <v>214</v>
      </c>
      <c r="AN942" s="162">
        <v>44014</v>
      </c>
      <c r="AO942" s="69" t="s">
        <v>56</v>
      </c>
      <c r="AP942" s="69" t="s">
        <v>59</v>
      </c>
      <c r="AQ942" s="69" t="s">
        <v>2008</v>
      </c>
      <c r="AR942" s="69"/>
      <c r="AS942" s="69"/>
      <c r="AT942" s="69" t="s">
        <v>56</v>
      </c>
      <c r="AU942" s="69" t="s">
        <v>56</v>
      </c>
      <c r="AV942" s="69"/>
      <c r="AW942" s="32"/>
      <c r="AX942" s="32"/>
      <c r="AY942" s="32"/>
      <c r="AZ942" s="32">
        <f t="shared" si="19"/>
        <v>6</v>
      </c>
    </row>
    <row r="943" spans="5:52" ht="15.6" customHeight="1">
      <c r="E943" s="32"/>
      <c r="F943" s="32"/>
      <c r="G943" s="32"/>
      <c r="H943" s="541" t="s">
        <v>3236</v>
      </c>
      <c r="I943" s="69" t="s">
        <v>6062</v>
      </c>
      <c r="J943" s="69" t="s">
        <v>6063</v>
      </c>
      <c r="K943" s="32"/>
      <c r="L943" s="32"/>
      <c r="M943" s="32"/>
      <c r="N943" s="69" t="s">
        <v>7019</v>
      </c>
      <c r="O943" s="32"/>
      <c r="P943" s="32"/>
      <c r="Q943" s="69" t="s">
        <v>4245</v>
      </c>
      <c r="R943" s="69" t="s">
        <v>7317</v>
      </c>
      <c r="S943" s="32"/>
      <c r="T943" s="32"/>
      <c r="U943" s="32"/>
      <c r="V943" s="32"/>
      <c r="W943" s="32" t="s">
        <v>29</v>
      </c>
      <c r="X943" s="32" t="s">
        <v>141</v>
      </c>
      <c r="Y943" s="32"/>
      <c r="Z943" s="32"/>
      <c r="AA943" s="32"/>
      <c r="AB943" s="32"/>
      <c r="AC943" s="96" t="s">
        <v>142</v>
      </c>
      <c r="AD943" s="32"/>
      <c r="AE943" s="69" t="s">
        <v>1329</v>
      </c>
      <c r="AF943" s="162">
        <v>44013</v>
      </c>
      <c r="AG943" s="32"/>
      <c r="AH943" s="32"/>
      <c r="AI943" s="32"/>
      <c r="AJ943" s="32"/>
      <c r="AK943" s="32"/>
      <c r="AL943" s="32"/>
      <c r="AM943" s="69" t="s">
        <v>214</v>
      </c>
      <c r="AN943" s="162">
        <v>44014</v>
      </c>
      <c r="AO943" s="69" t="s">
        <v>56</v>
      </c>
      <c r="AP943" s="69" t="s">
        <v>59</v>
      </c>
      <c r="AQ943" s="69"/>
      <c r="AR943" s="69"/>
      <c r="AS943" s="69"/>
      <c r="AT943" s="69" t="s">
        <v>56</v>
      </c>
      <c r="AU943" s="69" t="s">
        <v>56</v>
      </c>
      <c r="AV943" s="69"/>
      <c r="AW943" s="32"/>
      <c r="AX943" s="32"/>
      <c r="AY943" s="32"/>
      <c r="AZ943" s="32">
        <f t="shared" si="19"/>
        <v>7</v>
      </c>
    </row>
    <row r="944" spans="5:52" ht="15.6" customHeight="1">
      <c r="E944" s="32"/>
      <c r="F944" s="32"/>
      <c r="G944" s="32"/>
      <c r="H944" s="541" t="s">
        <v>3237</v>
      </c>
      <c r="I944" s="69" t="s">
        <v>6064</v>
      </c>
      <c r="J944" s="69" t="s">
        <v>6065</v>
      </c>
      <c r="K944" s="32"/>
      <c r="L944" s="32"/>
      <c r="M944" s="32"/>
      <c r="N944" s="69" t="s">
        <v>7020</v>
      </c>
      <c r="O944" s="32"/>
      <c r="P944" s="32"/>
      <c r="Q944" s="69" t="s">
        <v>4246</v>
      </c>
      <c r="R944" s="69" t="s">
        <v>7317</v>
      </c>
      <c r="S944" s="32"/>
      <c r="T944" s="32"/>
      <c r="U944" s="32"/>
      <c r="V944" s="32"/>
      <c r="W944" s="32" t="s">
        <v>29</v>
      </c>
      <c r="X944" s="32" t="s">
        <v>141</v>
      </c>
      <c r="Y944" s="32"/>
      <c r="Z944" s="32"/>
      <c r="AA944" s="32"/>
      <c r="AB944" s="32"/>
      <c r="AC944" s="96" t="s">
        <v>142</v>
      </c>
      <c r="AD944" s="32"/>
      <c r="AE944" s="69" t="s">
        <v>1329</v>
      </c>
      <c r="AF944" s="162">
        <v>44013</v>
      </c>
      <c r="AG944" s="32"/>
      <c r="AH944" s="32"/>
      <c r="AI944" s="32"/>
      <c r="AJ944" s="32"/>
      <c r="AK944" s="32"/>
      <c r="AL944" s="32"/>
      <c r="AM944" s="69" t="s">
        <v>214</v>
      </c>
      <c r="AN944" s="162">
        <v>44014</v>
      </c>
      <c r="AO944" s="69" t="s">
        <v>56</v>
      </c>
      <c r="AP944" s="69" t="s">
        <v>59</v>
      </c>
      <c r="AQ944" s="69"/>
      <c r="AR944" s="69"/>
      <c r="AS944" s="69"/>
      <c r="AT944" s="69" t="s">
        <v>56</v>
      </c>
      <c r="AU944" s="69" t="s">
        <v>56</v>
      </c>
      <c r="AV944" s="69"/>
      <c r="AW944" s="32"/>
      <c r="AX944" s="32"/>
      <c r="AY944" s="32"/>
      <c r="AZ944" s="32">
        <f t="shared" si="19"/>
        <v>7</v>
      </c>
    </row>
    <row r="945" spans="5:52" ht="15.6" customHeight="1">
      <c r="E945" s="32"/>
      <c r="F945" s="32"/>
      <c r="G945" s="32"/>
      <c r="H945" s="541" t="s">
        <v>3238</v>
      </c>
      <c r="I945" s="69" t="s">
        <v>6066</v>
      </c>
      <c r="J945" s="69" t="s">
        <v>6067</v>
      </c>
      <c r="K945" s="32"/>
      <c r="L945" s="32"/>
      <c r="M945" s="32"/>
      <c r="N945" s="69" t="s">
        <v>7021</v>
      </c>
      <c r="O945" s="32"/>
      <c r="P945" s="32"/>
      <c r="Q945" s="69" t="s">
        <v>3282</v>
      </c>
      <c r="R945" s="69" t="s">
        <v>7339</v>
      </c>
      <c r="S945" s="32"/>
      <c r="T945" s="32"/>
      <c r="U945" s="32"/>
      <c r="V945" s="32"/>
      <c r="W945" s="32" t="s">
        <v>29</v>
      </c>
      <c r="X945" s="32" t="s">
        <v>141</v>
      </c>
      <c r="Y945" s="32"/>
      <c r="Z945" s="32"/>
      <c r="AA945" s="32"/>
      <c r="AB945" s="32"/>
      <c r="AC945" s="96" t="s">
        <v>142</v>
      </c>
      <c r="AD945" s="32"/>
      <c r="AE945" s="69" t="s">
        <v>1329</v>
      </c>
      <c r="AF945" s="162">
        <v>44013</v>
      </c>
      <c r="AG945" s="32"/>
      <c r="AH945" s="32"/>
      <c r="AI945" s="32"/>
      <c r="AJ945" s="32"/>
      <c r="AK945" s="32"/>
      <c r="AL945" s="32"/>
      <c r="AM945" s="69" t="s">
        <v>214</v>
      </c>
      <c r="AN945" s="162">
        <v>44014</v>
      </c>
      <c r="AO945" s="69" t="s">
        <v>57</v>
      </c>
      <c r="AP945" s="69" t="s">
        <v>59</v>
      </c>
      <c r="AQ945" s="69" t="s">
        <v>2011</v>
      </c>
      <c r="AR945" s="69" t="s">
        <v>207</v>
      </c>
      <c r="AS945" s="372">
        <v>44015</v>
      </c>
      <c r="AT945" s="69" t="s">
        <v>56</v>
      </c>
      <c r="AU945" s="69" t="s">
        <v>56</v>
      </c>
      <c r="AV945" s="69"/>
      <c r="AW945" s="32"/>
      <c r="AX945" s="32"/>
      <c r="AY945" s="32"/>
      <c r="AZ945" s="32">
        <f t="shared" si="19"/>
        <v>7</v>
      </c>
    </row>
    <row r="946" spans="5:52" ht="15.6" customHeight="1">
      <c r="E946" s="32"/>
      <c r="F946" s="32"/>
      <c r="G946" s="32"/>
      <c r="H946" s="541" t="s">
        <v>3239</v>
      </c>
      <c r="I946" s="69" t="s">
        <v>6068</v>
      </c>
      <c r="J946" s="69" t="s">
        <v>6069</v>
      </c>
      <c r="K946" s="32"/>
      <c r="L946" s="32"/>
      <c r="M946" s="32"/>
      <c r="N946" s="69" t="s">
        <v>7022</v>
      </c>
      <c r="O946" s="32"/>
      <c r="P946" s="32"/>
      <c r="Q946" s="69" t="s">
        <v>3283</v>
      </c>
      <c r="R946" s="69" t="s">
        <v>7287</v>
      </c>
      <c r="S946" s="32"/>
      <c r="T946" s="32"/>
      <c r="U946" s="32"/>
      <c r="V946" s="32"/>
      <c r="W946" s="32" t="s">
        <v>29</v>
      </c>
      <c r="X946" s="32" t="s">
        <v>141</v>
      </c>
      <c r="Y946" s="32"/>
      <c r="Z946" s="32"/>
      <c r="AA946" s="32"/>
      <c r="AB946" s="32"/>
      <c r="AC946" s="96" t="s">
        <v>142</v>
      </c>
      <c r="AD946" s="32"/>
      <c r="AE946" s="87" t="s">
        <v>214</v>
      </c>
      <c r="AF946" s="372">
        <v>44013</v>
      </c>
      <c r="AG946" s="32"/>
      <c r="AH946" s="32"/>
      <c r="AI946" s="32"/>
      <c r="AJ946" s="32"/>
      <c r="AK946" s="32"/>
      <c r="AL946" s="32"/>
      <c r="AM946" s="87" t="s">
        <v>207</v>
      </c>
      <c r="AN946" s="372">
        <v>44015</v>
      </c>
      <c r="AO946" s="87" t="s">
        <v>56</v>
      </c>
      <c r="AP946" s="87" t="s">
        <v>59</v>
      </c>
      <c r="AQ946" s="69" t="s">
        <v>1997</v>
      </c>
      <c r="AR946" s="87"/>
      <c r="AS946" s="87"/>
      <c r="AT946" s="69" t="s">
        <v>56</v>
      </c>
      <c r="AU946" s="87" t="s">
        <v>56</v>
      </c>
      <c r="AV946" s="87"/>
      <c r="AW946" s="32"/>
      <c r="AX946" s="32"/>
      <c r="AY946" s="32"/>
      <c r="AZ946" s="32">
        <f t="shared" si="19"/>
        <v>7</v>
      </c>
    </row>
    <row r="947" spans="5:52" ht="15.6" customHeight="1">
      <c r="E947" s="32"/>
      <c r="F947" s="32"/>
      <c r="G947" s="32"/>
      <c r="H947" s="541" t="s">
        <v>3240</v>
      </c>
      <c r="I947" s="69" t="s">
        <v>6070</v>
      </c>
      <c r="J947" s="69" t="s">
        <v>6071</v>
      </c>
      <c r="K947" s="32"/>
      <c r="L947" s="32"/>
      <c r="M947" s="32"/>
      <c r="N947" s="69" t="s">
        <v>7023</v>
      </c>
      <c r="O947" s="32"/>
      <c r="P947" s="32"/>
      <c r="Q947" s="69" t="s">
        <v>3284</v>
      </c>
      <c r="R947" s="69" t="s">
        <v>7288</v>
      </c>
      <c r="S947" s="32"/>
      <c r="T947" s="32"/>
      <c r="U947" s="32"/>
      <c r="V947" s="32"/>
      <c r="W947" s="32" t="s">
        <v>29</v>
      </c>
      <c r="X947" s="32" t="s">
        <v>141</v>
      </c>
      <c r="Y947" s="32"/>
      <c r="Z947" s="32"/>
      <c r="AA947" s="32"/>
      <c r="AB947" s="32"/>
      <c r="AC947" s="96" t="s">
        <v>142</v>
      </c>
      <c r="AD947" s="32"/>
      <c r="AE947" s="87" t="s">
        <v>214</v>
      </c>
      <c r="AF947" s="372">
        <v>44013</v>
      </c>
      <c r="AG947" s="32"/>
      <c r="AH947" s="32"/>
      <c r="AI947" s="32"/>
      <c r="AJ947" s="32"/>
      <c r="AK947" s="32"/>
      <c r="AL947" s="32"/>
      <c r="AM947" s="87" t="s">
        <v>207</v>
      </c>
      <c r="AN947" s="372">
        <v>44015</v>
      </c>
      <c r="AO947" s="87" t="s">
        <v>56</v>
      </c>
      <c r="AP947" s="87" t="s">
        <v>59</v>
      </c>
      <c r="AQ947" s="69" t="s">
        <v>1997</v>
      </c>
      <c r="AR947" s="87"/>
      <c r="AS947" s="87"/>
      <c r="AT947" s="69" t="s">
        <v>56</v>
      </c>
      <c r="AU947" s="87" t="s">
        <v>56</v>
      </c>
      <c r="AV947" s="87"/>
      <c r="AW947" s="32"/>
      <c r="AX947" s="32"/>
      <c r="AY947" s="32"/>
      <c r="AZ947" s="32">
        <f t="shared" si="19"/>
        <v>7</v>
      </c>
    </row>
    <row r="948" spans="5:52" ht="15.6" customHeight="1">
      <c r="E948" s="32"/>
      <c r="F948" s="32"/>
      <c r="G948" s="32"/>
      <c r="H948" s="541" t="s">
        <v>3241</v>
      </c>
      <c r="I948" s="69" t="s">
        <v>6072</v>
      </c>
      <c r="J948" s="69" t="s">
        <v>6073</v>
      </c>
      <c r="K948" s="32"/>
      <c r="L948" s="32"/>
      <c r="M948" s="32"/>
      <c r="N948" s="69" t="s">
        <v>7024</v>
      </c>
      <c r="O948" s="32"/>
      <c r="P948" s="32"/>
      <c r="Q948" s="69" t="s">
        <v>3285</v>
      </c>
      <c r="R948" s="69" t="s">
        <v>7340</v>
      </c>
      <c r="S948" s="32"/>
      <c r="T948" s="32"/>
      <c r="U948" s="32"/>
      <c r="V948" s="32"/>
      <c r="W948" s="32" t="s">
        <v>29</v>
      </c>
      <c r="X948" s="32" t="s">
        <v>141</v>
      </c>
      <c r="Y948" s="32"/>
      <c r="Z948" s="32"/>
      <c r="AA948" s="32"/>
      <c r="AB948" s="32"/>
      <c r="AC948" s="96" t="s">
        <v>142</v>
      </c>
      <c r="AD948" s="32"/>
      <c r="AE948" s="87" t="s">
        <v>214</v>
      </c>
      <c r="AF948" s="372">
        <v>44013</v>
      </c>
      <c r="AG948" s="32"/>
      <c r="AH948" s="32"/>
      <c r="AI948" s="32"/>
      <c r="AJ948" s="32"/>
      <c r="AK948" s="32"/>
      <c r="AL948" s="32"/>
      <c r="AM948" s="87" t="s">
        <v>207</v>
      </c>
      <c r="AN948" s="372">
        <v>44015</v>
      </c>
      <c r="AO948" s="87" t="s">
        <v>56</v>
      </c>
      <c r="AP948" s="87" t="s">
        <v>59</v>
      </c>
      <c r="AQ948" s="69" t="s">
        <v>1997</v>
      </c>
      <c r="AR948" s="87"/>
      <c r="AS948" s="87"/>
      <c r="AT948" s="69" t="s">
        <v>56</v>
      </c>
      <c r="AU948" s="87" t="s">
        <v>56</v>
      </c>
      <c r="AV948" s="87"/>
      <c r="AW948" s="32"/>
      <c r="AX948" s="32"/>
      <c r="AY948" s="32"/>
      <c r="AZ948" s="32">
        <f t="shared" si="19"/>
        <v>7</v>
      </c>
    </row>
    <row r="949" spans="5:52" ht="15.6" customHeight="1">
      <c r="E949" s="32"/>
      <c r="F949" s="32"/>
      <c r="G949" s="32"/>
      <c r="H949" s="541" t="s">
        <v>3242</v>
      </c>
      <c r="I949" s="69" t="s">
        <v>6074</v>
      </c>
      <c r="J949" s="69" t="s">
        <v>6075</v>
      </c>
      <c r="K949" s="32"/>
      <c r="L949" s="32"/>
      <c r="M949" s="32"/>
      <c r="N949" s="69" t="s">
        <v>7025</v>
      </c>
      <c r="O949" s="32"/>
      <c r="P949" s="32"/>
      <c r="Q949" s="104" t="s">
        <v>3286</v>
      </c>
      <c r="R949" s="69" t="s">
        <v>7341</v>
      </c>
      <c r="S949" s="32"/>
      <c r="T949" s="32"/>
      <c r="U949" s="32"/>
      <c r="V949" s="32"/>
      <c r="W949" s="32" t="s">
        <v>29</v>
      </c>
      <c r="X949" s="32" t="s">
        <v>141</v>
      </c>
      <c r="Y949" s="32"/>
      <c r="Z949" s="32"/>
      <c r="AA949" s="32"/>
      <c r="AB949" s="32"/>
      <c r="AC949" s="96" t="s">
        <v>142</v>
      </c>
      <c r="AD949" s="32"/>
      <c r="AE949" s="87" t="s">
        <v>214</v>
      </c>
      <c r="AF949" s="372">
        <v>44013</v>
      </c>
      <c r="AG949" s="32"/>
      <c r="AH949" s="32"/>
      <c r="AI949" s="32"/>
      <c r="AJ949" s="32"/>
      <c r="AK949" s="32"/>
      <c r="AL949" s="32"/>
      <c r="AM949" s="87" t="s">
        <v>207</v>
      </c>
      <c r="AN949" s="372">
        <v>44015</v>
      </c>
      <c r="AO949" s="87" t="s">
        <v>56</v>
      </c>
      <c r="AP949" s="87" t="s">
        <v>59</v>
      </c>
      <c r="AQ949" s="69" t="s">
        <v>1997</v>
      </c>
      <c r="AR949" s="87" t="s">
        <v>1329</v>
      </c>
      <c r="AS949" s="372">
        <v>44015</v>
      </c>
      <c r="AT949" s="69" t="s">
        <v>56</v>
      </c>
      <c r="AU949" s="87" t="s">
        <v>56</v>
      </c>
      <c r="AV949" s="106"/>
      <c r="AW949" s="32"/>
      <c r="AX949" s="32"/>
      <c r="AY949" s="32"/>
      <c r="AZ949" s="32">
        <f t="shared" si="19"/>
        <v>7</v>
      </c>
    </row>
    <row r="950" spans="5:52" ht="15.6" customHeight="1">
      <c r="E950" s="32"/>
      <c r="F950" s="32"/>
      <c r="G950" s="32"/>
      <c r="H950" s="541" t="s">
        <v>3243</v>
      </c>
      <c r="I950" s="69" t="s">
        <v>6076</v>
      </c>
      <c r="J950" s="69" t="s">
        <v>6077</v>
      </c>
      <c r="K950" s="32"/>
      <c r="L950" s="32"/>
      <c r="M950" s="32"/>
      <c r="N950" s="69" t="s">
        <v>7026</v>
      </c>
      <c r="O950" s="32"/>
      <c r="P950" s="32"/>
      <c r="Q950" s="69" t="s">
        <v>3287</v>
      </c>
      <c r="R950" s="69" t="s">
        <v>7291</v>
      </c>
      <c r="S950" s="32"/>
      <c r="T950" s="32"/>
      <c r="U950" s="32"/>
      <c r="V950" s="32"/>
      <c r="W950" s="32" t="s">
        <v>29</v>
      </c>
      <c r="X950" s="32" t="s">
        <v>141</v>
      </c>
      <c r="Y950" s="32"/>
      <c r="Z950" s="32"/>
      <c r="AA950" s="32"/>
      <c r="AB950" s="32"/>
      <c r="AC950" s="96" t="s">
        <v>142</v>
      </c>
      <c r="AD950" s="32"/>
      <c r="AE950" s="87" t="s">
        <v>214</v>
      </c>
      <c r="AF950" s="372">
        <v>44013</v>
      </c>
      <c r="AG950" s="32"/>
      <c r="AH950" s="32"/>
      <c r="AI950" s="32"/>
      <c r="AJ950" s="32"/>
      <c r="AK950" s="32"/>
      <c r="AL950" s="32"/>
      <c r="AM950" s="87" t="s">
        <v>207</v>
      </c>
      <c r="AN950" s="372">
        <v>44015</v>
      </c>
      <c r="AO950" s="87" t="s">
        <v>56</v>
      </c>
      <c r="AP950" s="87" t="s">
        <v>59</v>
      </c>
      <c r="AQ950" s="69" t="s">
        <v>1997</v>
      </c>
      <c r="AR950" s="87"/>
      <c r="AS950" s="87"/>
      <c r="AT950" s="69" t="s">
        <v>56</v>
      </c>
      <c r="AU950" s="87" t="s">
        <v>56</v>
      </c>
      <c r="AV950" s="87"/>
      <c r="AW950" s="32"/>
      <c r="AX950" s="32"/>
      <c r="AY950" s="32"/>
      <c r="AZ950" s="32">
        <f t="shared" si="19"/>
        <v>7</v>
      </c>
    </row>
    <row r="951" spans="5:52" ht="15.6" customHeight="1">
      <c r="E951" s="32"/>
      <c r="F951" s="32"/>
      <c r="G951" s="32"/>
      <c r="H951" s="541" t="s">
        <v>3244</v>
      </c>
      <c r="I951" s="69" t="s">
        <v>6078</v>
      </c>
      <c r="J951" s="69" t="s">
        <v>6079</v>
      </c>
      <c r="K951" s="32"/>
      <c r="L951" s="32"/>
      <c r="M951" s="32"/>
      <c r="N951" s="69" t="s">
        <v>7027</v>
      </c>
      <c r="O951" s="32"/>
      <c r="P951" s="32"/>
      <c r="Q951" s="69" t="s">
        <v>3288</v>
      </c>
      <c r="R951" s="69" t="s">
        <v>7328</v>
      </c>
      <c r="S951" s="32"/>
      <c r="T951" s="32"/>
      <c r="U951" s="32"/>
      <c r="V951" s="32"/>
      <c r="W951" s="32" t="s">
        <v>29</v>
      </c>
      <c r="X951" s="32" t="s">
        <v>141</v>
      </c>
      <c r="Y951" s="32"/>
      <c r="Z951" s="32"/>
      <c r="AA951" s="32"/>
      <c r="AB951" s="32"/>
      <c r="AC951" s="96" t="s">
        <v>142</v>
      </c>
      <c r="AD951" s="32"/>
      <c r="AE951" s="87" t="s">
        <v>214</v>
      </c>
      <c r="AF951" s="372">
        <v>44013</v>
      </c>
      <c r="AG951" s="32"/>
      <c r="AH951" s="32"/>
      <c r="AI951" s="32"/>
      <c r="AJ951" s="32"/>
      <c r="AK951" s="32"/>
      <c r="AL951" s="32"/>
      <c r="AM951" s="87" t="s">
        <v>207</v>
      </c>
      <c r="AN951" s="372">
        <v>44015</v>
      </c>
      <c r="AO951" s="87" t="s">
        <v>56</v>
      </c>
      <c r="AP951" s="87" t="s">
        <v>59</v>
      </c>
      <c r="AQ951" s="69" t="s">
        <v>1997</v>
      </c>
      <c r="AR951" s="87"/>
      <c r="AS951" s="87"/>
      <c r="AT951" s="69" t="s">
        <v>56</v>
      </c>
      <c r="AU951" s="87" t="s">
        <v>56</v>
      </c>
      <c r="AV951" s="87"/>
      <c r="AW951" s="32"/>
      <c r="AX951" s="32"/>
      <c r="AY951" s="32"/>
      <c r="AZ951" s="32">
        <f t="shared" si="19"/>
        <v>7</v>
      </c>
    </row>
    <row r="952" spans="5:52" ht="15.6" customHeight="1">
      <c r="E952" s="32"/>
      <c r="F952" s="32"/>
      <c r="G952" s="32"/>
      <c r="H952" s="541" t="s">
        <v>3245</v>
      </c>
      <c r="I952" s="69" t="s">
        <v>6080</v>
      </c>
      <c r="J952" s="69" t="s">
        <v>6081</v>
      </c>
      <c r="K952" s="32"/>
      <c r="L952" s="32"/>
      <c r="M952" s="32"/>
      <c r="N952" s="69" t="s">
        <v>7028</v>
      </c>
      <c r="O952" s="32"/>
      <c r="P952" s="32"/>
      <c r="Q952" s="69" t="s">
        <v>3289</v>
      </c>
      <c r="R952" s="69" t="s">
        <v>7342</v>
      </c>
      <c r="S952" s="32"/>
      <c r="T952" s="32"/>
      <c r="U952" s="32"/>
      <c r="V952" s="32"/>
      <c r="W952" s="32" t="s">
        <v>29</v>
      </c>
      <c r="X952" s="32" t="s">
        <v>141</v>
      </c>
      <c r="Y952" s="32"/>
      <c r="Z952" s="32"/>
      <c r="AA952" s="32"/>
      <c r="AB952" s="32"/>
      <c r="AC952" s="96" t="s">
        <v>142</v>
      </c>
      <c r="AD952" s="32"/>
      <c r="AE952" s="87" t="s">
        <v>214</v>
      </c>
      <c r="AF952" s="372">
        <v>44013</v>
      </c>
      <c r="AG952" s="32"/>
      <c r="AH952" s="32"/>
      <c r="AI952" s="32"/>
      <c r="AJ952" s="32"/>
      <c r="AK952" s="32"/>
      <c r="AL952" s="32"/>
      <c r="AM952" s="87" t="s">
        <v>207</v>
      </c>
      <c r="AN952" s="372">
        <v>44015</v>
      </c>
      <c r="AO952" s="87" t="s">
        <v>56</v>
      </c>
      <c r="AP952" s="87" t="s">
        <v>59</v>
      </c>
      <c r="AQ952" s="69" t="s">
        <v>1997</v>
      </c>
      <c r="AR952" s="87" t="s">
        <v>1329</v>
      </c>
      <c r="AS952" s="372">
        <v>44015</v>
      </c>
      <c r="AT952" s="69" t="s">
        <v>56</v>
      </c>
      <c r="AU952" s="87" t="s">
        <v>56</v>
      </c>
      <c r="AV952" s="106"/>
      <c r="AW952" s="32"/>
      <c r="AX952" s="32"/>
      <c r="AY952" s="32"/>
      <c r="AZ952" s="32">
        <f t="shared" si="19"/>
        <v>7</v>
      </c>
    </row>
    <row r="953" spans="5:52" ht="15.6" customHeight="1">
      <c r="E953" s="32"/>
      <c r="F953" s="32"/>
      <c r="G953" s="32"/>
      <c r="H953" s="541" t="s">
        <v>3246</v>
      </c>
      <c r="I953" s="69" t="s">
        <v>6082</v>
      </c>
      <c r="J953" s="69" t="s">
        <v>6083</v>
      </c>
      <c r="K953" s="32"/>
      <c r="L953" s="32"/>
      <c r="M953" s="32"/>
      <c r="N953" s="69" t="s">
        <v>7029</v>
      </c>
      <c r="O953" s="32"/>
      <c r="P953" s="32"/>
      <c r="Q953" s="69" t="s">
        <v>3290</v>
      </c>
      <c r="R953" s="69" t="s">
        <v>7343</v>
      </c>
      <c r="S953" s="32"/>
      <c r="T953" s="32"/>
      <c r="U953" s="32"/>
      <c r="V953" s="32"/>
      <c r="W953" s="32" t="s">
        <v>29</v>
      </c>
      <c r="X953" s="32" t="s">
        <v>141</v>
      </c>
      <c r="Y953" s="32"/>
      <c r="Z953" s="32"/>
      <c r="AA953" s="32"/>
      <c r="AB953" s="32"/>
      <c r="AC953" s="96" t="s">
        <v>142</v>
      </c>
      <c r="AD953" s="32"/>
      <c r="AE953" s="87" t="s">
        <v>214</v>
      </c>
      <c r="AF953" s="372">
        <v>44013</v>
      </c>
      <c r="AG953" s="32"/>
      <c r="AH953" s="32"/>
      <c r="AI953" s="32"/>
      <c r="AJ953" s="32"/>
      <c r="AK953" s="32"/>
      <c r="AL953" s="32"/>
      <c r="AM953" s="87" t="s">
        <v>207</v>
      </c>
      <c r="AN953" s="372">
        <v>44015</v>
      </c>
      <c r="AO953" s="87" t="s">
        <v>56</v>
      </c>
      <c r="AP953" s="87" t="s">
        <v>59</v>
      </c>
      <c r="AQ953" s="69" t="s">
        <v>1997</v>
      </c>
      <c r="AR953" s="87"/>
      <c r="AS953" s="87"/>
      <c r="AT953" s="69" t="s">
        <v>56</v>
      </c>
      <c r="AU953" s="87" t="s">
        <v>56</v>
      </c>
      <c r="AV953" s="87"/>
      <c r="AW953" s="32"/>
      <c r="AX953" s="32"/>
      <c r="AY953" s="32"/>
      <c r="AZ953" s="32">
        <f t="shared" si="19"/>
        <v>7</v>
      </c>
    </row>
    <row r="954" spans="5:52" ht="15.6" customHeight="1">
      <c r="E954" s="32"/>
      <c r="F954" s="32"/>
      <c r="G954" s="32"/>
      <c r="H954" s="541" t="s">
        <v>3247</v>
      </c>
      <c r="I954" s="69" t="s">
        <v>6084</v>
      </c>
      <c r="J954" s="69" t="s">
        <v>6085</v>
      </c>
      <c r="K954" s="32"/>
      <c r="L954" s="32"/>
      <c r="M954" s="32"/>
      <c r="N954" s="69" t="s">
        <v>7030</v>
      </c>
      <c r="O954" s="32"/>
      <c r="P954" s="32"/>
      <c r="Q954" s="69" t="s">
        <v>3291</v>
      </c>
      <c r="R954" s="69" t="s">
        <v>7331</v>
      </c>
      <c r="S954" s="32"/>
      <c r="T954" s="32"/>
      <c r="U954" s="32"/>
      <c r="V954" s="32"/>
      <c r="W954" s="32" t="s">
        <v>29</v>
      </c>
      <c r="X954" s="32" t="s">
        <v>141</v>
      </c>
      <c r="Y954" s="32"/>
      <c r="Z954" s="32"/>
      <c r="AA954" s="32"/>
      <c r="AB954" s="32"/>
      <c r="AC954" s="96" t="s">
        <v>142</v>
      </c>
      <c r="AD954" s="32"/>
      <c r="AE954" s="87" t="s">
        <v>214</v>
      </c>
      <c r="AF954" s="372">
        <v>44013</v>
      </c>
      <c r="AG954" s="32"/>
      <c r="AH954" s="32"/>
      <c r="AI954" s="32"/>
      <c r="AJ954" s="32"/>
      <c r="AK954" s="32"/>
      <c r="AL954" s="32"/>
      <c r="AM954" s="87" t="s">
        <v>207</v>
      </c>
      <c r="AN954" s="372">
        <v>44015</v>
      </c>
      <c r="AO954" s="87" t="s">
        <v>56</v>
      </c>
      <c r="AP954" s="87" t="s">
        <v>59</v>
      </c>
      <c r="AQ954" s="69" t="s">
        <v>1997</v>
      </c>
      <c r="AR954" s="87"/>
      <c r="AS954" s="87"/>
      <c r="AT954" s="69" t="s">
        <v>56</v>
      </c>
      <c r="AU954" s="87" t="s">
        <v>56</v>
      </c>
      <c r="AV954" s="87"/>
      <c r="AW954" s="32"/>
      <c r="AX954" s="32"/>
      <c r="AY954" s="32"/>
      <c r="AZ954" s="32">
        <f t="shared" si="19"/>
        <v>7</v>
      </c>
    </row>
    <row r="955" spans="5:52" ht="15.6" customHeight="1">
      <c r="E955" s="32"/>
      <c r="F955" s="32"/>
      <c r="G955" s="32"/>
      <c r="H955" s="541" t="s">
        <v>3248</v>
      </c>
      <c r="I955" s="69" t="s">
        <v>6086</v>
      </c>
      <c r="J955" s="69" t="s">
        <v>6087</v>
      </c>
      <c r="K955" s="32"/>
      <c r="L955" s="32"/>
      <c r="M955" s="32"/>
      <c r="N955" s="69" t="s">
        <v>7031</v>
      </c>
      <c r="O955" s="32"/>
      <c r="P955" s="32"/>
      <c r="Q955" s="69" t="s">
        <v>3292</v>
      </c>
      <c r="R955" s="69" t="s">
        <v>7332</v>
      </c>
      <c r="S955" s="32"/>
      <c r="T955" s="32"/>
      <c r="U955" s="32"/>
      <c r="V955" s="32"/>
      <c r="W955" s="32" t="s">
        <v>29</v>
      </c>
      <c r="X955" s="32" t="s">
        <v>141</v>
      </c>
      <c r="Y955" s="32"/>
      <c r="Z955" s="32"/>
      <c r="AA955" s="32"/>
      <c r="AB955" s="32"/>
      <c r="AC955" s="96" t="s">
        <v>142</v>
      </c>
      <c r="AD955" s="32"/>
      <c r="AE955" s="87" t="s">
        <v>214</v>
      </c>
      <c r="AF955" s="372">
        <v>44013</v>
      </c>
      <c r="AG955" s="32"/>
      <c r="AH955" s="32"/>
      <c r="AI955" s="32"/>
      <c r="AJ955" s="32"/>
      <c r="AK955" s="32"/>
      <c r="AL955" s="32"/>
      <c r="AM955" s="87" t="s">
        <v>207</v>
      </c>
      <c r="AN955" s="372">
        <v>44015</v>
      </c>
      <c r="AO955" s="87" t="s">
        <v>56</v>
      </c>
      <c r="AP955" s="87" t="s">
        <v>59</v>
      </c>
      <c r="AQ955" s="69" t="s">
        <v>1997</v>
      </c>
      <c r="AR955" s="87" t="s">
        <v>1329</v>
      </c>
      <c r="AS955" s="372">
        <v>44015</v>
      </c>
      <c r="AT955" s="69" t="s">
        <v>56</v>
      </c>
      <c r="AU955" s="87" t="s">
        <v>56</v>
      </c>
      <c r="AV955" s="106"/>
      <c r="AW955" s="32"/>
      <c r="AX955" s="32"/>
      <c r="AY955" s="32"/>
      <c r="AZ955" s="32">
        <f t="shared" si="19"/>
        <v>7</v>
      </c>
    </row>
    <row r="956" spans="5:52" ht="15.6" customHeight="1">
      <c r="E956" s="32"/>
      <c r="F956" s="32"/>
      <c r="G956" s="32"/>
      <c r="H956" s="541" t="s">
        <v>3249</v>
      </c>
      <c r="I956" s="69" t="s">
        <v>6088</v>
      </c>
      <c r="J956" s="69" t="s">
        <v>6089</v>
      </c>
      <c r="K956" s="32"/>
      <c r="L956" s="32"/>
      <c r="M956" s="32"/>
      <c r="N956" s="69" t="s">
        <v>7032</v>
      </c>
      <c r="O956" s="32"/>
      <c r="P956" s="32"/>
      <c r="Q956" s="69" t="s">
        <v>3293</v>
      </c>
      <c r="R956" s="69" t="s">
        <v>7246</v>
      </c>
      <c r="S956" s="32"/>
      <c r="T956" s="32"/>
      <c r="U956" s="32"/>
      <c r="V956" s="32"/>
      <c r="W956" s="32" t="s">
        <v>29</v>
      </c>
      <c r="X956" s="32" t="s">
        <v>141</v>
      </c>
      <c r="Y956" s="32"/>
      <c r="Z956" s="32"/>
      <c r="AA956" s="32"/>
      <c r="AB956" s="32"/>
      <c r="AC956" s="96" t="s">
        <v>142</v>
      </c>
      <c r="AD956" s="32"/>
      <c r="AE956" s="87" t="s">
        <v>214</v>
      </c>
      <c r="AF956" s="372">
        <v>44013</v>
      </c>
      <c r="AG956" s="32"/>
      <c r="AH956" s="32"/>
      <c r="AI956" s="32"/>
      <c r="AJ956" s="32"/>
      <c r="AK956" s="32"/>
      <c r="AL956" s="32"/>
      <c r="AM956" s="87" t="s">
        <v>207</v>
      </c>
      <c r="AN956" s="372">
        <v>44015</v>
      </c>
      <c r="AO956" s="87" t="s">
        <v>55</v>
      </c>
      <c r="AP956" s="87" t="s">
        <v>59</v>
      </c>
      <c r="AQ956" s="69" t="s">
        <v>2012</v>
      </c>
      <c r="AR956" s="87"/>
      <c r="AS956" s="87"/>
      <c r="AT956" s="69" t="s">
        <v>56</v>
      </c>
      <c r="AU956" s="87" t="s">
        <v>56</v>
      </c>
      <c r="AV956" s="87"/>
      <c r="AW956" s="32"/>
      <c r="AX956" s="32"/>
      <c r="AY956" s="32"/>
      <c r="AZ956" s="32">
        <f t="shared" si="19"/>
        <v>7</v>
      </c>
    </row>
    <row r="957" spans="5:52" ht="15.6" customHeight="1">
      <c r="E957" s="32"/>
      <c r="F957" s="32"/>
      <c r="G957" s="32"/>
      <c r="H957" s="541" t="s">
        <v>3250</v>
      </c>
      <c r="I957" s="69" t="s">
        <v>6090</v>
      </c>
      <c r="J957" s="69" t="s">
        <v>6091</v>
      </c>
      <c r="K957" s="32"/>
      <c r="L957" s="32"/>
      <c r="M957" s="32"/>
      <c r="N957" s="69" t="s">
        <v>7033</v>
      </c>
      <c r="O957" s="32"/>
      <c r="P957" s="32"/>
      <c r="Q957" s="69" t="s">
        <v>3294</v>
      </c>
      <c r="R957" s="551" t="s">
        <v>7336</v>
      </c>
      <c r="S957" s="32"/>
      <c r="T957" s="32"/>
      <c r="U957" s="32"/>
      <c r="V957" s="32"/>
      <c r="W957" s="32" t="s">
        <v>29</v>
      </c>
      <c r="X957" s="32" t="s">
        <v>141</v>
      </c>
      <c r="Y957" s="32"/>
      <c r="Z957" s="32"/>
      <c r="AA957" s="32"/>
      <c r="AB957" s="32"/>
      <c r="AC957" s="96" t="s">
        <v>142</v>
      </c>
      <c r="AD957" s="32"/>
      <c r="AE957" s="69" t="s">
        <v>1329</v>
      </c>
      <c r="AF957" s="162">
        <v>44013</v>
      </c>
      <c r="AG957" s="32"/>
      <c r="AH957" s="32"/>
      <c r="AI957" s="32"/>
      <c r="AJ957" s="32"/>
      <c r="AK957" s="32"/>
      <c r="AL957" s="32"/>
      <c r="AM957" s="69" t="s">
        <v>214</v>
      </c>
      <c r="AN957" s="162">
        <v>44015</v>
      </c>
      <c r="AO957" s="69" t="s">
        <v>56</v>
      </c>
      <c r="AP957" s="69" t="s">
        <v>59</v>
      </c>
      <c r="AQ957" s="69"/>
      <c r="AR957" s="69" t="s">
        <v>207</v>
      </c>
      <c r="AS957" s="372">
        <v>44015</v>
      </c>
      <c r="AT957" s="69" t="s">
        <v>56</v>
      </c>
      <c r="AU957" s="69" t="s">
        <v>56</v>
      </c>
      <c r="AV957" s="69"/>
      <c r="AW957" s="32"/>
      <c r="AX957" s="32"/>
      <c r="AY957" s="32"/>
      <c r="AZ957" s="32">
        <f t="shared" si="19"/>
        <v>7</v>
      </c>
    </row>
    <row r="958" spans="5:52" ht="15.6" customHeight="1">
      <c r="E958" s="32"/>
      <c r="F958" s="32"/>
      <c r="G958" s="32"/>
      <c r="H958" s="541" t="s">
        <v>3251</v>
      </c>
      <c r="I958" s="69" t="s">
        <v>6092</v>
      </c>
      <c r="J958" s="69" t="s">
        <v>6093</v>
      </c>
      <c r="K958" s="32"/>
      <c r="L958" s="32"/>
      <c r="M958" s="32"/>
      <c r="N958" s="69" t="s">
        <v>7034</v>
      </c>
      <c r="O958" s="32"/>
      <c r="P958" s="32"/>
      <c r="Q958" s="69" t="s">
        <v>3295</v>
      </c>
      <c r="R958" s="551" t="s">
        <v>7337</v>
      </c>
      <c r="S958" s="32"/>
      <c r="T958" s="32"/>
      <c r="U958" s="32"/>
      <c r="V958" s="32"/>
      <c r="W958" s="32" t="s">
        <v>29</v>
      </c>
      <c r="X958" s="32" t="s">
        <v>141</v>
      </c>
      <c r="Y958" s="32"/>
      <c r="Z958" s="32"/>
      <c r="AA958" s="32"/>
      <c r="AB958" s="32"/>
      <c r="AC958" s="96" t="s">
        <v>142</v>
      </c>
      <c r="AD958" s="32"/>
      <c r="AE958" s="69" t="s">
        <v>1329</v>
      </c>
      <c r="AF958" s="162">
        <v>44013</v>
      </c>
      <c r="AG958" s="32"/>
      <c r="AH958" s="32"/>
      <c r="AI958" s="32"/>
      <c r="AJ958" s="32"/>
      <c r="AK958" s="32"/>
      <c r="AL958" s="32"/>
      <c r="AM958" s="69" t="s">
        <v>214</v>
      </c>
      <c r="AN958" s="162">
        <v>44015</v>
      </c>
      <c r="AO958" s="69" t="s">
        <v>57</v>
      </c>
      <c r="AP958" s="69" t="s">
        <v>59</v>
      </c>
      <c r="AQ958" s="106" t="s">
        <v>2013</v>
      </c>
      <c r="AR958" s="69" t="s">
        <v>207</v>
      </c>
      <c r="AS958" s="372">
        <v>44015</v>
      </c>
      <c r="AT958" s="69" t="s">
        <v>56</v>
      </c>
      <c r="AU958" s="69" t="s">
        <v>56</v>
      </c>
      <c r="AV958" s="69"/>
      <c r="AW958" s="32"/>
      <c r="AX958" s="32"/>
      <c r="AY958" s="32"/>
      <c r="AZ958" s="32">
        <f t="shared" si="19"/>
        <v>7</v>
      </c>
    </row>
    <row r="959" spans="5:52" ht="15.6" customHeight="1">
      <c r="E959" s="32"/>
      <c r="F959" s="32"/>
      <c r="G959" s="32"/>
      <c r="H959" s="541" t="s">
        <v>3252</v>
      </c>
      <c r="I959" s="69" t="s">
        <v>6094</v>
      </c>
      <c r="J959" s="69" t="s">
        <v>6095</v>
      </c>
      <c r="K959" s="32"/>
      <c r="L959" s="32"/>
      <c r="M959" s="32"/>
      <c r="N959" s="69" t="s">
        <v>7035</v>
      </c>
      <c r="O959" s="32"/>
      <c r="P959" s="32"/>
      <c r="Q959" s="69" t="s">
        <v>3296</v>
      </c>
      <c r="R959" s="69" t="s">
        <v>7338</v>
      </c>
      <c r="S959" s="32"/>
      <c r="T959" s="32"/>
      <c r="U959" s="32"/>
      <c r="V959" s="32"/>
      <c r="W959" s="32" t="s">
        <v>29</v>
      </c>
      <c r="X959" s="32" t="s">
        <v>141</v>
      </c>
      <c r="Y959" s="32"/>
      <c r="Z959" s="32"/>
      <c r="AA959" s="32"/>
      <c r="AB959" s="32"/>
      <c r="AC959" s="96" t="s">
        <v>142</v>
      </c>
      <c r="AD959" s="32"/>
      <c r="AE959" s="69" t="s">
        <v>1329</v>
      </c>
      <c r="AF959" s="162">
        <v>44013</v>
      </c>
      <c r="AG959" s="32"/>
      <c r="AH959" s="32"/>
      <c r="AI959" s="32"/>
      <c r="AJ959" s="32"/>
      <c r="AK959" s="32"/>
      <c r="AL959" s="32"/>
      <c r="AM959" s="69" t="s">
        <v>214</v>
      </c>
      <c r="AN959" s="162">
        <v>44015</v>
      </c>
      <c r="AO959" s="69" t="s">
        <v>57</v>
      </c>
      <c r="AP959" s="69" t="s">
        <v>59</v>
      </c>
      <c r="AQ959" s="106" t="s">
        <v>2014</v>
      </c>
      <c r="AR959" s="69"/>
      <c r="AS959" s="69"/>
      <c r="AT959" s="69" t="s">
        <v>56</v>
      </c>
      <c r="AU959" s="69" t="s">
        <v>56</v>
      </c>
      <c r="AV959" s="69"/>
      <c r="AW959" s="32"/>
      <c r="AX959" s="32"/>
      <c r="AY959" s="32"/>
      <c r="AZ959" s="32">
        <f t="shared" si="19"/>
        <v>7</v>
      </c>
    </row>
    <row r="960" spans="5:52" ht="15.6" customHeight="1">
      <c r="E960" s="32"/>
      <c r="F960" s="32"/>
      <c r="G960" s="32"/>
      <c r="H960" s="541" t="s">
        <v>3253</v>
      </c>
      <c r="I960" s="69" t="s">
        <v>6096</v>
      </c>
      <c r="J960" s="69" t="s">
        <v>6097</v>
      </c>
      <c r="K960" s="32"/>
      <c r="L960" s="32"/>
      <c r="M960" s="32"/>
      <c r="N960" s="69" t="s">
        <v>7036</v>
      </c>
      <c r="O960" s="32"/>
      <c r="P960" s="32"/>
      <c r="Q960" s="69" t="s">
        <v>3297</v>
      </c>
      <c r="R960" s="69" t="s">
        <v>7317</v>
      </c>
      <c r="S960" s="32"/>
      <c r="T960" s="32"/>
      <c r="U960" s="32"/>
      <c r="V960" s="32"/>
      <c r="W960" s="32" t="s">
        <v>29</v>
      </c>
      <c r="X960" s="32" t="s">
        <v>141</v>
      </c>
      <c r="Y960" s="32"/>
      <c r="Z960" s="32"/>
      <c r="AA960" s="32"/>
      <c r="AB960" s="32"/>
      <c r="AC960" s="96" t="s">
        <v>142</v>
      </c>
      <c r="AD960" s="32"/>
      <c r="AE960" s="69" t="s">
        <v>1329</v>
      </c>
      <c r="AF960" s="162">
        <v>44013</v>
      </c>
      <c r="AG960" s="32"/>
      <c r="AH960" s="32"/>
      <c r="AI960" s="32"/>
      <c r="AJ960" s="32"/>
      <c r="AK960" s="32"/>
      <c r="AL960" s="32"/>
      <c r="AM960" s="69" t="s">
        <v>214</v>
      </c>
      <c r="AN960" s="162">
        <v>44015</v>
      </c>
      <c r="AO960" s="69" t="s">
        <v>56</v>
      </c>
      <c r="AP960" s="69" t="s">
        <v>59</v>
      </c>
      <c r="AQ960" s="69"/>
      <c r="AR960" s="69"/>
      <c r="AS960" s="69"/>
      <c r="AT960" s="69" t="s">
        <v>56</v>
      </c>
      <c r="AU960" s="69" t="s">
        <v>56</v>
      </c>
      <c r="AV960" s="69"/>
      <c r="AW960" s="32"/>
      <c r="AX960" s="32"/>
      <c r="AY960" s="32"/>
      <c r="AZ960" s="32">
        <f t="shared" si="19"/>
        <v>7</v>
      </c>
    </row>
    <row r="961" spans="5:52" ht="15.6" customHeight="1">
      <c r="E961" s="32"/>
      <c r="F961" s="32"/>
      <c r="G961" s="32"/>
      <c r="H961" s="541" t="s">
        <v>3254</v>
      </c>
      <c r="I961" s="69" t="s">
        <v>6098</v>
      </c>
      <c r="J961" s="69" t="s">
        <v>6099</v>
      </c>
      <c r="K961" s="32"/>
      <c r="L961" s="32"/>
      <c r="M961" s="32"/>
      <c r="N961" s="69" t="s">
        <v>7037</v>
      </c>
      <c r="O961" s="32"/>
      <c r="P961" s="32"/>
      <c r="Q961" s="104" t="s">
        <v>3298</v>
      </c>
      <c r="R961" s="69" t="s">
        <v>7317</v>
      </c>
      <c r="S961" s="32"/>
      <c r="T961" s="32"/>
      <c r="U961" s="32"/>
      <c r="V961" s="32"/>
      <c r="W961" s="32" t="s">
        <v>29</v>
      </c>
      <c r="X961" s="32" t="s">
        <v>141</v>
      </c>
      <c r="Y961" s="32"/>
      <c r="Z961" s="32"/>
      <c r="AA961" s="32"/>
      <c r="AB961" s="32"/>
      <c r="AC961" s="96" t="s">
        <v>142</v>
      </c>
      <c r="AD961" s="32"/>
      <c r="AE961" s="69" t="s">
        <v>1329</v>
      </c>
      <c r="AF961" s="162">
        <v>44013</v>
      </c>
      <c r="AG961" s="32"/>
      <c r="AH961" s="32"/>
      <c r="AI961" s="32"/>
      <c r="AJ961" s="32"/>
      <c r="AK961" s="32"/>
      <c r="AL961" s="32"/>
      <c r="AM961" s="69" t="s">
        <v>214</v>
      </c>
      <c r="AN961" s="162">
        <v>44015</v>
      </c>
      <c r="AO961" s="69" t="s">
        <v>56</v>
      </c>
      <c r="AP961" s="69" t="s">
        <v>59</v>
      </c>
      <c r="AQ961" s="69"/>
      <c r="AR961" s="69"/>
      <c r="AS961" s="69"/>
      <c r="AT961" s="69" t="s">
        <v>56</v>
      </c>
      <c r="AU961" s="69" t="s">
        <v>56</v>
      </c>
      <c r="AV961" s="69"/>
      <c r="AW961" s="32"/>
      <c r="AX961" s="32"/>
      <c r="AY961" s="32"/>
      <c r="AZ961" s="32">
        <f t="shared" si="19"/>
        <v>7</v>
      </c>
    </row>
    <row r="962" spans="5:52" ht="15.6" customHeight="1">
      <c r="E962" s="32"/>
      <c r="F962" s="32"/>
      <c r="G962" s="32"/>
      <c r="H962" s="541" t="s">
        <v>3255</v>
      </c>
      <c r="I962" s="69" t="s">
        <v>6100</v>
      </c>
      <c r="J962" s="69" t="s">
        <v>6101</v>
      </c>
      <c r="K962" s="32"/>
      <c r="L962" s="32"/>
      <c r="M962" s="32"/>
      <c r="N962" s="69" t="s">
        <v>7038</v>
      </c>
      <c r="O962" s="32"/>
      <c r="P962" s="32"/>
      <c r="Q962" s="104" t="s">
        <v>3299</v>
      </c>
      <c r="R962" s="69" t="s">
        <v>7317</v>
      </c>
      <c r="S962" s="32"/>
      <c r="T962" s="32"/>
      <c r="U962" s="32"/>
      <c r="V962" s="32"/>
      <c r="W962" s="32" t="s">
        <v>29</v>
      </c>
      <c r="X962" s="32" t="s">
        <v>141</v>
      </c>
      <c r="Y962" s="32"/>
      <c r="Z962" s="32"/>
      <c r="AA962" s="32"/>
      <c r="AB962" s="32"/>
      <c r="AC962" s="96" t="s">
        <v>142</v>
      </c>
      <c r="AD962" s="32"/>
      <c r="AE962" s="69" t="s">
        <v>1329</v>
      </c>
      <c r="AF962" s="162">
        <v>44013</v>
      </c>
      <c r="AG962" s="32"/>
      <c r="AH962" s="32"/>
      <c r="AI962" s="32"/>
      <c r="AJ962" s="32"/>
      <c r="AK962" s="32"/>
      <c r="AL962" s="32"/>
      <c r="AM962" s="69" t="s">
        <v>214</v>
      </c>
      <c r="AN962" s="162">
        <v>44015</v>
      </c>
      <c r="AO962" s="69" t="s">
        <v>56</v>
      </c>
      <c r="AP962" s="69" t="s">
        <v>59</v>
      </c>
      <c r="AQ962" s="69"/>
      <c r="AR962" s="69"/>
      <c r="AS962" s="69"/>
      <c r="AT962" s="69" t="s">
        <v>56</v>
      </c>
      <c r="AU962" s="69" t="s">
        <v>56</v>
      </c>
      <c r="AV962" s="69"/>
      <c r="AW962" s="32"/>
      <c r="AX962" s="32"/>
      <c r="AY962" s="32"/>
      <c r="AZ962" s="32">
        <f t="shared" si="19"/>
        <v>7</v>
      </c>
    </row>
    <row r="963" spans="5:52" ht="15.6" customHeight="1">
      <c r="E963" s="32"/>
      <c r="F963" s="32"/>
      <c r="G963" s="32"/>
      <c r="H963" s="541" t="s">
        <v>3256</v>
      </c>
      <c r="I963" s="69" t="s">
        <v>6102</v>
      </c>
      <c r="J963" s="69" t="s">
        <v>6103</v>
      </c>
      <c r="K963" s="32"/>
      <c r="L963" s="32"/>
      <c r="M963" s="32"/>
      <c r="N963" s="69" t="s">
        <v>7039</v>
      </c>
      <c r="O963" s="32"/>
      <c r="P963" s="32"/>
      <c r="Q963" s="104" t="s">
        <v>3300</v>
      </c>
      <c r="R963" s="69" t="s">
        <v>7317</v>
      </c>
      <c r="S963" s="32"/>
      <c r="T963" s="32"/>
      <c r="U963" s="32"/>
      <c r="V963" s="32"/>
      <c r="W963" s="32" t="s">
        <v>29</v>
      </c>
      <c r="X963" s="32" t="s">
        <v>141</v>
      </c>
      <c r="Y963" s="32"/>
      <c r="Z963" s="32"/>
      <c r="AA963" s="32"/>
      <c r="AB963" s="32"/>
      <c r="AC963" s="96" t="s">
        <v>142</v>
      </c>
      <c r="AD963" s="32"/>
      <c r="AE963" s="69" t="s">
        <v>1329</v>
      </c>
      <c r="AF963" s="162">
        <v>44013</v>
      </c>
      <c r="AG963" s="32"/>
      <c r="AH963" s="32"/>
      <c r="AI963" s="32"/>
      <c r="AJ963" s="32"/>
      <c r="AK963" s="32"/>
      <c r="AL963" s="32"/>
      <c r="AM963" s="69" t="s">
        <v>214</v>
      </c>
      <c r="AN963" s="162">
        <v>44015</v>
      </c>
      <c r="AO963" s="69" t="s">
        <v>56</v>
      </c>
      <c r="AP963" s="69" t="s">
        <v>59</v>
      </c>
      <c r="AQ963" s="69"/>
      <c r="AR963" s="69"/>
      <c r="AS963" s="69"/>
      <c r="AT963" s="69" t="s">
        <v>56</v>
      </c>
      <c r="AU963" s="69" t="s">
        <v>56</v>
      </c>
      <c r="AV963" s="69"/>
      <c r="AW963" s="32"/>
      <c r="AX963" s="32"/>
      <c r="AY963" s="32"/>
      <c r="AZ963" s="32">
        <f t="shared" si="19"/>
        <v>7</v>
      </c>
    </row>
    <row r="964" spans="5:52" ht="15.6" customHeight="1">
      <c r="E964" s="32"/>
      <c r="F964" s="32"/>
      <c r="G964" s="32"/>
      <c r="H964" s="541" t="s">
        <v>3257</v>
      </c>
      <c r="I964" s="69" t="s">
        <v>6104</v>
      </c>
      <c r="J964" s="69" t="s">
        <v>6105</v>
      </c>
      <c r="K964" s="32"/>
      <c r="L964" s="32"/>
      <c r="M964" s="32"/>
      <c r="N964" s="69" t="s">
        <v>7040</v>
      </c>
      <c r="O964" s="32"/>
      <c r="P964" s="32"/>
      <c r="Q964" s="104" t="s">
        <v>3301</v>
      </c>
      <c r="R964" s="69" t="s">
        <v>7317</v>
      </c>
      <c r="S964" s="32"/>
      <c r="T964" s="32"/>
      <c r="U964" s="32"/>
      <c r="V964" s="32"/>
      <c r="W964" s="32" t="s">
        <v>29</v>
      </c>
      <c r="X964" s="32" t="s">
        <v>141</v>
      </c>
      <c r="Y964" s="32"/>
      <c r="Z964" s="32"/>
      <c r="AA964" s="32"/>
      <c r="AB964" s="32"/>
      <c r="AC964" s="96" t="s">
        <v>142</v>
      </c>
      <c r="AD964" s="32"/>
      <c r="AE964" s="69" t="s">
        <v>1329</v>
      </c>
      <c r="AF964" s="162">
        <v>44013</v>
      </c>
      <c r="AG964" s="32"/>
      <c r="AH964" s="32"/>
      <c r="AI964" s="32"/>
      <c r="AJ964" s="32"/>
      <c r="AK964" s="32"/>
      <c r="AL964" s="32"/>
      <c r="AM964" s="69" t="s">
        <v>214</v>
      </c>
      <c r="AN964" s="162">
        <v>44015</v>
      </c>
      <c r="AO964" s="69" t="s">
        <v>56</v>
      </c>
      <c r="AP964" s="69" t="s">
        <v>59</v>
      </c>
      <c r="AQ964" s="69"/>
      <c r="AR964" s="69" t="s">
        <v>207</v>
      </c>
      <c r="AS964" s="372">
        <v>44015</v>
      </c>
      <c r="AT964" s="69" t="s">
        <v>56</v>
      </c>
      <c r="AU964" s="69" t="s">
        <v>56</v>
      </c>
      <c r="AV964" s="69"/>
      <c r="AW964" s="32"/>
      <c r="AX964" s="32"/>
      <c r="AY964" s="32"/>
      <c r="AZ964" s="32">
        <f t="shared" si="19"/>
        <v>7</v>
      </c>
    </row>
    <row r="965" spans="5:52" ht="15.6" customHeight="1">
      <c r="E965" s="32"/>
      <c r="F965" s="32"/>
      <c r="G965" s="32"/>
      <c r="H965" s="541" t="s">
        <v>3258</v>
      </c>
      <c r="I965" s="69" t="s">
        <v>6106</v>
      </c>
      <c r="J965" s="69" t="s">
        <v>6107</v>
      </c>
      <c r="K965" s="32"/>
      <c r="L965" s="32"/>
      <c r="M965" s="32"/>
      <c r="N965" s="69" t="s">
        <v>7041</v>
      </c>
      <c r="O965" s="32"/>
      <c r="P965" s="32"/>
      <c r="Q965" s="104" t="s">
        <v>3302</v>
      </c>
      <c r="R965" s="69" t="s">
        <v>7317</v>
      </c>
      <c r="S965" s="32"/>
      <c r="T965" s="32"/>
      <c r="U965" s="32"/>
      <c r="V965" s="32"/>
      <c r="W965" s="32" t="s">
        <v>29</v>
      </c>
      <c r="X965" s="32" t="s">
        <v>141</v>
      </c>
      <c r="Y965" s="32"/>
      <c r="Z965" s="32"/>
      <c r="AA965" s="32"/>
      <c r="AB965" s="32"/>
      <c r="AC965" s="96" t="s">
        <v>142</v>
      </c>
      <c r="AD965" s="32"/>
      <c r="AE965" s="69" t="s">
        <v>1329</v>
      </c>
      <c r="AF965" s="162">
        <v>44013</v>
      </c>
      <c r="AG965" s="32"/>
      <c r="AH965" s="32"/>
      <c r="AI965" s="32"/>
      <c r="AJ965" s="32"/>
      <c r="AK965" s="32"/>
      <c r="AL965" s="32"/>
      <c r="AM965" s="69" t="s">
        <v>214</v>
      </c>
      <c r="AN965" s="162">
        <v>44015</v>
      </c>
      <c r="AO965" s="69" t="s">
        <v>56</v>
      </c>
      <c r="AP965" s="69" t="s">
        <v>59</v>
      </c>
      <c r="AQ965" s="69"/>
      <c r="AR965" s="69" t="s">
        <v>207</v>
      </c>
      <c r="AS965" s="372">
        <v>44015</v>
      </c>
      <c r="AT965" s="69" t="s">
        <v>56</v>
      </c>
      <c r="AU965" s="69" t="s">
        <v>56</v>
      </c>
      <c r="AV965" s="69"/>
      <c r="AW965" s="32"/>
      <c r="AX965" s="32"/>
      <c r="AY965" s="32"/>
      <c r="AZ965" s="32">
        <f t="shared" si="19"/>
        <v>7</v>
      </c>
    </row>
    <row r="966" spans="5:52" ht="15.6" customHeight="1">
      <c r="E966" s="32"/>
      <c r="F966" s="32"/>
      <c r="G966" s="32"/>
      <c r="H966" s="541" t="s">
        <v>3259</v>
      </c>
      <c r="I966" s="69" t="s">
        <v>6108</v>
      </c>
      <c r="J966" s="69" t="s">
        <v>6109</v>
      </c>
      <c r="K966" s="32"/>
      <c r="L966" s="32"/>
      <c r="M966" s="32"/>
      <c r="N966" s="69" t="s">
        <v>7042</v>
      </c>
      <c r="O966" s="32"/>
      <c r="P966" s="32"/>
      <c r="Q966" s="104" t="s">
        <v>3303</v>
      </c>
      <c r="R966" s="69" t="s">
        <v>7317</v>
      </c>
      <c r="S966" s="32"/>
      <c r="T966" s="32"/>
      <c r="U966" s="32"/>
      <c r="V966" s="32"/>
      <c r="W966" s="32" t="s">
        <v>29</v>
      </c>
      <c r="X966" s="32" t="s">
        <v>141</v>
      </c>
      <c r="Y966" s="32"/>
      <c r="Z966" s="32"/>
      <c r="AA966" s="32"/>
      <c r="AB966" s="32"/>
      <c r="AC966" s="96" t="s">
        <v>142</v>
      </c>
      <c r="AD966" s="32"/>
      <c r="AE966" s="69" t="s">
        <v>1329</v>
      </c>
      <c r="AF966" s="162">
        <v>44013</v>
      </c>
      <c r="AG966" s="32"/>
      <c r="AH966" s="32"/>
      <c r="AI966" s="32"/>
      <c r="AJ966" s="32"/>
      <c r="AK966" s="32"/>
      <c r="AL966" s="32"/>
      <c r="AM966" s="69" t="s">
        <v>214</v>
      </c>
      <c r="AN966" s="162">
        <v>44015</v>
      </c>
      <c r="AO966" s="69" t="s">
        <v>56</v>
      </c>
      <c r="AP966" s="69" t="s">
        <v>59</v>
      </c>
      <c r="AQ966" s="69"/>
      <c r="AR966" s="69"/>
      <c r="AS966" s="69"/>
      <c r="AT966" s="69" t="s">
        <v>56</v>
      </c>
      <c r="AU966" s="69" t="s">
        <v>56</v>
      </c>
      <c r="AV966" s="69"/>
      <c r="AW966" s="32"/>
      <c r="AX966" s="32"/>
      <c r="AY966" s="32"/>
      <c r="AZ966" s="32">
        <f t="shared" si="19"/>
        <v>7</v>
      </c>
    </row>
    <row r="967" spans="5:52" ht="15.6" customHeight="1">
      <c r="E967" s="32"/>
      <c r="F967" s="32"/>
      <c r="G967" s="32"/>
      <c r="H967" s="541" t="s">
        <v>3260</v>
      </c>
      <c r="I967" s="69" t="s">
        <v>6110</v>
      </c>
      <c r="J967" s="69" t="s">
        <v>6111</v>
      </c>
      <c r="K967" s="32"/>
      <c r="L967" s="32"/>
      <c r="M967" s="32"/>
      <c r="N967" s="69" t="s">
        <v>7043</v>
      </c>
      <c r="O967" s="32"/>
      <c r="P967" s="32"/>
      <c r="Q967" s="104" t="s">
        <v>3304</v>
      </c>
      <c r="R967" s="69" t="s">
        <v>7344</v>
      </c>
      <c r="S967" s="32"/>
      <c r="T967" s="32"/>
      <c r="U967" s="32"/>
      <c r="V967" s="32"/>
      <c r="W967" s="32" t="s">
        <v>29</v>
      </c>
      <c r="X967" s="32" t="s">
        <v>141</v>
      </c>
      <c r="Y967" s="32"/>
      <c r="Z967" s="32"/>
      <c r="AA967" s="32"/>
      <c r="AB967" s="32"/>
      <c r="AC967" s="96" t="s">
        <v>142</v>
      </c>
      <c r="AD967" s="32"/>
      <c r="AE967" s="69" t="s">
        <v>1329</v>
      </c>
      <c r="AF967" s="162">
        <v>44013</v>
      </c>
      <c r="AG967" s="32"/>
      <c r="AH967" s="32"/>
      <c r="AI967" s="32"/>
      <c r="AJ967" s="32"/>
      <c r="AK967" s="32"/>
      <c r="AL967" s="32"/>
      <c r="AM967" s="69" t="s">
        <v>214</v>
      </c>
      <c r="AN967" s="162">
        <v>44015</v>
      </c>
      <c r="AO967" s="69" t="s">
        <v>57</v>
      </c>
      <c r="AP967" s="69" t="s">
        <v>59</v>
      </c>
      <c r="AQ967" s="69" t="s">
        <v>2011</v>
      </c>
      <c r="AR967" s="69"/>
      <c r="AS967" s="69"/>
      <c r="AT967" s="69" t="s">
        <v>56</v>
      </c>
      <c r="AU967" s="69" t="s">
        <v>56</v>
      </c>
      <c r="AV967" s="69"/>
      <c r="AW967" s="32"/>
      <c r="AX967" s="32"/>
      <c r="AY967" s="32"/>
      <c r="AZ967" s="32">
        <f t="shared" si="19"/>
        <v>7</v>
      </c>
    </row>
    <row r="968" spans="5:52" ht="15.6" customHeight="1">
      <c r="E968" s="32"/>
      <c r="F968" s="32"/>
      <c r="G968" s="32"/>
      <c r="H968" s="541" t="s">
        <v>3261</v>
      </c>
      <c r="I968" s="69" t="s">
        <v>6112</v>
      </c>
      <c r="J968" s="69" t="s">
        <v>6113</v>
      </c>
      <c r="K968" s="32"/>
      <c r="L968" s="32"/>
      <c r="M968" s="32"/>
      <c r="N968" s="69" t="s">
        <v>7044</v>
      </c>
      <c r="O968" s="32"/>
      <c r="P968" s="32"/>
      <c r="Q968" s="69" t="s">
        <v>3305</v>
      </c>
      <c r="R968" s="69" t="s">
        <v>7287</v>
      </c>
      <c r="S968" s="32"/>
      <c r="T968" s="32"/>
      <c r="U968" s="32"/>
      <c r="V968" s="32"/>
      <c r="W968" s="32" t="s">
        <v>29</v>
      </c>
      <c r="X968" s="32" t="s">
        <v>141</v>
      </c>
      <c r="Y968" s="32"/>
      <c r="Z968" s="32"/>
      <c r="AA968" s="32"/>
      <c r="AB968" s="32"/>
      <c r="AC968" s="96" t="s">
        <v>142</v>
      </c>
      <c r="AD968" s="32"/>
      <c r="AE968" s="87" t="s">
        <v>214</v>
      </c>
      <c r="AF968" s="372">
        <v>44014</v>
      </c>
      <c r="AG968" s="32"/>
      <c r="AH968" s="32"/>
      <c r="AI968" s="32"/>
      <c r="AJ968" s="32"/>
      <c r="AK968" s="32"/>
      <c r="AL968" s="32"/>
      <c r="AM968" s="87" t="s">
        <v>207</v>
      </c>
      <c r="AN968" s="372">
        <v>44015</v>
      </c>
      <c r="AO968" s="87" t="s">
        <v>56</v>
      </c>
      <c r="AP968" s="87" t="s">
        <v>59</v>
      </c>
      <c r="AQ968" s="69" t="s">
        <v>1997</v>
      </c>
      <c r="AR968" s="87"/>
      <c r="AS968" s="87"/>
      <c r="AT968" s="69" t="s">
        <v>56</v>
      </c>
      <c r="AU968" s="87" t="s">
        <v>56</v>
      </c>
      <c r="AV968" s="87"/>
      <c r="AW968" s="32"/>
      <c r="AX968" s="32"/>
      <c r="AY968" s="32"/>
      <c r="AZ968" s="32">
        <f t="shared" si="19"/>
        <v>7</v>
      </c>
    </row>
    <row r="969" spans="5:52" ht="15.6" customHeight="1">
      <c r="E969" s="32"/>
      <c r="F969" s="32"/>
      <c r="G969" s="32"/>
      <c r="H969" s="541" t="s">
        <v>3262</v>
      </c>
      <c r="I969" s="69" t="s">
        <v>6114</v>
      </c>
      <c r="J969" s="69" t="s">
        <v>6115</v>
      </c>
      <c r="K969" s="32"/>
      <c r="L969" s="32"/>
      <c r="M969" s="32"/>
      <c r="N969" s="69" t="s">
        <v>7045</v>
      </c>
      <c r="O969" s="32"/>
      <c r="P969" s="32"/>
      <c r="Q969" s="69" t="s">
        <v>3306</v>
      </c>
      <c r="R969" s="69" t="s">
        <v>7288</v>
      </c>
      <c r="S969" s="32"/>
      <c r="T969" s="32"/>
      <c r="U969" s="32"/>
      <c r="V969" s="32"/>
      <c r="W969" s="32" t="s">
        <v>29</v>
      </c>
      <c r="X969" s="32" t="s">
        <v>141</v>
      </c>
      <c r="Y969" s="32"/>
      <c r="Z969" s="32"/>
      <c r="AA969" s="32"/>
      <c r="AB969" s="32"/>
      <c r="AC969" s="96" t="s">
        <v>142</v>
      </c>
      <c r="AD969" s="32"/>
      <c r="AE969" s="87" t="s">
        <v>214</v>
      </c>
      <c r="AF969" s="372">
        <v>44014</v>
      </c>
      <c r="AG969" s="32"/>
      <c r="AH969" s="32"/>
      <c r="AI969" s="32"/>
      <c r="AJ969" s="32"/>
      <c r="AK969" s="32"/>
      <c r="AL969" s="32"/>
      <c r="AM969" s="87" t="s">
        <v>207</v>
      </c>
      <c r="AN969" s="372">
        <v>44015</v>
      </c>
      <c r="AO969" s="87" t="s">
        <v>56</v>
      </c>
      <c r="AP969" s="87" t="s">
        <v>59</v>
      </c>
      <c r="AQ969" s="69" t="s">
        <v>1997</v>
      </c>
      <c r="AR969" s="87" t="s">
        <v>1329</v>
      </c>
      <c r="AS969" s="372">
        <v>44015</v>
      </c>
      <c r="AT969" s="69" t="s">
        <v>56</v>
      </c>
      <c r="AU969" s="87" t="s">
        <v>56</v>
      </c>
      <c r="AV969" s="106"/>
      <c r="AW969" s="32"/>
      <c r="AX969" s="32"/>
      <c r="AY969" s="32"/>
      <c r="AZ969" s="32">
        <f t="shared" si="19"/>
        <v>7</v>
      </c>
    </row>
    <row r="970" spans="5:52" ht="15.6" customHeight="1">
      <c r="E970" s="32"/>
      <c r="F970" s="32"/>
      <c r="G970" s="32"/>
      <c r="H970" s="541" t="s">
        <v>3263</v>
      </c>
      <c r="I970" s="69" t="s">
        <v>6116</v>
      </c>
      <c r="J970" s="69" t="s">
        <v>6117</v>
      </c>
      <c r="K970" s="32"/>
      <c r="L970" s="32"/>
      <c r="M970" s="32"/>
      <c r="N970" s="69" t="s">
        <v>7046</v>
      </c>
      <c r="O970" s="32"/>
      <c r="P970" s="32"/>
      <c r="Q970" s="69" t="s">
        <v>3307</v>
      </c>
      <c r="R970" s="69" t="s">
        <v>7340</v>
      </c>
      <c r="S970" s="32"/>
      <c r="T970" s="32"/>
      <c r="U970" s="32"/>
      <c r="V970" s="32"/>
      <c r="W970" s="32" t="s">
        <v>29</v>
      </c>
      <c r="X970" s="32" t="s">
        <v>141</v>
      </c>
      <c r="Y970" s="32"/>
      <c r="Z970" s="32"/>
      <c r="AA970" s="32"/>
      <c r="AB970" s="32"/>
      <c r="AC970" s="96" t="s">
        <v>142</v>
      </c>
      <c r="AD970" s="32"/>
      <c r="AE970" s="87" t="s">
        <v>214</v>
      </c>
      <c r="AF970" s="372">
        <v>44014</v>
      </c>
      <c r="AG970" s="32"/>
      <c r="AH970" s="32"/>
      <c r="AI970" s="32"/>
      <c r="AJ970" s="32"/>
      <c r="AK970" s="32"/>
      <c r="AL970" s="32"/>
      <c r="AM970" s="87" t="s">
        <v>207</v>
      </c>
      <c r="AN970" s="372">
        <v>44015</v>
      </c>
      <c r="AO970" s="87" t="s">
        <v>56</v>
      </c>
      <c r="AP970" s="87" t="s">
        <v>59</v>
      </c>
      <c r="AQ970" s="69" t="s">
        <v>1997</v>
      </c>
      <c r="AR970" s="87"/>
      <c r="AS970" s="87"/>
      <c r="AT970" s="69" t="s">
        <v>56</v>
      </c>
      <c r="AU970" s="87" t="s">
        <v>56</v>
      </c>
      <c r="AV970" s="87"/>
      <c r="AW970" s="32"/>
      <c r="AX970" s="32"/>
      <c r="AY970" s="32"/>
      <c r="AZ970" s="32">
        <f t="shared" si="19"/>
        <v>7</v>
      </c>
    </row>
    <row r="971" spans="5:52" ht="15.6" customHeight="1">
      <c r="E971" s="32"/>
      <c r="F971" s="32"/>
      <c r="G971" s="32"/>
      <c r="H971" s="541" t="s">
        <v>3264</v>
      </c>
      <c r="I971" s="69" t="s">
        <v>6118</v>
      </c>
      <c r="J971" s="69" t="s">
        <v>6119</v>
      </c>
      <c r="K971" s="32"/>
      <c r="L971" s="32"/>
      <c r="M971" s="32"/>
      <c r="N971" s="69" t="s">
        <v>7047</v>
      </c>
      <c r="O971" s="32"/>
      <c r="P971" s="32"/>
      <c r="Q971" s="69" t="s">
        <v>3308</v>
      </c>
      <c r="R971" s="69" t="s">
        <v>7341</v>
      </c>
      <c r="S971" s="32"/>
      <c r="T971" s="32"/>
      <c r="U971" s="32"/>
      <c r="V971" s="32"/>
      <c r="W971" s="32" t="s">
        <v>29</v>
      </c>
      <c r="X971" s="32" t="s">
        <v>141</v>
      </c>
      <c r="Y971" s="32"/>
      <c r="Z971" s="32"/>
      <c r="AA971" s="32"/>
      <c r="AB971" s="32"/>
      <c r="AC971" s="96" t="s">
        <v>142</v>
      </c>
      <c r="AD971" s="32"/>
      <c r="AE971" s="87" t="s">
        <v>214</v>
      </c>
      <c r="AF971" s="372">
        <v>44014</v>
      </c>
      <c r="AG971" s="32"/>
      <c r="AH971" s="32"/>
      <c r="AI971" s="32"/>
      <c r="AJ971" s="32"/>
      <c r="AK971" s="32"/>
      <c r="AL971" s="32"/>
      <c r="AM971" s="87" t="s">
        <v>207</v>
      </c>
      <c r="AN971" s="372">
        <v>44015</v>
      </c>
      <c r="AO971" s="87" t="s">
        <v>56</v>
      </c>
      <c r="AP971" s="87" t="s">
        <v>59</v>
      </c>
      <c r="AQ971" s="69" t="s">
        <v>1997</v>
      </c>
      <c r="AR971" s="87"/>
      <c r="AS971" s="87"/>
      <c r="AT971" s="69" t="s">
        <v>56</v>
      </c>
      <c r="AU971" s="87" t="s">
        <v>56</v>
      </c>
      <c r="AV971" s="87"/>
      <c r="AW971" s="32"/>
      <c r="AX971" s="32"/>
      <c r="AY971" s="32"/>
      <c r="AZ971" s="32">
        <f t="shared" si="19"/>
        <v>7</v>
      </c>
    </row>
    <row r="972" spans="5:52" ht="15.6" customHeight="1">
      <c r="E972" s="32"/>
      <c r="F972" s="32"/>
      <c r="G972" s="32"/>
      <c r="H972" s="541" t="s">
        <v>3265</v>
      </c>
      <c r="I972" s="69" t="s">
        <v>6120</v>
      </c>
      <c r="J972" s="69" t="s">
        <v>6121</v>
      </c>
      <c r="K972" s="32"/>
      <c r="L972" s="32"/>
      <c r="M972" s="32"/>
      <c r="N972" s="69" t="s">
        <v>7048</v>
      </c>
      <c r="O972" s="32"/>
      <c r="P972" s="32"/>
      <c r="Q972" s="69" t="s">
        <v>3309</v>
      </c>
      <c r="R972" s="69" t="s">
        <v>7291</v>
      </c>
      <c r="S972" s="32"/>
      <c r="T972" s="32"/>
      <c r="U972" s="32"/>
      <c r="V972" s="32"/>
      <c r="W972" s="32" t="s">
        <v>29</v>
      </c>
      <c r="X972" s="32" t="s">
        <v>141</v>
      </c>
      <c r="Y972" s="32"/>
      <c r="Z972" s="32"/>
      <c r="AA972" s="32"/>
      <c r="AB972" s="32"/>
      <c r="AC972" s="96" t="s">
        <v>142</v>
      </c>
      <c r="AD972" s="32"/>
      <c r="AE972" s="87" t="s">
        <v>214</v>
      </c>
      <c r="AF972" s="372">
        <v>44014</v>
      </c>
      <c r="AG972" s="32"/>
      <c r="AH972" s="32"/>
      <c r="AI972" s="32"/>
      <c r="AJ972" s="32"/>
      <c r="AK972" s="32"/>
      <c r="AL972" s="32"/>
      <c r="AM972" s="87" t="s">
        <v>207</v>
      </c>
      <c r="AN972" s="372">
        <v>44015</v>
      </c>
      <c r="AO972" s="87" t="s">
        <v>56</v>
      </c>
      <c r="AP972" s="87" t="s">
        <v>59</v>
      </c>
      <c r="AQ972" s="69" t="s">
        <v>1997</v>
      </c>
      <c r="AR972" s="87" t="s">
        <v>1329</v>
      </c>
      <c r="AS972" s="372">
        <v>44015</v>
      </c>
      <c r="AT972" s="69" t="s">
        <v>56</v>
      </c>
      <c r="AU972" s="87" t="s">
        <v>56</v>
      </c>
      <c r="AV972" s="87"/>
      <c r="AW972" s="32"/>
      <c r="AX972" s="32"/>
      <c r="AY972" s="32"/>
      <c r="AZ972" s="32">
        <f t="shared" ref="AZ972:AZ982" si="20">MONTH(AF972)</f>
        <v>7</v>
      </c>
    </row>
    <row r="973" spans="5:52" ht="15.6" customHeight="1">
      <c r="E973" s="32"/>
      <c r="F973" s="32"/>
      <c r="G973" s="32"/>
      <c r="H973" s="541" t="s">
        <v>3266</v>
      </c>
      <c r="I973" s="69" t="s">
        <v>6122</v>
      </c>
      <c r="J973" s="69" t="s">
        <v>6123</v>
      </c>
      <c r="K973" s="32"/>
      <c r="L973" s="32"/>
      <c r="M973" s="32"/>
      <c r="N973" s="69" t="s">
        <v>7049</v>
      </c>
      <c r="O973" s="32"/>
      <c r="P973" s="32"/>
      <c r="Q973" s="69" t="s">
        <v>3310</v>
      </c>
      <c r="R973" s="69" t="s">
        <v>7345</v>
      </c>
      <c r="S973" s="32"/>
      <c r="T973" s="32"/>
      <c r="U973" s="32"/>
      <c r="V973" s="32"/>
      <c r="W973" s="32" t="s">
        <v>29</v>
      </c>
      <c r="X973" s="32" t="s">
        <v>141</v>
      </c>
      <c r="Y973" s="32"/>
      <c r="Z973" s="32"/>
      <c r="AA973" s="32"/>
      <c r="AB973" s="32"/>
      <c r="AC973" s="96" t="s">
        <v>142</v>
      </c>
      <c r="AD973" s="32"/>
      <c r="AE973" s="87" t="s">
        <v>214</v>
      </c>
      <c r="AF973" s="372">
        <v>44014</v>
      </c>
      <c r="AG973" s="32"/>
      <c r="AH973" s="32"/>
      <c r="AI973" s="32"/>
      <c r="AJ973" s="32"/>
      <c r="AK973" s="32"/>
      <c r="AL973" s="32"/>
      <c r="AM973" s="87" t="s">
        <v>207</v>
      </c>
      <c r="AN973" s="372">
        <v>44015</v>
      </c>
      <c r="AO973" s="87" t="s">
        <v>56</v>
      </c>
      <c r="AP973" s="87" t="s">
        <v>59</v>
      </c>
      <c r="AQ973" s="69" t="s">
        <v>1997</v>
      </c>
      <c r="AR973" s="87"/>
      <c r="AS973" s="87"/>
      <c r="AT973" s="69" t="s">
        <v>56</v>
      </c>
      <c r="AU973" s="87" t="s">
        <v>56</v>
      </c>
      <c r="AV973" s="87"/>
      <c r="AW973" s="32"/>
      <c r="AX973" s="32"/>
      <c r="AY973" s="32"/>
      <c r="AZ973" s="32">
        <f t="shared" si="20"/>
        <v>7</v>
      </c>
    </row>
    <row r="974" spans="5:52" ht="15.6" customHeight="1">
      <c r="E974" s="32"/>
      <c r="F974" s="32"/>
      <c r="G974" s="32"/>
      <c r="H974" s="541" t="s">
        <v>3267</v>
      </c>
      <c r="I974" s="69" t="s">
        <v>6124</v>
      </c>
      <c r="J974" s="69" t="s">
        <v>6125</v>
      </c>
      <c r="K974" s="32"/>
      <c r="L974" s="32"/>
      <c r="M974" s="32"/>
      <c r="N974" s="69" t="s">
        <v>7050</v>
      </c>
      <c r="O974" s="32"/>
      <c r="P974" s="32"/>
      <c r="Q974" s="69" t="s">
        <v>3311</v>
      </c>
      <c r="R974" s="69" t="s">
        <v>7346</v>
      </c>
      <c r="S974" s="32"/>
      <c r="T974" s="32"/>
      <c r="U974" s="32"/>
      <c r="V974" s="32"/>
      <c r="W974" s="32" t="s">
        <v>29</v>
      </c>
      <c r="X974" s="32" t="s">
        <v>141</v>
      </c>
      <c r="Y974" s="32"/>
      <c r="Z974" s="32"/>
      <c r="AA974" s="32"/>
      <c r="AB974" s="32"/>
      <c r="AC974" s="96" t="s">
        <v>142</v>
      </c>
      <c r="AD974" s="32"/>
      <c r="AE974" s="87" t="s">
        <v>214</v>
      </c>
      <c r="AF974" s="372">
        <v>44014</v>
      </c>
      <c r="AG974" s="32"/>
      <c r="AH974" s="32"/>
      <c r="AI974" s="32"/>
      <c r="AJ974" s="32"/>
      <c r="AK974" s="32"/>
      <c r="AL974" s="32"/>
      <c r="AM974" s="87" t="s">
        <v>207</v>
      </c>
      <c r="AN974" s="372">
        <v>44015</v>
      </c>
      <c r="AO974" s="87" t="s">
        <v>56</v>
      </c>
      <c r="AP974" s="87" t="s">
        <v>59</v>
      </c>
      <c r="AQ974" s="69" t="s">
        <v>1997</v>
      </c>
      <c r="AR974" s="87"/>
      <c r="AS974" s="87"/>
      <c r="AT974" s="69" t="s">
        <v>56</v>
      </c>
      <c r="AU974" s="87" t="s">
        <v>56</v>
      </c>
      <c r="AV974" s="87"/>
      <c r="AW974" s="32"/>
      <c r="AX974" s="32"/>
      <c r="AY974" s="32"/>
      <c r="AZ974" s="32">
        <f t="shared" si="20"/>
        <v>7</v>
      </c>
    </row>
    <row r="975" spans="5:52" ht="15.6" customHeight="1">
      <c r="E975" s="32"/>
      <c r="F975" s="32"/>
      <c r="G975" s="32"/>
      <c r="H975" s="541" t="s">
        <v>3268</v>
      </c>
      <c r="I975" s="69" t="s">
        <v>6126</v>
      </c>
      <c r="J975" s="69" t="s">
        <v>6127</v>
      </c>
      <c r="K975" s="32"/>
      <c r="L975" s="32"/>
      <c r="M975" s="32"/>
      <c r="N975" s="69" t="s">
        <v>7051</v>
      </c>
      <c r="O975" s="32"/>
      <c r="P975" s="32"/>
      <c r="Q975" s="69" t="s">
        <v>3312</v>
      </c>
      <c r="R975" s="69" t="s">
        <v>7343</v>
      </c>
      <c r="S975" s="32"/>
      <c r="T975" s="32"/>
      <c r="U975" s="32"/>
      <c r="V975" s="32"/>
      <c r="W975" s="32" t="s">
        <v>29</v>
      </c>
      <c r="X975" s="32" t="s">
        <v>141</v>
      </c>
      <c r="Y975" s="32"/>
      <c r="Z975" s="32"/>
      <c r="AA975" s="32"/>
      <c r="AB975" s="32"/>
      <c r="AC975" s="96" t="s">
        <v>142</v>
      </c>
      <c r="AD975" s="32"/>
      <c r="AE975" s="87" t="s">
        <v>214</v>
      </c>
      <c r="AF975" s="372">
        <v>44014</v>
      </c>
      <c r="AG975" s="32"/>
      <c r="AH975" s="32"/>
      <c r="AI975" s="32"/>
      <c r="AJ975" s="32"/>
      <c r="AK975" s="32"/>
      <c r="AL975" s="32"/>
      <c r="AM975" s="87" t="s">
        <v>207</v>
      </c>
      <c r="AN975" s="372">
        <v>44015</v>
      </c>
      <c r="AO975" s="87" t="s">
        <v>56</v>
      </c>
      <c r="AP975" s="87" t="s">
        <v>59</v>
      </c>
      <c r="AQ975" s="69" t="s">
        <v>1997</v>
      </c>
      <c r="AR975" s="87" t="s">
        <v>1329</v>
      </c>
      <c r="AS975" s="372">
        <v>44015</v>
      </c>
      <c r="AT975" s="69" t="s">
        <v>56</v>
      </c>
      <c r="AU975" s="87" t="s">
        <v>56</v>
      </c>
      <c r="AV975" s="87"/>
      <c r="AW975" s="32"/>
      <c r="AX975" s="32"/>
      <c r="AY975" s="32"/>
      <c r="AZ975" s="32">
        <f t="shared" si="20"/>
        <v>7</v>
      </c>
    </row>
    <row r="976" spans="5:52" ht="15.6" customHeight="1">
      <c r="E976" s="32"/>
      <c r="F976" s="32"/>
      <c r="G976" s="32"/>
      <c r="H976" s="541" t="s">
        <v>3269</v>
      </c>
      <c r="I976" s="69" t="s">
        <v>6128</v>
      </c>
      <c r="J976" s="69" t="s">
        <v>6129</v>
      </c>
      <c r="K976" s="32"/>
      <c r="L976" s="32"/>
      <c r="M976" s="32"/>
      <c r="N976" s="69" t="s">
        <v>7052</v>
      </c>
      <c r="O976" s="32"/>
      <c r="P976" s="32"/>
      <c r="Q976" s="69" t="s">
        <v>3313</v>
      </c>
      <c r="R976" s="69" t="s">
        <v>7331</v>
      </c>
      <c r="S976" s="32"/>
      <c r="T976" s="32"/>
      <c r="U976" s="32"/>
      <c r="V976" s="32"/>
      <c r="W976" s="32" t="s">
        <v>29</v>
      </c>
      <c r="X976" s="32" t="s">
        <v>141</v>
      </c>
      <c r="Y976" s="32"/>
      <c r="Z976" s="32"/>
      <c r="AA976" s="32"/>
      <c r="AB976" s="32"/>
      <c r="AC976" s="96" t="s">
        <v>142</v>
      </c>
      <c r="AD976" s="32"/>
      <c r="AE976" s="87" t="s">
        <v>214</v>
      </c>
      <c r="AF976" s="372">
        <v>44014</v>
      </c>
      <c r="AG976" s="32"/>
      <c r="AH976" s="32"/>
      <c r="AI976" s="32"/>
      <c r="AJ976" s="32"/>
      <c r="AK976" s="32"/>
      <c r="AL976" s="32"/>
      <c r="AM976" s="87" t="s">
        <v>207</v>
      </c>
      <c r="AN976" s="372">
        <v>44015</v>
      </c>
      <c r="AO976" s="87" t="s">
        <v>56</v>
      </c>
      <c r="AP976" s="87" t="s">
        <v>59</v>
      </c>
      <c r="AQ976" s="69" t="s">
        <v>1997</v>
      </c>
      <c r="AR976" s="87"/>
      <c r="AS976" s="87"/>
      <c r="AT976" s="69" t="s">
        <v>56</v>
      </c>
      <c r="AU976" s="87" t="s">
        <v>56</v>
      </c>
      <c r="AV976" s="87"/>
      <c r="AW976" s="32"/>
      <c r="AX976" s="32"/>
      <c r="AY976" s="32"/>
      <c r="AZ976" s="32">
        <f t="shared" si="20"/>
        <v>7</v>
      </c>
    </row>
    <row r="977" spans="5:52" ht="15.6" customHeight="1">
      <c r="E977" s="32"/>
      <c r="F977" s="32"/>
      <c r="G977" s="32"/>
      <c r="H977" s="541" t="s">
        <v>3270</v>
      </c>
      <c r="I977" s="69" t="s">
        <v>6130</v>
      </c>
      <c r="J977" s="69" t="s">
        <v>6131</v>
      </c>
      <c r="K977" s="32"/>
      <c r="L977" s="32"/>
      <c r="M977" s="32"/>
      <c r="N977" s="69" t="s">
        <v>7053</v>
      </c>
      <c r="O977" s="32"/>
      <c r="P977" s="32"/>
      <c r="Q977" s="69" t="s">
        <v>3314</v>
      </c>
      <c r="R977" s="69" t="s">
        <v>7347</v>
      </c>
      <c r="S977" s="32"/>
      <c r="T977" s="32"/>
      <c r="U977" s="32"/>
      <c r="V977" s="32"/>
      <c r="W977" s="32" t="s">
        <v>29</v>
      </c>
      <c r="X977" s="32" t="s">
        <v>141</v>
      </c>
      <c r="Y977" s="32"/>
      <c r="Z977" s="32"/>
      <c r="AA977" s="32"/>
      <c r="AB977" s="32"/>
      <c r="AC977" s="96" t="s">
        <v>142</v>
      </c>
      <c r="AD977" s="32"/>
      <c r="AE977" s="87" t="s">
        <v>214</v>
      </c>
      <c r="AF977" s="372">
        <v>44014</v>
      </c>
      <c r="AG977" s="32"/>
      <c r="AH977" s="32"/>
      <c r="AI977" s="32"/>
      <c r="AJ977" s="32"/>
      <c r="AK977" s="32"/>
      <c r="AL977" s="32"/>
      <c r="AM977" s="87" t="s">
        <v>207</v>
      </c>
      <c r="AN977" s="372">
        <v>44015</v>
      </c>
      <c r="AO977" s="87" t="s">
        <v>56</v>
      </c>
      <c r="AP977" s="87" t="s">
        <v>59</v>
      </c>
      <c r="AQ977" s="69" t="s">
        <v>1997</v>
      </c>
      <c r="AR977" s="87"/>
      <c r="AS977" s="87"/>
      <c r="AT977" s="69" t="s">
        <v>56</v>
      </c>
      <c r="AU977" s="87" t="s">
        <v>56</v>
      </c>
      <c r="AV977" s="87"/>
      <c r="AW977" s="32"/>
      <c r="AX977" s="32"/>
      <c r="AY977" s="32"/>
      <c r="AZ977" s="32">
        <f t="shared" si="20"/>
        <v>7</v>
      </c>
    </row>
    <row r="978" spans="5:52" ht="15.6" customHeight="1">
      <c r="E978" s="32"/>
      <c r="F978" s="32"/>
      <c r="G978" s="32"/>
      <c r="H978" s="541" t="s">
        <v>3271</v>
      </c>
      <c r="I978" s="69" t="s">
        <v>6132</v>
      </c>
      <c r="J978" s="69" t="s">
        <v>6133</v>
      </c>
      <c r="K978" s="32"/>
      <c r="L978" s="32"/>
      <c r="M978" s="32"/>
      <c r="N978" s="69" t="s">
        <v>7054</v>
      </c>
      <c r="O978" s="32"/>
      <c r="P978" s="32"/>
      <c r="Q978" s="69" t="s">
        <v>3315</v>
      </c>
      <c r="R978" s="69" t="s">
        <v>7246</v>
      </c>
      <c r="S978" s="32"/>
      <c r="T978" s="32"/>
      <c r="U978" s="32"/>
      <c r="V978" s="32"/>
      <c r="W978" s="32" t="s">
        <v>29</v>
      </c>
      <c r="X978" s="32" t="s">
        <v>141</v>
      </c>
      <c r="Y978" s="32"/>
      <c r="Z978" s="32"/>
      <c r="AA978" s="32"/>
      <c r="AB978" s="32"/>
      <c r="AC978" s="96" t="s">
        <v>142</v>
      </c>
      <c r="AD978" s="32"/>
      <c r="AE978" s="87" t="s">
        <v>214</v>
      </c>
      <c r="AF978" s="372">
        <v>44014</v>
      </c>
      <c r="AG978" s="32"/>
      <c r="AH978" s="32"/>
      <c r="AI978" s="32"/>
      <c r="AJ978" s="32"/>
      <c r="AK978" s="32"/>
      <c r="AL978" s="32"/>
      <c r="AM978" s="87" t="s">
        <v>207</v>
      </c>
      <c r="AN978" s="372">
        <v>44015</v>
      </c>
      <c r="AO978" s="87" t="s">
        <v>55</v>
      </c>
      <c r="AP978" s="87" t="s">
        <v>59</v>
      </c>
      <c r="AQ978" s="69" t="s">
        <v>2012</v>
      </c>
      <c r="AR978" s="87" t="s">
        <v>1329</v>
      </c>
      <c r="AS978" s="372">
        <v>44015</v>
      </c>
      <c r="AT978" s="69" t="s">
        <v>56</v>
      </c>
      <c r="AU978" s="87" t="s">
        <v>56</v>
      </c>
      <c r="AV978" s="69" t="s">
        <v>2015</v>
      </c>
      <c r="AW978" s="32"/>
      <c r="AX978" s="32"/>
      <c r="AY978" s="32"/>
      <c r="AZ978" s="32">
        <f t="shared" si="20"/>
        <v>7</v>
      </c>
    </row>
    <row r="979" spans="5:52" ht="15.6" customHeight="1">
      <c r="E979" s="32"/>
      <c r="F979" s="32"/>
      <c r="G979" s="32"/>
      <c r="H979" s="541" t="s">
        <v>3272</v>
      </c>
      <c r="I979" s="69" t="s">
        <v>6134</v>
      </c>
      <c r="J979" s="69" t="s">
        <v>6135</v>
      </c>
      <c r="K979" s="32"/>
      <c r="L979" s="32"/>
      <c r="M979" s="32"/>
      <c r="N979" s="69" t="s">
        <v>7055</v>
      </c>
      <c r="O979" s="32"/>
      <c r="P979" s="32"/>
      <c r="Q979" s="69" t="s">
        <v>3316</v>
      </c>
      <c r="R979" s="69" t="s">
        <v>7348</v>
      </c>
      <c r="S979" s="32"/>
      <c r="T979" s="32"/>
      <c r="U979" s="32"/>
      <c r="V979" s="32"/>
      <c r="W979" s="32" t="s">
        <v>29</v>
      </c>
      <c r="X979" s="32" t="s">
        <v>141</v>
      </c>
      <c r="Y979" s="32"/>
      <c r="Z979" s="32"/>
      <c r="AA979" s="32"/>
      <c r="AB979" s="32"/>
      <c r="AC979" s="96" t="s">
        <v>142</v>
      </c>
      <c r="AD979" s="32"/>
      <c r="AE979" s="69" t="s">
        <v>1329</v>
      </c>
      <c r="AF979" s="162">
        <v>44013</v>
      </c>
      <c r="AG979" s="32"/>
      <c r="AH979" s="32"/>
      <c r="AI979" s="32"/>
      <c r="AJ979" s="32"/>
      <c r="AK979" s="32"/>
      <c r="AL979" s="32"/>
      <c r="AM979" s="69" t="s">
        <v>214</v>
      </c>
      <c r="AN979" s="162">
        <v>44015</v>
      </c>
      <c r="AO979" s="69" t="s">
        <v>57</v>
      </c>
      <c r="AP979" s="69" t="s">
        <v>59</v>
      </c>
      <c r="AQ979" s="106" t="s">
        <v>2016</v>
      </c>
      <c r="AR979" s="69"/>
      <c r="AS979" s="69"/>
      <c r="AT979" s="69" t="s">
        <v>56</v>
      </c>
      <c r="AU979" s="69" t="s">
        <v>56</v>
      </c>
      <c r="AV979" s="69"/>
      <c r="AW979" s="32"/>
      <c r="AX979" s="32"/>
      <c r="AY979" s="32"/>
      <c r="AZ979" s="32">
        <f t="shared" si="20"/>
        <v>7</v>
      </c>
    </row>
    <row r="980" spans="5:52" ht="15.6" customHeight="1">
      <c r="E980" s="32"/>
      <c r="F980" s="32"/>
      <c r="G980" s="32"/>
      <c r="H980" s="541" t="s">
        <v>3273</v>
      </c>
      <c r="I980" s="69" t="s">
        <v>6136</v>
      </c>
      <c r="J980" s="69" t="s">
        <v>6137</v>
      </c>
      <c r="K980" s="32"/>
      <c r="L980" s="32"/>
      <c r="M980" s="32"/>
      <c r="N980" s="69" t="s">
        <v>7056</v>
      </c>
      <c r="O980" s="32"/>
      <c r="P980" s="32"/>
      <c r="Q980" s="69" t="s">
        <v>3317</v>
      </c>
      <c r="R980" s="69" t="s">
        <v>7349</v>
      </c>
      <c r="S980" s="32"/>
      <c r="T980" s="32"/>
      <c r="U980" s="32"/>
      <c r="V980" s="32"/>
      <c r="W980" s="32" t="s">
        <v>29</v>
      </c>
      <c r="X980" s="32" t="s">
        <v>141</v>
      </c>
      <c r="Y980" s="32"/>
      <c r="Z980" s="32"/>
      <c r="AA980" s="32"/>
      <c r="AB980" s="32"/>
      <c r="AC980" s="96" t="s">
        <v>142</v>
      </c>
      <c r="AD980" s="32"/>
      <c r="AE980" s="69" t="s">
        <v>1329</v>
      </c>
      <c r="AF980" s="162">
        <v>44013</v>
      </c>
      <c r="AG980" s="32"/>
      <c r="AH980" s="32"/>
      <c r="AI980" s="32"/>
      <c r="AJ980" s="32"/>
      <c r="AK980" s="32"/>
      <c r="AL980" s="32"/>
      <c r="AM980" s="69" t="s">
        <v>214</v>
      </c>
      <c r="AN980" s="162">
        <v>44015</v>
      </c>
      <c r="AO980" s="69" t="s">
        <v>57</v>
      </c>
      <c r="AP980" s="69" t="s">
        <v>59</v>
      </c>
      <c r="AQ980" s="106" t="s">
        <v>2017</v>
      </c>
      <c r="AR980" s="69"/>
      <c r="AS980" s="69"/>
      <c r="AT980" s="69" t="s">
        <v>56</v>
      </c>
      <c r="AU980" s="69" t="s">
        <v>56</v>
      </c>
      <c r="AV980" s="69"/>
      <c r="AW980" s="32"/>
      <c r="AX980" s="32"/>
      <c r="AY980" s="32"/>
      <c r="AZ980" s="32">
        <f t="shared" si="20"/>
        <v>7</v>
      </c>
    </row>
    <row r="981" spans="5:52" ht="15.6" customHeight="1">
      <c r="E981" s="32"/>
      <c r="F981" s="32"/>
      <c r="G981" s="32"/>
      <c r="H981" s="541" t="s">
        <v>3274</v>
      </c>
      <c r="I981" s="69" t="s">
        <v>6138</v>
      </c>
      <c r="J981" s="69" t="s">
        <v>6139</v>
      </c>
      <c r="K981" s="32"/>
      <c r="L981" s="32"/>
      <c r="M981" s="32"/>
      <c r="N981" s="69" t="s">
        <v>7057</v>
      </c>
      <c r="O981" s="32"/>
      <c r="P981" s="32"/>
      <c r="Q981" s="69" t="s">
        <v>3318</v>
      </c>
      <c r="R981" s="69" t="s">
        <v>7339</v>
      </c>
      <c r="S981" s="32"/>
      <c r="T981" s="32"/>
      <c r="U981" s="32"/>
      <c r="V981" s="32"/>
      <c r="W981" s="32" t="s">
        <v>29</v>
      </c>
      <c r="X981" s="32" t="s">
        <v>141</v>
      </c>
      <c r="Y981" s="32"/>
      <c r="Z981" s="32"/>
      <c r="AA981" s="32"/>
      <c r="AB981" s="32"/>
      <c r="AC981" s="96" t="s">
        <v>142</v>
      </c>
      <c r="AD981" s="32"/>
      <c r="AE981" s="69" t="s">
        <v>1329</v>
      </c>
      <c r="AF981" s="162">
        <v>44013</v>
      </c>
      <c r="AG981" s="32"/>
      <c r="AH981" s="32"/>
      <c r="AI981" s="32"/>
      <c r="AJ981" s="32"/>
      <c r="AK981" s="32"/>
      <c r="AL981" s="32"/>
      <c r="AM981" s="69" t="s">
        <v>214</v>
      </c>
      <c r="AN981" s="162">
        <v>44015</v>
      </c>
      <c r="AO981" s="69" t="s">
        <v>57</v>
      </c>
      <c r="AP981" s="69" t="s">
        <v>59</v>
      </c>
      <c r="AQ981" s="106" t="s">
        <v>2018</v>
      </c>
      <c r="AR981" s="69"/>
      <c r="AS981" s="69"/>
      <c r="AT981" s="69" t="s">
        <v>56</v>
      </c>
      <c r="AU981" s="69" t="s">
        <v>56</v>
      </c>
      <c r="AV981" s="69"/>
      <c r="AW981" s="32"/>
      <c r="AX981" s="32"/>
      <c r="AY981" s="32"/>
      <c r="AZ981" s="32">
        <f t="shared" si="20"/>
        <v>7</v>
      </c>
    </row>
    <row r="982" spans="5:52" ht="15.6" customHeight="1">
      <c r="E982" s="32"/>
      <c r="F982" s="32"/>
      <c r="G982" s="32"/>
      <c r="H982" s="541" t="s">
        <v>3275</v>
      </c>
      <c r="I982" s="69" t="s">
        <v>6140</v>
      </c>
      <c r="J982" s="69" t="s">
        <v>6141</v>
      </c>
      <c r="K982" s="32"/>
      <c r="L982" s="32"/>
      <c r="M982" s="32"/>
      <c r="N982" s="69" t="s">
        <v>7058</v>
      </c>
      <c r="O982" s="32"/>
      <c r="P982" s="32"/>
      <c r="Q982" s="69" t="s">
        <v>3319</v>
      </c>
      <c r="R982" s="69" t="s">
        <v>7339</v>
      </c>
      <c r="S982" s="32"/>
      <c r="T982" s="32"/>
      <c r="U982" s="32"/>
      <c r="V982" s="32"/>
      <c r="W982" s="32" t="s">
        <v>29</v>
      </c>
      <c r="X982" s="32" t="s">
        <v>141</v>
      </c>
      <c r="Y982" s="32"/>
      <c r="Z982" s="32"/>
      <c r="AA982" s="32"/>
      <c r="AB982" s="32"/>
      <c r="AC982" s="96" t="s">
        <v>142</v>
      </c>
      <c r="AD982" s="32"/>
      <c r="AE982" s="69" t="s">
        <v>1329</v>
      </c>
      <c r="AF982" s="162">
        <v>44013</v>
      </c>
      <c r="AG982" s="32"/>
      <c r="AH982" s="32"/>
      <c r="AI982" s="32"/>
      <c r="AJ982" s="32"/>
      <c r="AK982" s="32"/>
      <c r="AL982" s="32"/>
      <c r="AM982" s="69" t="s">
        <v>214</v>
      </c>
      <c r="AN982" s="162">
        <v>44015</v>
      </c>
      <c r="AO982" s="69" t="s">
        <v>57</v>
      </c>
      <c r="AP982" s="69" t="s">
        <v>59</v>
      </c>
      <c r="AQ982" s="106" t="s">
        <v>2019</v>
      </c>
      <c r="AR982" s="69" t="s">
        <v>207</v>
      </c>
      <c r="AS982" s="372">
        <v>44015</v>
      </c>
      <c r="AT982" s="69" t="s">
        <v>56</v>
      </c>
      <c r="AU982" s="69" t="s">
        <v>56</v>
      </c>
      <c r="AV982" s="69"/>
      <c r="AW982" s="32"/>
      <c r="AX982" s="32"/>
      <c r="AY982" s="32"/>
      <c r="AZ982" s="32">
        <f t="shared" si="20"/>
        <v>7</v>
      </c>
    </row>
  </sheetData>
  <mergeCells count="2">
    <mergeCell ref="AM14:AQ14"/>
    <mergeCell ref="AR14:AV14"/>
  </mergeCells>
  <conditionalFormatting sqref="AS634">
    <cfRule type="timePeriod" dxfId="28" priority="6" timePeriod="lastMonth">
      <formula>AND(MONTH(AS634)=MONTH(EDATE(TODAY(),0-1)),YEAR(AS634)=YEAR(EDATE(TODAY(),0-1)))</formula>
    </cfRule>
  </conditionalFormatting>
  <conditionalFormatting sqref="AS636">
    <cfRule type="timePeriod" dxfId="27" priority="5" timePeriod="lastMonth">
      <formula>AND(MONTH(AS636)=MONTH(EDATE(TODAY(),0-1)),YEAR(AS636)=YEAR(EDATE(TODAY(),0-1)))</formula>
    </cfRule>
  </conditionalFormatting>
  <conditionalFormatting sqref="AS584">
    <cfRule type="timePeriod" dxfId="26" priority="4" timePeriod="lastMonth">
      <formula>AND(MONTH(AS584)=MONTH(EDATE(TODAY(),0-1)),YEAR(AS584)=YEAR(EDATE(TODAY(),0-1)))</formula>
    </cfRule>
  </conditionalFormatting>
  <conditionalFormatting sqref="N249:N280">
    <cfRule type="duplicateValues" dxfId="25" priority="3"/>
  </conditionalFormatting>
  <conditionalFormatting sqref="N281:N315">
    <cfRule type="duplicateValues" dxfId="24" priority="2"/>
  </conditionalFormatting>
  <conditionalFormatting sqref="N316:N323">
    <cfRule type="duplicateValues" dxfId="23" priority="1"/>
  </conditionalFormatting>
  <dataValidations count="13">
    <dataValidation type="list" allowBlank="1" showErrorMessage="1" sqref="AC15:AF15 AB15:AB23">
      <formula1>"Spec out,Spec changed,Test Case Error,Environment updated,"</formula1>
    </dataValidation>
    <dataValidation type="whole" allowBlank="1" showErrorMessage="1" sqref="AA15:AA54 E16:E56 G15">
      <formula1>-2147483648</formula1>
      <formula2>2147483647</formula2>
    </dataValidation>
    <dataValidation type="list" showErrorMessage="1" sqref="X15:X54 Y15:Z15">
      <formula1>"TestCase,Folder,Information"</formula1>
    </dataValidation>
    <dataValidation type="list" allowBlank="1" showErrorMessage="1" sqref="W15:W54">
      <formula1>"New,Design,Review (Validation),Review (Dev),Confirmed,Approved,Deprecated,"</formula1>
    </dataValidation>
    <dataValidation type="list" showErrorMessage="1" sqref="S15:S54">
      <formula1>"P1,P2,P3,P4"</formula1>
    </dataValidation>
    <dataValidation type="list" allowBlank="1" showInputMessage="1" showErrorMessage="1" sqref="AL16:AL30">
      <formula1>"Replied, Not Replied, In discussion"</formula1>
    </dataValidation>
    <dataValidation type="list" allowBlank="1" showInputMessage="1" showErrorMessage="1" sqref="AX16:AX56">
      <formula1>"Updated, Not updated, No change RS"</formula1>
    </dataValidation>
    <dataValidation type="list" allowBlank="1" showErrorMessage="1" sqref="K15">
      <formula1>"true,false"</formula1>
    </dataValidation>
    <dataValidation type="list" allowBlank="1" showErrorMessage="1" sqref="O15">
      <formula1>"Home Screen,Diagnostic,Phone,Alert,Alert On Cluster,Gauge,Infotainment,PRNDL,Telltale,"</formula1>
    </dataValidation>
    <dataValidation type="list" allowBlank="1" showInputMessage="1" showErrorMessage="1" sqref="AC16:AC479 AC517:AC572 AC504:AC509 AC622:AC625 AC575:AC589 AC598:AC608 AC615:AC620 AC874:AC879 AC632:AC728 AC739:AC748 AC753:AC769 AC779:AC791 AC803:AC862 AC892:AC931 AC946:AC956 AC968:AC978">
      <formula1>"New_TC, Reuse_Org, Reuse_Modify"</formula1>
    </dataValidation>
    <dataValidation type="list" allowBlank="1" showInputMessage="1" showErrorMessage="1" sqref="AP171 AP184:AP185 AP174:AP175 AP754">
      <formula1>#N/A</formula1>
    </dataValidation>
    <dataValidation type="list" allowBlank="1" showInputMessage="1" showErrorMessage="1" sqref="AT17:AU17 AT34:AU35 AT54:AU54 AT65:AT68 AT20:AU26 AU47 AU60:AU61 AO16:AO47 AO54:AO71 AT100 AT104 AT98 AT139 AT146:AT157 AT166:AT169 AT191 AT176:AT183 AO82:AO206 AO219:AO233 AO324:AO418 AO273:AO282 AO294:AO296 AO480:AO503 AT508:AT509 AO510:AO516 AT517 AT556:AT564 AT534:AT546 AT554 AT571:AT572 AO573:AO574 AT575:AT576">
      <formula1>"Approved, Need Delete, Need update By Error, Need update By SRS, Pending, unclear SRS, Need update By Term/Wording, Need update By Other"</formula1>
    </dataValidation>
    <dataValidation type="list" allowBlank="1" showInputMessage="1" showErrorMessage="1" sqref="AU191 AU182:AU183 AU176 AP170 AU146:AU157 AU166:AU169 AP155">
      <formula1>#REF!</formula1>
    </dataValidation>
  </dataValidations>
  <hyperlinks>
    <hyperlink ref="A1" location="TC_Summary!A1" display="Home"/>
  </hyperlink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[17]Categories!#REF!</xm:f>
          </x14:formula1>
          <xm:sqref>AO14:AP14 AT14:AU14</xm:sqref>
        </x14:dataValidation>
        <x14:dataValidation type="list" allowBlank="1" showInputMessage="1" showErrorMessage="1">
          <x14:formula1>
            <xm:f>[1]Categories!#REF!</xm:f>
          </x14:formula1>
          <xm:sqref>AP15</xm:sqref>
        </x14:dataValidation>
        <x14:dataValidation type="list" allowBlank="1" showErrorMessage="1">
          <x14:formula1>
            <xm:f>[2]ChoiceValues!#REF!</xm:f>
          </x14:formula1>
          <xm:sqref>P15 T15:T24</xm:sqref>
        </x14:dataValidation>
        <x14:dataValidation type="list" allowBlank="1" showInputMessage="1" showErrorMessage="1">
          <x14:formula1>
            <xm:f>[18]Category!#REF!</xm:f>
          </x14:formula1>
          <xm:sqref>AP598:AP601 AT642:AU658 AT622:AU625 AT598:AU605 AT578:AU581 AO741 AP581 AO620:AP620 AT620:AU620 AP623:AP624 AT700 AT662 AT712 AT667:AT668 AT673 AT684 AT686:AU686 AT689 AO699:AP700 AP683:AP689 AT968:AU978 AP657:AP658 AO662:AP675 AU825:AU829 AT832:AU836 AT825:AT827 AO831:AP836 AT874:AU879 AT850:AU862 AO850:AP862 AO723:AP728 AT723:AU728 AO764:AP769 AT764:AU769 AT779:AU781 AT785:AU791 AO779:AP781 AO785:AP791 AO825:AP829 AO874:AP879 AO968:AP978 AT925:AU931 AO925:AP931 AO946:AP956 AT946:AU956 AO712:AP716 AO578:AO581 AP578 AO598:AO605 AO622:AO625 AO642:AO658 AP642:AP653 AO682:AO689 AO697</xm:sqref>
        </x14:dataValidation>
        <x14:dataValidation type="list" allowBlank="1" showInputMessage="1" showErrorMessage="1">
          <x14:formula1>
            <xm:f>[19]Category!#REF!</xm:f>
          </x14:formula1>
          <xm:sqref>AO609:AP614 AT609:AU614 AS979:AS981 AT590:AU597 AO621:AP621 AO626:AP631 AT621:AU621 AT626:AU631 AU814:AU824 AT863:AU873 AT880:AT891 AU884:AU891 AT729:AU738 AT749:AU752 AT770:AU778 AT792:AU802 AS966:AS967 AO979:AP982 AO957:AP967 AO932:AP945 AS935:AS944 AS959:AS963 AO590:AO597 AP591:AP597</xm:sqref>
        </x14:dataValidation>
        <x14:dataValidation type="list" allowBlank="1" showInputMessage="1" showErrorMessage="1">
          <x14:formula1>
            <xm:f>[20]Category!#REF!</xm:f>
          </x14:formula1>
          <xm:sqref>AT585:AT588 AT635 AT583 AT618:AT619 AT637:AT641 AT615:AT616 AO742:AO748 AO606:AP608 AU635:AU641 AU615:AU619 AO632:AP641 AU583:AU589 AP587:AP588 AT632:AU633 AT606:AU608 AP705 AP703 AP618:AP619 AT676:AU681 AP659:AP661 AP694:AP696 AT659:AU661 AT690:AU696 AP701 AP681 AT698:AU698 AO698:AP698 AT701:AU711 AO803:AP813 AO717:AO722 AP720:AP722 AP717:AP718 AT837:AU849 AO830 AT803:AU813 AT830:AU830 AP784 AP710 AT717:AU722 AT739:AU748 AP844:AP849 AO753:AO763 AT753:AU763 AP755 AT782:AU784 AT892:AU899 AU900:AU915 AT900:AT924 AU917:AU924 AP739:AP748 AO739:AO740 AO582:AO589 AP582 AP585 AO615:AO619 AP616 AO676:AO681 AP676 AP678 AO690:AO696 AP690:AP691 AO782:AO784 AO837:AO849 AP837:AP842 AO892:AO924 AP892:AP899 AP901:AP924</xm:sqref>
        </x14:dataValidation>
        <x14:dataValidation type="list" allowBlank="1" showInputMessage="1" showErrorMessage="1">
          <x14:formula1>
            <xm:f>[21]Category!#REF!</xm:f>
          </x14:formula1>
          <xm:sqref>AP563:AP564 AT555 AU517 AU534:AU546 AU554:AU564 AU508:AU509 AU571:AU572 AU575:AU576 AP509 AP546 AO517:AP517 AP534:AP537 AO534:AO546 AP497 AO571:AP572 AP482:AP490 AP492:AP495 AO508:AO509 AO554:AO564 AP555 AP558:AP559 AO575:AO577 AP575 AP577</xm:sqref>
        </x14:dataValidation>
        <x14:dataValidation type="list" allowBlank="1" showInputMessage="1" showErrorMessage="1">
          <x14:formula1>
            <xm:f>[22]Category!#REF!</xm:f>
          </x14:formula1>
          <xm:sqref>AP281 AT547:AU553 AP504:AP506 AP527:AP532 AT518:AU533 AT244:AU244 AT565:AU570 AP549:AP552 AT504:AU507 AT582:AU582 AT634:AU634 AT584 AT636 AT617 AT589 AP567:AP569 AP565 AO565:AO570 AO659:AO661 AO701:AO711 AT196:AU196 AT199:AU199 AT201:AU201 AT203:AU203 AT206:AU206 AT213:AU213 AO504:AO507 AO518:AO533 AP518:AP522 AP524:AP525 AO547:AO553 AP708:AP709</xm:sqref>
        </x14:dataValidation>
        <x14:dataValidation type="list" allowBlank="1" showInputMessage="1" showErrorMessage="1">
          <x14:formula1>
            <xm:f>[23]Category!#REF!</xm:f>
          </x14:formula1>
          <xm:sqref>AO297:AO307 AO293 AO283 AP273:AP275 AP277:AP280</xm:sqref>
        </x14:dataValidation>
        <x14:dataValidation type="list" allowBlank="1" showInputMessage="1" showErrorMessage="1">
          <x14:formula1>
            <xm:f>[24]Category!#REF!</xm:f>
          </x14:formula1>
          <xm:sqref>AO234:AO244 AO208 AO210:AO218 AP240:AP244 AP209 AP573:AP574 AP199:AP207 AU324:AU325 AP328:AP332 AP336:AP337 AP348:AP349 AP351 AP345:AP346 AP339 AU328 AU335:AU358 AU388 AP378 AP356:AP362 AU362:AU378 AP323:AP326 AP369:AP376 AU381:AU386 AU391:AU418 AT327 AT335 AT350:AT418 AT344:AT345 AT348 AT341:AT342 AT339 AP276 AU263 AP249 AP251:AP254 AP256 AU251:AU252 AU256 AP263 AU266:AU269 AP226 AO249:AO265 AT253 AO270:AO271 AU315 AU313 AU281:AU282 AP272 AO471:AO479 AO419:AO424 AO443:AO445 AO427:AO438 AP382:AP396 AP430:AP432 AP477 AP475 AP418:AP420 AT457:AU479 AT419:AU455 AP426:AP428 AP452 AP480:AP481 AP498:AP503 AP463:AP471 AP192:AP193 AP195:AP196 AP213:AP218 AP265:AP269 AP282:AP285 AP287 AP293:AP313 AP315 AP364:AP365 AP380 AP401 AP403:AP406 AP408:AP411 AP424 AP437:AP440 AP443 AP445 AP447:AP448 AP450 AO452:AO455 AO457:AP458 AP460 AP510:AP515</xm:sqref>
        </x14:dataValidation>
        <x14:dataValidation type="list" allowBlank="1" showInputMessage="1" showErrorMessage="1">
          <x14:formula1>
            <xm:f>[25]Category!#REF!</xm:f>
          </x14:formula1>
          <xm:sqref>AO246 AO207 AO209 AP327 AT346:AT347 AT343 AT338 AT340 AP540:AP545 AU379 AT814:AT824 AO814:AP824 AO446:AO451 AO266:AO269 AO272 AT272 AT284 AT287 AO284:AO292 AO308:AO323 AO459:AO470 AO456 AO439:AO442 AO425:AO426</xm:sqref>
        </x14:dataValidation>
        <x14:dataValidation type="list" allowBlank="1" showInputMessage="1" showErrorMessage="1">
          <x14:formula1>
            <xm:f>[24]Category!#REF!</xm:f>
          </x14:formula1>
          <xm:sqref>AP140:AP148 AP150 AP152:AP153 AP156:AP165 AP167:AP168 AP172:AP173 AP191 AP194 AP197:AP198 AP208 AP210:AP212 AP219:AP225 AP227:AP234 AP236 AP238 AP250 AP255 AP257:AP262 AP264 AP270:AP271 AP286 AP288:AP292 AP314 AP316:AP322 AP333:AP335 AP338 AP340:AP344 AP347 AP350 AP352:AP355 AP363 AP366:AP368 AP377 AP379 AP381 AP397:AP400 AP402 AP407 AP412:AP417 AP421:AP423 AP425 AP429 AP433:AP436 AP441:AP442 AP444 AP446 AP449 AP451 AP453:AP456 AP459 AP461:AP462 AP472:AP474 AP476 AP478:AP479 AP491 AP496 AP507:AP508 AP516 AP523 AP526 AP533 AP538:AP539 AP547:AP548 AP553:AP554 AP556:AP557 AP560:AP562 AP566 AP570 AP576 AP579:AP580 AP583:AP584 AP586 AP589:AP590 AP602:AP605 AP615 AP617 AP622 AP625 AP654:AP656 AP677 AP679:AP680 AP682 AP692:AP693 AP697 AP702 AP704 AP706:AP707 AP711 AP719 AP729 AP732 AP738 AP749 AP753 AP756:AP763 AP782:AP783 AP830 AP843 AP864:AP867 AP881:AP882 AP900</xm:sqref>
        </x14:dataValidation>
        <x14:dataValidation type="list" allowBlank="1" showInputMessage="1" showErrorMessage="1">
          <x14:formula1>
            <xm:f>[24]Category!#REF!</xm:f>
          </x14:formula1>
          <xm:sqref>AT107 AO72:AO81 AT73:AT97 AT109:AT138 AT158:AT165 AT140:AT145 AT172:AT173 AO247:AO248 AO245</xm:sqref>
        </x14:dataValidation>
        <x14:dataValidation type="list" allowBlank="1" showInputMessage="1" showErrorMessage="1">
          <x14:formula1>
            <xm:f>[24]Category!#REF!</xm:f>
          </x14:formula1>
          <xm:sqref>AP72:AP139 AU90:AU105 AU75:AU81 AP169 AP149 AP151 AP154 AP166 AU113:AU140 AU158 AU161 AU163:AU165 AU173 AU177:AU181 AP176:AP183 AP186:AP190 AP245:AP248</xm:sqref>
        </x14:dataValidation>
        <x14:dataValidation type="list" allowBlank="1" showInputMessage="1" showErrorMessage="1">
          <x14:formula1>
            <xm:f>[14]Category!#REF!</xm:f>
          </x14:formula1>
          <xm:sqref>AO48:AO53 AT18:AU19 AT16:AU16 AT28:AU33 AT36:AU36 AP16:AP71 AU69:AU74 AT69:AT72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theme="6" tint="0.79998168889431442"/>
  </sheetPr>
  <dimension ref="A1:AZ109"/>
  <sheetViews>
    <sheetView tabSelected="1" zoomScale="40" zoomScaleNormal="40" workbookViewId="0">
      <selection activeCell="Y29" sqref="Y29"/>
    </sheetView>
  </sheetViews>
  <sheetFormatPr defaultRowHeight="14.4"/>
  <cols>
    <col min="1" max="4" width="2.33203125" customWidth="1"/>
    <col min="5" max="5" width="11.6640625" customWidth="1"/>
    <col min="6" max="6" width="41.88671875" customWidth="1"/>
    <col min="7" max="7" width="13.33203125" customWidth="1"/>
    <col min="8" max="8" width="16.109375" customWidth="1"/>
    <col min="9" max="9" width="21.5546875" customWidth="1"/>
    <col min="10" max="10" width="18.44140625" customWidth="1"/>
    <col min="11" max="11" width="15.88671875" customWidth="1"/>
    <col min="12" max="12" width="32" bestFit="1" customWidth="1"/>
    <col min="13" max="13" width="23.44140625" customWidth="1"/>
    <col min="14" max="14" width="23.6640625" customWidth="1"/>
    <col min="15" max="15" width="21" customWidth="1"/>
    <col min="16" max="16" width="21.33203125" customWidth="1"/>
    <col min="17" max="17" width="17.109375" customWidth="1"/>
    <col min="18" max="18" width="19.6640625" customWidth="1"/>
    <col min="19" max="19" width="21.88671875" customWidth="1"/>
    <col min="20" max="20" width="22.6640625" customWidth="1"/>
    <col min="21" max="21" width="14.88671875" customWidth="1"/>
    <col min="22" max="22" width="9.6640625" customWidth="1"/>
    <col min="23" max="23" width="11.109375" customWidth="1"/>
    <col min="24" max="24" width="16.77734375" customWidth="1"/>
    <col min="25" max="25" width="15.88671875" bestFit="1" customWidth="1"/>
    <col min="26" max="26" width="9.88671875" customWidth="1"/>
    <col min="27" max="27" width="22.44140625" customWidth="1"/>
    <col min="28" max="28" width="21" customWidth="1"/>
    <col min="29" max="29" width="14" customWidth="1"/>
    <col min="30" max="32" width="19.33203125" customWidth="1"/>
    <col min="33" max="33" width="18.5546875" customWidth="1"/>
    <col min="34" max="34" width="16.44140625" customWidth="1"/>
    <col min="35" max="35" width="16" customWidth="1"/>
    <col min="36" max="36" width="21" customWidth="1"/>
    <col min="37" max="38" width="18.44140625" customWidth="1"/>
    <col min="39" max="39" width="17.44140625" customWidth="1"/>
    <col min="40" max="40" width="23.109375" customWidth="1"/>
    <col min="41" max="41" width="20.109375" customWidth="1"/>
    <col min="42" max="42" width="15.33203125" customWidth="1"/>
    <col min="43" max="43" width="19.44140625" customWidth="1"/>
    <col min="44" max="44" width="13.5546875" customWidth="1"/>
    <col min="45" max="45" width="16.44140625" customWidth="1"/>
    <col min="46" max="46" width="20" customWidth="1"/>
    <col min="47" max="47" width="14.44140625" customWidth="1"/>
    <col min="48" max="48" width="14" customWidth="1"/>
    <col min="49" max="49" width="11.109375" customWidth="1"/>
  </cols>
  <sheetData>
    <row r="1" spans="1:52" ht="20.25" customHeight="1">
      <c r="A1" s="39" t="s">
        <v>64</v>
      </c>
      <c r="F1" s="43" t="s">
        <v>69</v>
      </c>
      <c r="G1" s="43" t="s">
        <v>65</v>
      </c>
      <c r="I1" s="43" t="s">
        <v>68</v>
      </c>
      <c r="J1" s="43" t="s">
        <v>65</v>
      </c>
      <c r="L1" s="50" t="s">
        <v>74</v>
      </c>
      <c r="M1" s="50" t="s">
        <v>65</v>
      </c>
      <c r="O1" s="50" t="s">
        <v>75</v>
      </c>
      <c r="P1" s="50" t="s">
        <v>65</v>
      </c>
      <c r="R1" s="165" t="s">
        <v>82</v>
      </c>
      <c r="S1" s="165" t="s">
        <v>65</v>
      </c>
      <c r="U1" s="165" t="s">
        <v>168</v>
      </c>
      <c r="V1" s="32">
        <f>COUNTIFS($AX:$AX,"Updated")</f>
        <v>0</v>
      </c>
      <c r="X1" s="166" t="s">
        <v>170</v>
      </c>
      <c r="Y1" s="167">
        <f>COUNTIFS($AZ:$AZ,"="&amp;1)</f>
        <v>0</v>
      </c>
      <c r="AA1" s="507" t="s">
        <v>2057</v>
      </c>
      <c r="AB1" s="507" t="s">
        <v>65</v>
      </c>
      <c r="AD1" s="507" t="s">
        <v>2058</v>
      </c>
      <c r="AE1" s="507" t="s">
        <v>65</v>
      </c>
      <c r="AG1" s="507" t="s">
        <v>2056</v>
      </c>
      <c r="AH1" s="507" t="s">
        <v>65</v>
      </c>
    </row>
    <row r="2" spans="1:52">
      <c r="F2" s="32" t="s">
        <v>56</v>
      </c>
      <c r="G2" s="32">
        <f t="shared" ref="G2:G8" si="0">COUNTIF($AO:$AO,$F2)</f>
        <v>27</v>
      </c>
      <c r="I2" s="44" t="s">
        <v>56</v>
      </c>
      <c r="J2" s="32">
        <f t="shared" ref="J2:J7" si="1">COUNTIF($AP:$AP,$I2)</f>
        <v>56</v>
      </c>
      <c r="L2" s="32" t="s">
        <v>56</v>
      </c>
      <c r="M2" s="32">
        <f t="shared" ref="M2:M8" si="2">COUNTIF($AT:$AT,$L2)</f>
        <v>7</v>
      </c>
      <c r="O2" s="44" t="s">
        <v>56</v>
      </c>
      <c r="P2" s="32">
        <f t="shared" ref="P2:P7" si="3">COUNTIF($AU:$AU,$O2)</f>
        <v>56</v>
      </c>
      <c r="R2" s="44" t="s">
        <v>29</v>
      </c>
      <c r="S2" s="32">
        <f t="shared" ref="S2:S8" si="4">COUNTIF($W:$W,$R2)</f>
        <v>52</v>
      </c>
      <c r="X2" s="166" t="s">
        <v>171</v>
      </c>
      <c r="Y2" s="167">
        <f>COUNTIFS($AZ:$AZ,"="&amp;2)</f>
        <v>0</v>
      </c>
      <c r="AA2" s="32" t="s">
        <v>207</v>
      </c>
      <c r="AB2" s="32">
        <f>COUNTIFS($AE:$AE,AA2,$AO:$AO, $F$4)</f>
        <v>1</v>
      </c>
      <c r="AD2" s="32" t="s">
        <v>207</v>
      </c>
      <c r="AE2" s="32">
        <f>COUNTIFS(AM:AM, AD2)</f>
        <v>0</v>
      </c>
      <c r="AG2" s="32" t="s">
        <v>207</v>
      </c>
      <c r="AH2" s="32">
        <f>COUNTIFS($AM:$AM, AG2,$AT:$AT,$L$4)</f>
        <v>0</v>
      </c>
    </row>
    <row r="3" spans="1:52">
      <c r="F3" s="32" t="s">
        <v>61</v>
      </c>
      <c r="G3" s="32">
        <f t="shared" si="0"/>
        <v>0</v>
      </c>
      <c r="I3" s="44" t="s">
        <v>59</v>
      </c>
      <c r="J3" s="32">
        <f t="shared" si="1"/>
        <v>2</v>
      </c>
      <c r="L3" s="32" t="s">
        <v>61</v>
      </c>
      <c r="M3" s="32">
        <f t="shared" si="2"/>
        <v>0</v>
      </c>
      <c r="O3" s="44" t="s">
        <v>59</v>
      </c>
      <c r="P3" s="32">
        <f t="shared" si="3"/>
        <v>4</v>
      </c>
      <c r="R3" s="44" t="s">
        <v>97</v>
      </c>
      <c r="S3" s="32">
        <f t="shared" si="4"/>
        <v>0</v>
      </c>
      <c r="U3" s="165" t="s">
        <v>2054</v>
      </c>
      <c r="V3" s="165" t="s">
        <v>65</v>
      </c>
      <c r="X3" s="166" t="s">
        <v>172</v>
      </c>
      <c r="Y3" s="167">
        <f>COUNTIFS($AZ:$AZ,"="&amp;3)</f>
        <v>0</v>
      </c>
      <c r="AA3" s="32" t="s">
        <v>214</v>
      </c>
      <c r="AB3" s="32">
        <f>COUNTIFS($AE:$AE,AA3,$AO:$AO, $F$4)</f>
        <v>0</v>
      </c>
      <c r="AD3" s="32" t="s">
        <v>214</v>
      </c>
      <c r="AE3" s="32">
        <f>COUNTIFS(AM:AM, AD3)</f>
        <v>29</v>
      </c>
      <c r="AG3" s="32" t="s">
        <v>214</v>
      </c>
      <c r="AH3" s="32">
        <f>COUNTIFS($AM:$AM, AG3,$AT:$AT,$L$4)</f>
        <v>3</v>
      </c>
    </row>
    <row r="4" spans="1:52">
      <c r="F4" s="32" t="s">
        <v>58</v>
      </c>
      <c r="G4" s="32">
        <f t="shared" si="0"/>
        <v>1</v>
      </c>
      <c r="I4" s="44" t="s">
        <v>66</v>
      </c>
      <c r="J4" s="32">
        <f t="shared" si="1"/>
        <v>0</v>
      </c>
      <c r="L4" s="32" t="s">
        <v>58</v>
      </c>
      <c r="M4" s="32">
        <f t="shared" si="2"/>
        <v>7</v>
      </c>
      <c r="O4" s="44" t="s">
        <v>66</v>
      </c>
      <c r="P4" s="32">
        <f t="shared" si="3"/>
        <v>0</v>
      </c>
      <c r="R4" s="44" t="s">
        <v>98</v>
      </c>
      <c r="S4" s="32">
        <f t="shared" si="4"/>
        <v>0</v>
      </c>
      <c r="U4" s="32" t="s">
        <v>207</v>
      </c>
      <c r="V4" s="32">
        <f>COUNTIF(AE:AE, U4)</f>
        <v>60</v>
      </c>
      <c r="X4" s="166" t="s">
        <v>173</v>
      </c>
      <c r="Y4" s="167">
        <f>COUNTIFS($AZ:$AZ,"="&amp;4)</f>
        <v>62</v>
      </c>
      <c r="AA4" s="32" t="s">
        <v>1329</v>
      </c>
      <c r="AB4" s="32">
        <f>COUNTIFS($AE:$AE,AA4,$AO:$AO, $F$4)</f>
        <v>0</v>
      </c>
      <c r="AD4" s="32" t="s">
        <v>1329</v>
      </c>
      <c r="AE4" s="32">
        <f>COUNTIFS(AM:AM, AD4)</f>
        <v>0</v>
      </c>
      <c r="AG4" s="32" t="s">
        <v>1329</v>
      </c>
      <c r="AH4" s="32">
        <f>COUNTIFS($AM:$AM, AG4,$AT:$AT,$L$4)</f>
        <v>0</v>
      </c>
    </row>
    <row r="5" spans="1:52">
      <c r="F5" s="32" t="s">
        <v>63</v>
      </c>
      <c r="G5" s="32">
        <f t="shared" si="0"/>
        <v>0</v>
      </c>
      <c r="I5" s="32" t="s">
        <v>34</v>
      </c>
      <c r="J5" s="32">
        <f t="shared" si="1"/>
        <v>5</v>
      </c>
      <c r="L5" s="32" t="s">
        <v>63</v>
      </c>
      <c r="M5" s="32">
        <f t="shared" si="2"/>
        <v>0</v>
      </c>
      <c r="O5" s="32" t="s">
        <v>34</v>
      </c>
      <c r="P5" s="32">
        <f t="shared" si="3"/>
        <v>1</v>
      </c>
      <c r="R5" s="44" t="s">
        <v>35</v>
      </c>
      <c r="S5" s="32">
        <f t="shared" si="4"/>
        <v>8</v>
      </c>
      <c r="U5" s="32" t="s">
        <v>214</v>
      </c>
      <c r="V5" s="32">
        <f>COUNTIF(AE:AE, U5)</f>
        <v>8</v>
      </c>
      <c r="X5" s="166" t="s">
        <v>174</v>
      </c>
      <c r="Y5" s="167">
        <f>COUNTIFS($AZ:$AZ,"="&amp;5)</f>
        <v>6</v>
      </c>
      <c r="AA5" s="32" t="s">
        <v>206</v>
      </c>
      <c r="AB5" s="32">
        <f>COUNTIFS($AE:$AE,AA5,$AO:$AO, $F$4)</f>
        <v>0</v>
      </c>
      <c r="AD5" s="32" t="s">
        <v>206</v>
      </c>
      <c r="AE5" s="32">
        <f>COUNTIFS(AM:AM, AD5)</f>
        <v>39</v>
      </c>
      <c r="AG5" s="32" t="s">
        <v>206</v>
      </c>
      <c r="AH5" s="32">
        <f>COUNTIFS($AM:$AM, AG5,$AT:$AT,$L$4)</f>
        <v>4</v>
      </c>
    </row>
    <row r="6" spans="1:52">
      <c r="F6" s="32" t="s">
        <v>55</v>
      </c>
      <c r="G6" s="32">
        <f t="shared" si="0"/>
        <v>1</v>
      </c>
      <c r="I6" s="32" t="s">
        <v>60</v>
      </c>
      <c r="J6" s="32">
        <f t="shared" si="1"/>
        <v>0</v>
      </c>
      <c r="L6" s="32" t="s">
        <v>55</v>
      </c>
      <c r="M6" s="32">
        <f t="shared" si="2"/>
        <v>21</v>
      </c>
      <c r="O6" s="32" t="s">
        <v>60</v>
      </c>
      <c r="P6" s="32">
        <f t="shared" si="3"/>
        <v>0</v>
      </c>
      <c r="R6" s="32" t="s">
        <v>99</v>
      </c>
      <c r="S6" s="32">
        <f t="shared" si="4"/>
        <v>0</v>
      </c>
      <c r="U6" s="32" t="s">
        <v>1329</v>
      </c>
      <c r="V6" s="32">
        <f>COUNTIF(AE:AE, U6)</f>
        <v>0</v>
      </c>
      <c r="X6" s="166" t="s">
        <v>175</v>
      </c>
      <c r="Y6" s="167">
        <f>COUNTIFS($AZ:$AZ,"="&amp;6)</f>
        <v>0</v>
      </c>
    </row>
    <row r="7" spans="1:52">
      <c r="F7" s="32" t="s">
        <v>57</v>
      </c>
      <c r="G7" s="32">
        <f t="shared" si="0"/>
        <v>38</v>
      </c>
      <c r="I7" s="32" t="s">
        <v>62</v>
      </c>
      <c r="J7" s="32">
        <f t="shared" si="1"/>
        <v>5</v>
      </c>
      <c r="L7" s="32" t="s">
        <v>57</v>
      </c>
      <c r="M7" s="32">
        <f t="shared" si="2"/>
        <v>1</v>
      </c>
      <c r="O7" s="32" t="s">
        <v>62</v>
      </c>
      <c r="P7" s="32">
        <f t="shared" si="3"/>
        <v>0</v>
      </c>
      <c r="R7" s="32" t="s">
        <v>56</v>
      </c>
      <c r="S7" s="32">
        <f t="shared" si="4"/>
        <v>0</v>
      </c>
      <c r="U7" s="32" t="s">
        <v>206</v>
      </c>
      <c r="V7" s="32">
        <f>COUNTIF(AE:AE, U7)</f>
        <v>0</v>
      </c>
      <c r="X7" s="166" t="s">
        <v>176</v>
      </c>
      <c r="Y7" s="167">
        <f>COUNTIFS($AZ:$AZ,"="&amp;7)</f>
        <v>0</v>
      </c>
      <c r="AD7" s="507" t="s">
        <v>2060</v>
      </c>
      <c r="AE7" s="507" t="s">
        <v>65</v>
      </c>
    </row>
    <row r="8" spans="1:52">
      <c r="F8" s="32" t="s">
        <v>59</v>
      </c>
      <c r="G8" s="32">
        <f t="shared" si="0"/>
        <v>1</v>
      </c>
      <c r="I8" s="32"/>
      <c r="J8" s="32"/>
      <c r="L8" s="32" t="s">
        <v>59</v>
      </c>
      <c r="M8" s="32">
        <f t="shared" si="2"/>
        <v>19</v>
      </c>
      <c r="O8" s="32"/>
      <c r="P8" s="32"/>
      <c r="R8" s="32" t="s">
        <v>81</v>
      </c>
      <c r="S8" s="32">
        <f t="shared" si="4"/>
        <v>8</v>
      </c>
      <c r="X8" s="166" t="s">
        <v>177</v>
      </c>
      <c r="Y8" s="167">
        <f>COUNTIFS($AZ:$AZ,"="&amp;8)</f>
        <v>0</v>
      </c>
      <c r="AD8" s="32" t="s">
        <v>207</v>
      </c>
      <c r="AE8" s="32">
        <f>COUNTIFS(AR:AR, AD8)</f>
        <v>0</v>
      </c>
    </row>
    <row r="9" spans="1:52">
      <c r="F9" s="45" t="s">
        <v>67</v>
      </c>
      <c r="G9" s="46">
        <f>COUNTIFS($AC:$AC,"New_TC")</f>
        <v>60</v>
      </c>
      <c r="I9" s="45" t="s">
        <v>100</v>
      </c>
      <c r="J9" s="46">
        <f>COUNTIFS($AC:$AC,"Reuse_Org")</f>
        <v>0</v>
      </c>
      <c r="L9" s="45"/>
      <c r="M9" s="46"/>
      <c r="O9" s="45" t="s">
        <v>101</v>
      </c>
      <c r="P9" s="46">
        <f>COUNTIFS($AC:$AC,"Reuse_Modify")</f>
        <v>8</v>
      </c>
      <c r="R9" s="32"/>
      <c r="S9" s="32"/>
      <c r="X9" s="166" t="s">
        <v>178</v>
      </c>
      <c r="Y9" s="167">
        <f>COUNTIFS($AZ:$AZ,"="&amp;9)</f>
        <v>0</v>
      </c>
      <c r="AD9" s="32" t="s">
        <v>214</v>
      </c>
      <c r="AE9" s="32">
        <f>COUNTIFS(AR:AR, AD9)</f>
        <v>0</v>
      </c>
    </row>
    <row r="10" spans="1:52">
      <c r="F10" s="45" t="s">
        <v>32</v>
      </c>
      <c r="G10" s="46">
        <f>SUM(G2:G8)</f>
        <v>68</v>
      </c>
      <c r="I10" s="45" t="s">
        <v>70</v>
      </c>
      <c r="J10" s="46">
        <f>SUM(J2:J7)</f>
        <v>68</v>
      </c>
      <c r="L10" s="45" t="s">
        <v>32</v>
      </c>
      <c r="M10" s="46">
        <f>SUM(M2:M8)</f>
        <v>55</v>
      </c>
      <c r="O10" s="45" t="s">
        <v>70</v>
      </c>
      <c r="P10" s="46">
        <f>SUM(P2:P7)</f>
        <v>61</v>
      </c>
      <c r="R10" s="45" t="s">
        <v>70</v>
      </c>
      <c r="S10" s="46">
        <f>SUM(S2:S9)</f>
        <v>68</v>
      </c>
      <c r="X10" s="166" t="s">
        <v>179</v>
      </c>
      <c r="Y10" s="167">
        <f>COUNTIFS($AZ:$AZ,"="&amp;10)</f>
        <v>0</v>
      </c>
      <c r="AD10" s="32" t="s">
        <v>1329</v>
      </c>
      <c r="AE10" s="32">
        <f>COUNTIFS(AR:AR, AD10)</f>
        <v>56</v>
      </c>
    </row>
    <row r="11" spans="1:52">
      <c r="X11" s="166" t="s">
        <v>180</v>
      </c>
      <c r="Y11" s="167">
        <f>COUNTIFS($AZ:$AZ,"="&amp;11)</f>
        <v>0</v>
      </c>
      <c r="AD11" s="32" t="s">
        <v>206</v>
      </c>
      <c r="AE11" s="32">
        <f>COUNTIFS(AR:AR, AD11)</f>
        <v>0</v>
      </c>
    </row>
    <row r="12" spans="1:52">
      <c r="X12" s="166" t="s">
        <v>181</v>
      </c>
      <c r="Y12" s="167">
        <f>COUNTIFS($AZ:$AZ,"="&amp;12)</f>
        <v>0</v>
      </c>
    </row>
    <row r="13" spans="1:52">
      <c r="D13" s="41"/>
    </row>
    <row r="14" spans="1:52" ht="19.95" customHeight="1">
      <c r="E14" s="56" t="s">
        <v>38</v>
      </c>
      <c r="F14" s="56" t="s">
        <v>39</v>
      </c>
      <c r="G14" s="55" t="s">
        <v>4</v>
      </c>
      <c r="H14" s="55" t="s">
        <v>41</v>
      </c>
      <c r="I14" s="55" t="s">
        <v>77</v>
      </c>
      <c r="J14" s="151" t="s">
        <v>78</v>
      </c>
      <c r="K14" s="55" t="s">
        <v>79</v>
      </c>
      <c r="L14" s="55" t="s">
        <v>80</v>
      </c>
      <c r="M14" s="55" t="s">
        <v>42</v>
      </c>
      <c r="N14" s="151" t="s">
        <v>43</v>
      </c>
      <c r="O14" s="55" t="s">
        <v>31</v>
      </c>
      <c r="P14" s="55" t="s">
        <v>40</v>
      </c>
      <c r="Q14" s="55" t="s">
        <v>84</v>
      </c>
      <c r="R14" s="55" t="s">
        <v>85</v>
      </c>
      <c r="S14" s="55" t="s">
        <v>45</v>
      </c>
      <c r="T14" s="151" t="s">
        <v>86</v>
      </c>
      <c r="U14" s="55" t="s">
        <v>46</v>
      </c>
      <c r="V14" s="55" t="s">
        <v>44</v>
      </c>
      <c r="W14" s="55" t="s">
        <v>2</v>
      </c>
      <c r="X14" s="55" t="s">
        <v>3</v>
      </c>
      <c r="Y14" s="55" t="s">
        <v>87</v>
      </c>
      <c r="Z14" s="55" t="s">
        <v>88</v>
      </c>
      <c r="AA14" s="55" t="s">
        <v>89</v>
      </c>
      <c r="AB14" s="55" t="s">
        <v>90</v>
      </c>
      <c r="AC14" s="55" t="s">
        <v>91</v>
      </c>
      <c r="AD14" s="57" t="s">
        <v>92</v>
      </c>
      <c r="AE14" s="57" t="s">
        <v>134</v>
      </c>
      <c r="AF14" s="57" t="s">
        <v>135</v>
      </c>
      <c r="AG14" s="58" t="s">
        <v>47</v>
      </c>
      <c r="AH14" s="58" t="s">
        <v>93</v>
      </c>
      <c r="AI14" s="58" t="s">
        <v>84</v>
      </c>
      <c r="AJ14" s="58" t="s">
        <v>94</v>
      </c>
      <c r="AK14" s="58" t="s">
        <v>95</v>
      </c>
      <c r="AL14" s="57" t="s">
        <v>50</v>
      </c>
      <c r="AM14" s="597" t="s">
        <v>48</v>
      </c>
      <c r="AN14" s="597"/>
      <c r="AO14" s="597"/>
      <c r="AP14" s="597"/>
      <c r="AQ14" s="597"/>
      <c r="AR14" s="597" t="s">
        <v>49</v>
      </c>
      <c r="AS14" s="597"/>
      <c r="AT14" s="597"/>
      <c r="AU14" s="597"/>
      <c r="AV14" s="597"/>
      <c r="AW14" s="157"/>
      <c r="AX14" s="157"/>
      <c r="AY14" s="157"/>
      <c r="AZ14" s="157"/>
    </row>
    <row r="15" spans="1:52" ht="19.95" customHeight="1">
      <c r="E15" s="59"/>
      <c r="F15" s="60"/>
      <c r="G15" s="61"/>
      <c r="H15" s="46" t="s">
        <v>165</v>
      </c>
      <c r="I15" s="46"/>
      <c r="J15" s="127"/>
      <c r="K15" s="46"/>
      <c r="L15" s="46"/>
      <c r="M15" s="46" t="s">
        <v>0</v>
      </c>
      <c r="N15" s="127" t="s">
        <v>0</v>
      </c>
      <c r="O15" s="46" t="s">
        <v>0</v>
      </c>
      <c r="P15" s="46" t="s">
        <v>0</v>
      </c>
      <c r="Q15" s="46" t="s">
        <v>0</v>
      </c>
      <c r="R15" s="46" t="s">
        <v>0</v>
      </c>
      <c r="S15" s="46" t="s">
        <v>140</v>
      </c>
      <c r="T15" s="46" t="s">
        <v>0</v>
      </c>
      <c r="U15" s="46" t="s">
        <v>0</v>
      </c>
      <c r="V15" s="46" t="s">
        <v>0</v>
      </c>
      <c r="W15" s="46" t="s">
        <v>154</v>
      </c>
      <c r="X15" s="46" t="s">
        <v>155</v>
      </c>
      <c r="Y15" s="46"/>
      <c r="Z15" s="46"/>
      <c r="AA15" s="46" t="s">
        <v>0</v>
      </c>
      <c r="AB15" s="46" t="s">
        <v>0</v>
      </c>
      <c r="AC15" s="46"/>
      <c r="AD15" s="46"/>
      <c r="AE15" s="46"/>
      <c r="AF15" s="46"/>
      <c r="AG15" s="62"/>
      <c r="AH15" s="62"/>
      <c r="AI15" s="62"/>
      <c r="AJ15" s="62"/>
      <c r="AK15" s="62"/>
      <c r="AL15" s="62"/>
      <c r="AM15" s="63" t="s">
        <v>36</v>
      </c>
      <c r="AN15" s="64" t="s">
        <v>96</v>
      </c>
      <c r="AO15" s="63" t="s">
        <v>52</v>
      </c>
      <c r="AP15" s="64" t="s">
        <v>53</v>
      </c>
      <c r="AQ15" s="63" t="s">
        <v>51</v>
      </c>
      <c r="AR15" s="65" t="s">
        <v>36</v>
      </c>
      <c r="AS15" s="65" t="s">
        <v>96</v>
      </c>
      <c r="AT15" s="66" t="s">
        <v>54</v>
      </c>
      <c r="AU15" s="66" t="s">
        <v>53</v>
      </c>
      <c r="AV15" s="177" t="s">
        <v>51</v>
      </c>
      <c r="AW15" s="158" t="s">
        <v>153</v>
      </c>
      <c r="AX15" s="158" t="s">
        <v>168</v>
      </c>
      <c r="AY15" s="158" t="s">
        <v>169</v>
      </c>
      <c r="AZ15" s="158" t="s">
        <v>166</v>
      </c>
    </row>
    <row r="16" spans="1:52" ht="19.95" customHeight="1">
      <c r="E16" s="100"/>
      <c r="F16" s="96"/>
      <c r="G16" s="364"/>
      <c r="H16" s="321" t="s">
        <v>2064</v>
      </c>
      <c r="I16" s="322" t="s">
        <v>2065</v>
      </c>
      <c r="J16" s="322" t="s">
        <v>2066</v>
      </c>
      <c r="N16" s="321">
        <v>13247922</v>
      </c>
      <c r="Q16" s="321" t="s">
        <v>8270</v>
      </c>
      <c r="R16" s="322" t="s">
        <v>2315</v>
      </c>
      <c r="S16" s="321" t="s">
        <v>140</v>
      </c>
      <c r="T16" s="321" t="s">
        <v>161</v>
      </c>
      <c r="U16" s="317"/>
      <c r="V16" s="317"/>
      <c r="W16" s="321" t="s">
        <v>35</v>
      </c>
      <c r="X16" s="317"/>
      <c r="Y16" s="70"/>
      <c r="Z16" s="70"/>
      <c r="AA16" s="317"/>
      <c r="AB16" s="317"/>
      <c r="AC16" s="96" t="s">
        <v>1146</v>
      </c>
      <c r="AD16" s="32"/>
      <c r="AE16" s="323" t="s">
        <v>214</v>
      </c>
      <c r="AF16" s="323">
        <v>43927</v>
      </c>
      <c r="AG16" s="70"/>
      <c r="AH16" s="70"/>
      <c r="AI16" s="70"/>
      <c r="AJ16" s="70"/>
      <c r="AK16" s="70"/>
      <c r="AL16" s="317"/>
      <c r="AM16" s="96" t="s">
        <v>206</v>
      </c>
      <c r="AN16" s="323">
        <v>43938</v>
      </c>
      <c r="AO16" s="96" t="s">
        <v>57</v>
      </c>
      <c r="AP16" s="96" t="s">
        <v>56</v>
      </c>
      <c r="AQ16" s="96" t="s">
        <v>1177</v>
      </c>
      <c r="AR16" s="96" t="s">
        <v>1329</v>
      </c>
      <c r="AS16" s="323">
        <v>43970</v>
      </c>
      <c r="AT16" s="96" t="s">
        <v>56</v>
      </c>
      <c r="AU16" s="96" t="s">
        <v>56</v>
      </c>
      <c r="AV16" s="96" t="s">
        <v>1330</v>
      </c>
      <c r="AW16" s="317"/>
      <c r="AX16" s="317"/>
      <c r="AY16" s="87"/>
      <c r="AZ16" s="32">
        <f>MONTH(AF16)</f>
        <v>4</v>
      </c>
    </row>
    <row r="17" spans="2:52" ht="19.95" customHeight="1">
      <c r="B17" s="96"/>
      <c r="C17" s="96"/>
      <c r="D17" s="317"/>
      <c r="E17" s="317"/>
      <c r="F17" s="317"/>
      <c r="G17" s="96"/>
      <c r="H17" s="321" t="s">
        <v>2067</v>
      </c>
      <c r="I17" s="322" t="s">
        <v>2068</v>
      </c>
      <c r="J17" s="322" t="s">
        <v>2069</v>
      </c>
      <c r="K17" s="96"/>
      <c r="L17" s="317"/>
      <c r="M17" s="317"/>
      <c r="N17" s="321">
        <v>13647514</v>
      </c>
      <c r="O17" s="317"/>
      <c r="P17" s="317"/>
      <c r="Q17" s="321" t="s">
        <v>8271</v>
      </c>
      <c r="R17" s="322" t="s">
        <v>8296</v>
      </c>
      <c r="S17" s="321" t="s">
        <v>140</v>
      </c>
      <c r="T17" s="321" t="s">
        <v>161</v>
      </c>
      <c r="U17" s="317"/>
      <c r="V17" s="96"/>
      <c r="W17" s="321" t="s">
        <v>35</v>
      </c>
      <c r="X17" s="317"/>
      <c r="Y17" s="70"/>
      <c r="Z17" s="70"/>
      <c r="AA17" s="317"/>
      <c r="AB17" s="317"/>
      <c r="AC17" s="96" t="s">
        <v>1146</v>
      </c>
      <c r="AD17" s="32"/>
      <c r="AE17" s="323" t="s">
        <v>214</v>
      </c>
      <c r="AF17" s="323">
        <v>43927</v>
      </c>
      <c r="AG17" s="70"/>
      <c r="AH17" s="70"/>
      <c r="AI17" s="70"/>
      <c r="AJ17" s="70"/>
      <c r="AK17" s="70"/>
      <c r="AL17" s="317"/>
      <c r="AM17" s="96" t="s">
        <v>206</v>
      </c>
      <c r="AN17" s="323">
        <v>43938</v>
      </c>
      <c r="AO17" s="96" t="s">
        <v>57</v>
      </c>
      <c r="AP17" s="96" t="s">
        <v>56</v>
      </c>
      <c r="AQ17" s="96" t="s">
        <v>1178</v>
      </c>
      <c r="AR17" s="96" t="s">
        <v>1329</v>
      </c>
      <c r="AS17" s="323">
        <v>43970</v>
      </c>
      <c r="AT17" s="96" t="s">
        <v>58</v>
      </c>
      <c r="AU17" s="96" t="s">
        <v>56</v>
      </c>
      <c r="AV17" s="96" t="s">
        <v>1331</v>
      </c>
      <c r="AW17" s="317"/>
      <c r="AX17" s="317"/>
      <c r="AY17" s="87"/>
      <c r="AZ17" s="32">
        <f t="shared" ref="AZ17:AZ80" si="5">MONTH(AF17)</f>
        <v>4</v>
      </c>
    </row>
    <row r="18" spans="2:52" ht="19.95" customHeight="1">
      <c r="E18" s="100"/>
      <c r="F18" s="96"/>
      <c r="G18" s="364"/>
      <c r="H18" s="321" t="s">
        <v>2070</v>
      </c>
      <c r="I18" s="322" t="s">
        <v>2071</v>
      </c>
      <c r="J18" s="322" t="s">
        <v>2072</v>
      </c>
      <c r="K18" s="317"/>
      <c r="L18" s="317"/>
      <c r="M18" s="317"/>
      <c r="N18" s="321">
        <v>13647514</v>
      </c>
      <c r="O18" s="317"/>
      <c r="P18" s="317"/>
      <c r="Q18" s="321" t="s">
        <v>8272</v>
      </c>
      <c r="R18" s="322" t="s">
        <v>8296</v>
      </c>
      <c r="S18" s="321" t="s">
        <v>140</v>
      </c>
      <c r="T18" s="321" t="s">
        <v>161</v>
      </c>
      <c r="U18" s="317"/>
      <c r="V18" s="96"/>
      <c r="W18" s="321" t="s">
        <v>35</v>
      </c>
      <c r="X18" s="317"/>
      <c r="Y18" s="70"/>
      <c r="Z18" s="70"/>
      <c r="AA18" s="317"/>
      <c r="AB18" s="317"/>
      <c r="AC18" s="96" t="s">
        <v>1146</v>
      </c>
      <c r="AD18" s="32"/>
      <c r="AE18" s="323" t="s">
        <v>214</v>
      </c>
      <c r="AF18" s="323">
        <v>43927</v>
      </c>
      <c r="AG18" s="70"/>
      <c r="AH18" s="70"/>
      <c r="AI18" s="70"/>
      <c r="AJ18" s="70"/>
      <c r="AK18" s="70"/>
      <c r="AL18" s="317"/>
      <c r="AM18" s="96" t="s">
        <v>206</v>
      </c>
      <c r="AN18" s="323">
        <v>43938</v>
      </c>
      <c r="AO18" s="96" t="s">
        <v>57</v>
      </c>
      <c r="AP18" s="96" t="s">
        <v>56</v>
      </c>
      <c r="AQ18" s="96" t="s">
        <v>1179</v>
      </c>
      <c r="AR18" s="96" t="s">
        <v>1329</v>
      </c>
      <c r="AS18" s="323">
        <v>43970</v>
      </c>
      <c r="AT18" s="96" t="s">
        <v>58</v>
      </c>
      <c r="AU18" s="96" t="s">
        <v>56</v>
      </c>
      <c r="AV18" s="96" t="s">
        <v>1331</v>
      </c>
      <c r="AW18" s="317"/>
      <c r="AX18" s="317"/>
      <c r="AY18" s="87"/>
      <c r="AZ18" s="32">
        <f t="shared" si="5"/>
        <v>4</v>
      </c>
    </row>
    <row r="19" spans="2:52" ht="19.95" customHeight="1">
      <c r="E19" s="100"/>
      <c r="F19" s="96"/>
      <c r="G19" s="364"/>
      <c r="H19" s="321" t="s">
        <v>2073</v>
      </c>
      <c r="I19" s="322" t="s">
        <v>2074</v>
      </c>
      <c r="J19" s="322" t="s">
        <v>2075</v>
      </c>
      <c r="K19" s="317"/>
      <c r="L19" s="317"/>
      <c r="M19" s="317"/>
      <c r="N19" s="321">
        <v>13647514</v>
      </c>
      <c r="O19" s="317"/>
      <c r="P19" s="317"/>
      <c r="Q19" s="321" t="s">
        <v>8273</v>
      </c>
      <c r="R19" s="322" t="s">
        <v>8296</v>
      </c>
      <c r="S19" s="321" t="s">
        <v>140</v>
      </c>
      <c r="T19" s="321" t="s">
        <v>161</v>
      </c>
      <c r="U19" s="317"/>
      <c r="V19" s="96"/>
      <c r="W19" s="321" t="s">
        <v>35</v>
      </c>
      <c r="X19" s="317"/>
      <c r="Y19" s="70"/>
      <c r="Z19" s="70"/>
      <c r="AA19" s="317"/>
      <c r="AB19" s="317"/>
      <c r="AC19" s="96" t="s">
        <v>1146</v>
      </c>
      <c r="AD19" s="32"/>
      <c r="AE19" s="323" t="s">
        <v>214</v>
      </c>
      <c r="AF19" s="323">
        <v>43927</v>
      </c>
      <c r="AG19" s="70"/>
      <c r="AH19" s="70"/>
      <c r="AI19" s="70"/>
      <c r="AJ19" s="70"/>
      <c r="AK19" s="70"/>
      <c r="AL19" s="317"/>
      <c r="AM19" s="96" t="s">
        <v>206</v>
      </c>
      <c r="AN19" s="323">
        <v>43938</v>
      </c>
      <c r="AO19" s="96" t="s">
        <v>57</v>
      </c>
      <c r="AP19" s="96" t="s">
        <v>56</v>
      </c>
      <c r="AQ19" s="96" t="s">
        <v>1178</v>
      </c>
      <c r="AR19" s="96"/>
      <c r="AS19" s="323">
        <v>43970</v>
      </c>
      <c r="AT19" s="96" t="s">
        <v>56</v>
      </c>
      <c r="AU19" s="96" t="s">
        <v>56</v>
      </c>
      <c r="AV19" s="96"/>
      <c r="AW19" s="317"/>
      <c r="AX19" s="317"/>
      <c r="AY19" s="87"/>
      <c r="AZ19" s="32">
        <f t="shared" si="5"/>
        <v>4</v>
      </c>
    </row>
    <row r="20" spans="2:52" ht="19.95" customHeight="1">
      <c r="E20" s="100"/>
      <c r="F20" s="96"/>
      <c r="G20" s="364"/>
      <c r="H20" s="321" t="s">
        <v>2076</v>
      </c>
      <c r="I20" s="322" t="s">
        <v>2077</v>
      </c>
      <c r="J20" s="322" t="s">
        <v>2075</v>
      </c>
      <c r="K20" s="317"/>
      <c r="L20" s="317"/>
      <c r="M20" s="317"/>
      <c r="N20" s="321">
        <v>13647514</v>
      </c>
      <c r="O20" s="317"/>
      <c r="P20" s="317"/>
      <c r="Q20" s="321" t="s">
        <v>8274</v>
      </c>
      <c r="R20" s="322" t="s">
        <v>8296</v>
      </c>
      <c r="S20" s="321" t="s">
        <v>140</v>
      </c>
      <c r="T20" s="321" t="s">
        <v>161</v>
      </c>
      <c r="U20" s="317"/>
      <c r="V20" s="96"/>
      <c r="W20" s="321" t="s">
        <v>35</v>
      </c>
      <c r="X20" s="317"/>
      <c r="Y20" s="70"/>
      <c r="Z20" s="70"/>
      <c r="AA20" s="317"/>
      <c r="AB20" s="317"/>
      <c r="AC20" s="96" t="s">
        <v>1146</v>
      </c>
      <c r="AD20" s="32"/>
      <c r="AE20" s="323" t="s">
        <v>214</v>
      </c>
      <c r="AF20" s="323">
        <v>43927</v>
      </c>
      <c r="AG20" s="70"/>
      <c r="AH20" s="70"/>
      <c r="AI20" s="70"/>
      <c r="AJ20" s="70"/>
      <c r="AK20" s="70"/>
      <c r="AL20" s="317"/>
      <c r="AM20" s="96" t="s">
        <v>206</v>
      </c>
      <c r="AN20" s="323">
        <v>43938</v>
      </c>
      <c r="AO20" s="96" t="s">
        <v>57</v>
      </c>
      <c r="AP20" s="96" t="s">
        <v>56</v>
      </c>
      <c r="AQ20" s="96" t="s">
        <v>1180</v>
      </c>
      <c r="AR20" s="96" t="s">
        <v>1329</v>
      </c>
      <c r="AS20" s="323">
        <v>43970</v>
      </c>
      <c r="AT20" s="96" t="s">
        <v>56</v>
      </c>
      <c r="AU20" s="96" t="s">
        <v>56</v>
      </c>
      <c r="AV20" s="96"/>
      <c r="AW20" s="317"/>
      <c r="AX20" s="317"/>
      <c r="AY20" s="87"/>
      <c r="AZ20" s="32">
        <f t="shared" si="5"/>
        <v>4</v>
      </c>
    </row>
    <row r="21" spans="2:52" ht="19.95" customHeight="1">
      <c r="E21" s="100"/>
      <c r="F21" s="96"/>
      <c r="G21" s="364"/>
      <c r="H21" s="321" t="s">
        <v>2078</v>
      </c>
      <c r="I21" s="322" t="s">
        <v>2079</v>
      </c>
      <c r="J21" s="322" t="s">
        <v>2080</v>
      </c>
      <c r="K21" s="317"/>
      <c r="L21" s="317"/>
      <c r="M21" s="317"/>
      <c r="N21" s="321">
        <v>13647804</v>
      </c>
      <c r="O21" s="317"/>
      <c r="P21" s="317"/>
      <c r="Q21" s="321" t="s">
        <v>8275</v>
      </c>
      <c r="R21" s="322" t="s">
        <v>2315</v>
      </c>
      <c r="S21" s="321" t="s">
        <v>140</v>
      </c>
      <c r="T21" s="321" t="s">
        <v>161</v>
      </c>
      <c r="U21" s="317"/>
      <c r="V21" s="96"/>
      <c r="W21" s="321" t="s">
        <v>35</v>
      </c>
      <c r="X21" s="317"/>
      <c r="Y21" s="70"/>
      <c r="Z21" s="70"/>
      <c r="AA21" s="317"/>
      <c r="AB21" s="317"/>
      <c r="AC21" s="96" t="s">
        <v>1146</v>
      </c>
      <c r="AD21" s="32"/>
      <c r="AE21" s="323" t="s">
        <v>214</v>
      </c>
      <c r="AF21" s="323">
        <v>43927</v>
      </c>
      <c r="AG21" s="70"/>
      <c r="AH21" s="70"/>
      <c r="AI21" s="70"/>
      <c r="AJ21" s="70"/>
      <c r="AK21" s="70"/>
      <c r="AL21" s="317"/>
      <c r="AM21" s="96" t="s">
        <v>206</v>
      </c>
      <c r="AN21" s="323">
        <v>43938</v>
      </c>
      <c r="AO21" s="96" t="s">
        <v>57</v>
      </c>
      <c r="AP21" s="96" t="s">
        <v>56</v>
      </c>
      <c r="AQ21" s="96" t="s">
        <v>1176</v>
      </c>
      <c r="AR21" s="96"/>
      <c r="AS21" s="323"/>
      <c r="AT21" s="96"/>
      <c r="AU21" s="96"/>
      <c r="AV21" s="96"/>
      <c r="AW21" s="317"/>
      <c r="AX21" s="317"/>
      <c r="AY21" s="87"/>
      <c r="AZ21" s="32">
        <f t="shared" si="5"/>
        <v>4</v>
      </c>
    </row>
    <row r="22" spans="2:52" ht="19.95" customHeight="1">
      <c r="E22" s="100"/>
      <c r="F22" s="96"/>
      <c r="G22" s="364"/>
      <c r="H22" s="321" t="s">
        <v>2081</v>
      </c>
      <c r="I22" s="322" t="s">
        <v>2082</v>
      </c>
      <c r="J22" s="322" t="s">
        <v>2083</v>
      </c>
      <c r="K22" s="317"/>
      <c r="L22" s="317"/>
      <c r="M22" s="317"/>
      <c r="N22" s="321">
        <v>14087833</v>
      </c>
      <c r="O22" s="317"/>
      <c r="P22" s="317"/>
      <c r="Q22" s="321" t="s">
        <v>8276</v>
      </c>
      <c r="R22" s="322" t="s">
        <v>2315</v>
      </c>
      <c r="S22" s="321" t="s">
        <v>140</v>
      </c>
      <c r="T22" s="321" t="s">
        <v>161</v>
      </c>
      <c r="U22" s="317"/>
      <c r="V22" s="96"/>
      <c r="W22" s="321" t="s">
        <v>35</v>
      </c>
      <c r="X22" s="317"/>
      <c r="Y22" s="70"/>
      <c r="Z22" s="70"/>
      <c r="AA22" s="317"/>
      <c r="AB22" s="317"/>
      <c r="AC22" s="96" t="s">
        <v>1146</v>
      </c>
      <c r="AD22" s="32"/>
      <c r="AE22" s="323" t="s">
        <v>214</v>
      </c>
      <c r="AF22" s="323">
        <v>43927</v>
      </c>
      <c r="AG22" s="70"/>
      <c r="AH22" s="70"/>
      <c r="AI22" s="70"/>
      <c r="AJ22" s="70"/>
      <c r="AK22" s="70"/>
      <c r="AL22" s="317"/>
      <c r="AM22" s="96" t="s">
        <v>206</v>
      </c>
      <c r="AN22" s="323">
        <v>43938</v>
      </c>
      <c r="AO22" s="96" t="s">
        <v>57</v>
      </c>
      <c r="AP22" s="96" t="s">
        <v>56</v>
      </c>
      <c r="AQ22" s="96" t="s">
        <v>1175</v>
      </c>
      <c r="AR22" s="96"/>
      <c r="AS22" s="323"/>
      <c r="AT22" s="96"/>
      <c r="AU22" s="96"/>
      <c r="AV22" s="96"/>
      <c r="AW22" s="317"/>
      <c r="AX22" s="317"/>
      <c r="AY22" s="87"/>
      <c r="AZ22" s="32">
        <f t="shared" si="5"/>
        <v>4</v>
      </c>
    </row>
    <row r="23" spans="2:52" ht="19.95" customHeight="1">
      <c r="E23" s="100"/>
      <c r="F23" s="96"/>
      <c r="G23" s="364"/>
      <c r="H23" s="321" t="s">
        <v>2084</v>
      </c>
      <c r="I23" s="322" t="s">
        <v>2085</v>
      </c>
      <c r="J23" s="322" t="s">
        <v>2086</v>
      </c>
      <c r="K23" s="317"/>
      <c r="L23" s="317"/>
      <c r="M23" s="317"/>
      <c r="N23" s="321">
        <v>14088262</v>
      </c>
      <c r="O23" s="317"/>
      <c r="P23" s="317"/>
      <c r="Q23" s="341" t="s">
        <v>8277</v>
      </c>
      <c r="R23" s="322" t="s">
        <v>2315</v>
      </c>
      <c r="S23" s="321" t="s">
        <v>140</v>
      </c>
      <c r="T23" s="321" t="s">
        <v>161</v>
      </c>
      <c r="U23" s="317"/>
      <c r="V23" s="96"/>
      <c r="W23" s="321" t="s">
        <v>35</v>
      </c>
      <c r="X23" s="317"/>
      <c r="Y23" s="70"/>
      <c r="Z23" s="70"/>
      <c r="AA23" s="317"/>
      <c r="AB23" s="317"/>
      <c r="AC23" s="96" t="s">
        <v>1146</v>
      </c>
      <c r="AD23" s="32"/>
      <c r="AE23" s="323" t="s">
        <v>214</v>
      </c>
      <c r="AF23" s="323">
        <v>43927</v>
      </c>
      <c r="AG23" s="70"/>
      <c r="AH23" s="70"/>
      <c r="AI23" s="70"/>
      <c r="AJ23" s="70"/>
      <c r="AK23" s="70"/>
      <c r="AL23" s="317"/>
      <c r="AM23" s="96" t="s">
        <v>206</v>
      </c>
      <c r="AN23" s="323">
        <v>43937</v>
      </c>
      <c r="AO23" s="96" t="s">
        <v>57</v>
      </c>
      <c r="AP23" s="96" t="s">
        <v>56</v>
      </c>
      <c r="AQ23" s="96" t="s">
        <v>1174</v>
      </c>
      <c r="AR23" s="96" t="s">
        <v>1329</v>
      </c>
      <c r="AS23" s="323">
        <v>43970</v>
      </c>
      <c r="AT23" s="96" t="s">
        <v>55</v>
      </c>
      <c r="AU23" s="96" t="s">
        <v>56</v>
      </c>
      <c r="AV23" s="96" t="s">
        <v>1332</v>
      </c>
      <c r="AW23" s="317"/>
      <c r="AX23" s="317"/>
      <c r="AY23" s="87"/>
      <c r="AZ23" s="32">
        <f t="shared" si="5"/>
        <v>4</v>
      </c>
    </row>
    <row r="24" spans="2:52" ht="19.95" customHeight="1">
      <c r="E24" s="100"/>
      <c r="F24" s="317"/>
      <c r="G24" s="364"/>
      <c r="H24" s="321" t="s">
        <v>2087</v>
      </c>
      <c r="I24" s="322" t="s">
        <v>2088</v>
      </c>
      <c r="J24" s="322" t="s">
        <v>2089</v>
      </c>
      <c r="K24" s="317"/>
      <c r="L24" s="317"/>
      <c r="M24" s="317"/>
      <c r="N24" s="321">
        <v>13648188</v>
      </c>
      <c r="O24" s="317"/>
      <c r="P24" s="317"/>
      <c r="Q24" s="321" t="s">
        <v>8278</v>
      </c>
      <c r="R24" s="322" t="s">
        <v>8297</v>
      </c>
      <c r="S24" s="321" t="s">
        <v>144</v>
      </c>
      <c r="T24" s="321" t="s">
        <v>161</v>
      </c>
      <c r="U24" s="317"/>
      <c r="V24" s="96"/>
      <c r="W24" s="321" t="s">
        <v>29</v>
      </c>
      <c r="X24" s="317"/>
      <c r="Y24" s="70"/>
      <c r="Z24" s="70"/>
      <c r="AA24" s="317"/>
      <c r="AB24" s="317"/>
      <c r="AC24" s="96" t="s">
        <v>142</v>
      </c>
      <c r="AD24" s="32"/>
      <c r="AE24" s="323" t="s">
        <v>207</v>
      </c>
      <c r="AF24" s="323">
        <v>43928</v>
      </c>
      <c r="AG24" s="70"/>
      <c r="AH24" s="70"/>
      <c r="AI24" s="70"/>
      <c r="AJ24" s="70"/>
      <c r="AK24" s="70"/>
      <c r="AL24" s="317"/>
      <c r="AM24" s="96" t="s">
        <v>214</v>
      </c>
      <c r="AN24" s="323">
        <v>43938</v>
      </c>
      <c r="AO24" s="96" t="s">
        <v>57</v>
      </c>
      <c r="AP24" s="96" t="s">
        <v>59</v>
      </c>
      <c r="AQ24" s="96" t="s">
        <v>1184</v>
      </c>
      <c r="AR24" s="96"/>
      <c r="AS24" s="323"/>
      <c r="AT24" s="96"/>
      <c r="AU24" s="96"/>
      <c r="AV24" s="96"/>
      <c r="AW24" s="317"/>
      <c r="AX24" s="317"/>
      <c r="AY24" s="87"/>
      <c r="AZ24" s="32">
        <f t="shared" si="5"/>
        <v>4</v>
      </c>
    </row>
    <row r="25" spans="2:52" ht="19.95" customHeight="1">
      <c r="E25" s="317"/>
      <c r="F25" s="317"/>
      <c r="G25" s="317"/>
      <c r="H25" s="321" t="s">
        <v>2090</v>
      </c>
      <c r="I25" s="322" t="s">
        <v>2091</v>
      </c>
      <c r="J25" s="322" t="s">
        <v>2092</v>
      </c>
      <c r="K25" s="317"/>
      <c r="L25" s="317"/>
      <c r="M25" s="317"/>
      <c r="N25" s="321">
        <v>13648188</v>
      </c>
      <c r="O25" s="317"/>
      <c r="P25" s="317"/>
      <c r="Q25" s="321" t="s">
        <v>8279</v>
      </c>
      <c r="R25" s="322" t="s">
        <v>8297</v>
      </c>
      <c r="S25" s="321" t="s">
        <v>144</v>
      </c>
      <c r="T25" s="321" t="s">
        <v>161</v>
      </c>
      <c r="U25" s="317"/>
      <c r="V25" s="317"/>
      <c r="W25" s="321" t="s">
        <v>29</v>
      </c>
      <c r="X25" s="317"/>
      <c r="Y25" s="70"/>
      <c r="Z25" s="70"/>
      <c r="AA25" s="317"/>
      <c r="AB25" s="317"/>
      <c r="AC25" s="96" t="s">
        <v>142</v>
      </c>
      <c r="AD25" s="32"/>
      <c r="AE25" s="323" t="s">
        <v>207</v>
      </c>
      <c r="AF25" s="323">
        <v>43928</v>
      </c>
      <c r="AG25" s="70"/>
      <c r="AH25" s="70"/>
      <c r="AI25" s="70"/>
      <c r="AJ25" s="70"/>
      <c r="AK25" s="70"/>
      <c r="AL25" s="317"/>
      <c r="AM25" s="96" t="s">
        <v>214</v>
      </c>
      <c r="AN25" s="323">
        <v>43942</v>
      </c>
      <c r="AO25" s="96" t="s">
        <v>59</v>
      </c>
      <c r="AP25" s="96" t="s">
        <v>59</v>
      </c>
      <c r="AQ25" s="96" t="s">
        <v>1185</v>
      </c>
      <c r="AR25" s="96" t="s">
        <v>1329</v>
      </c>
      <c r="AS25" s="323">
        <v>43970</v>
      </c>
      <c r="AT25" s="96" t="s">
        <v>56</v>
      </c>
      <c r="AU25" s="96" t="s">
        <v>56</v>
      </c>
      <c r="AV25" s="96"/>
      <c r="AW25" s="317"/>
      <c r="AX25" s="317"/>
      <c r="AY25" s="87"/>
      <c r="AZ25" s="32">
        <f t="shared" si="5"/>
        <v>4</v>
      </c>
    </row>
    <row r="26" spans="2:52" ht="19.95" customHeight="1">
      <c r="E26" s="100"/>
      <c r="F26" s="317"/>
      <c r="G26" s="364"/>
      <c r="H26" s="321" t="s">
        <v>2093</v>
      </c>
      <c r="I26" s="322" t="s">
        <v>2094</v>
      </c>
      <c r="J26" s="322" t="s">
        <v>2095</v>
      </c>
      <c r="K26" s="317"/>
      <c r="L26" s="317"/>
      <c r="M26" s="317"/>
      <c r="N26" s="321">
        <v>13648191</v>
      </c>
      <c r="O26" s="317"/>
      <c r="P26" s="317"/>
      <c r="Q26" s="321" t="s">
        <v>8280</v>
      </c>
      <c r="R26" s="322" t="s">
        <v>2314</v>
      </c>
      <c r="S26" s="321" t="s">
        <v>140</v>
      </c>
      <c r="T26" s="321" t="s">
        <v>161</v>
      </c>
      <c r="U26" s="317"/>
      <c r="V26" s="96"/>
      <c r="W26" s="321" t="s">
        <v>29</v>
      </c>
      <c r="X26" s="317"/>
      <c r="Y26" s="70"/>
      <c r="Z26" s="70"/>
      <c r="AA26" s="317"/>
      <c r="AB26" s="317"/>
      <c r="AC26" s="96" t="s">
        <v>142</v>
      </c>
      <c r="AD26" s="32"/>
      <c r="AE26" s="323" t="s">
        <v>207</v>
      </c>
      <c r="AF26" s="323">
        <v>43924</v>
      </c>
      <c r="AG26" s="70"/>
      <c r="AH26" s="70"/>
      <c r="AI26" s="70"/>
      <c r="AJ26" s="70"/>
      <c r="AK26" s="70"/>
      <c r="AL26" s="317"/>
      <c r="AM26" s="96" t="s">
        <v>214</v>
      </c>
      <c r="AN26" s="323">
        <v>43937</v>
      </c>
      <c r="AO26" s="96" t="s">
        <v>56</v>
      </c>
      <c r="AP26" s="96" t="s">
        <v>56</v>
      </c>
      <c r="AQ26" s="96"/>
      <c r="AR26" s="96" t="s">
        <v>1329</v>
      </c>
      <c r="AS26" s="323">
        <v>43970</v>
      </c>
      <c r="AT26" s="96" t="s">
        <v>55</v>
      </c>
      <c r="AU26" s="96" t="s">
        <v>56</v>
      </c>
      <c r="AV26" s="96" t="s">
        <v>1333</v>
      </c>
      <c r="AW26" s="317"/>
      <c r="AX26" s="317"/>
      <c r="AY26" s="87"/>
      <c r="AZ26" s="32">
        <f t="shared" si="5"/>
        <v>4</v>
      </c>
    </row>
    <row r="27" spans="2:52" ht="19.95" customHeight="1">
      <c r="E27" s="317"/>
      <c r="F27" s="317"/>
      <c r="G27" s="317"/>
      <c r="H27" s="321" t="s">
        <v>2096</v>
      </c>
      <c r="I27" s="322" t="s">
        <v>2097</v>
      </c>
      <c r="J27" s="322" t="s">
        <v>2098</v>
      </c>
      <c r="K27" s="317"/>
      <c r="L27" s="317"/>
      <c r="M27" s="317"/>
      <c r="N27" s="321">
        <v>13648191</v>
      </c>
      <c r="O27" s="317"/>
      <c r="P27" s="317"/>
      <c r="Q27" s="321" t="s">
        <v>8281</v>
      </c>
      <c r="R27" s="322" t="s">
        <v>2314</v>
      </c>
      <c r="S27" s="321" t="s">
        <v>144</v>
      </c>
      <c r="T27" s="321" t="s">
        <v>161</v>
      </c>
      <c r="U27" s="317"/>
      <c r="V27" s="317"/>
      <c r="W27" s="321" t="s">
        <v>29</v>
      </c>
      <c r="X27" s="317"/>
      <c r="Y27" s="70"/>
      <c r="Z27" s="70"/>
      <c r="AA27" s="317"/>
      <c r="AB27" s="317"/>
      <c r="AC27" s="96" t="s">
        <v>142</v>
      </c>
      <c r="AD27" s="32"/>
      <c r="AE27" s="323" t="s">
        <v>207</v>
      </c>
      <c r="AF27" s="323">
        <v>43924</v>
      </c>
      <c r="AG27" s="70"/>
      <c r="AH27" s="70"/>
      <c r="AI27" s="70"/>
      <c r="AJ27" s="70"/>
      <c r="AK27" s="70"/>
      <c r="AL27" s="317"/>
      <c r="AM27" s="96" t="s">
        <v>214</v>
      </c>
      <c r="AN27" s="323">
        <v>43937</v>
      </c>
      <c r="AO27" s="96" t="s">
        <v>56</v>
      </c>
      <c r="AP27" s="96" t="s">
        <v>56</v>
      </c>
      <c r="AQ27" s="96"/>
      <c r="AR27" s="96" t="s">
        <v>1329</v>
      </c>
      <c r="AS27" s="323">
        <v>43970</v>
      </c>
      <c r="AT27" s="96" t="s">
        <v>55</v>
      </c>
      <c r="AU27" s="144" t="s">
        <v>56</v>
      </c>
      <c r="AV27" s="96" t="s">
        <v>1334</v>
      </c>
      <c r="AW27" s="317"/>
      <c r="AX27" s="317"/>
      <c r="AY27" s="87"/>
      <c r="AZ27" s="32">
        <f t="shared" si="5"/>
        <v>4</v>
      </c>
    </row>
    <row r="28" spans="2:52" ht="19.95" customHeight="1">
      <c r="E28" s="317"/>
      <c r="F28" s="317"/>
      <c r="G28" s="317"/>
      <c r="H28" s="321" t="s">
        <v>2099</v>
      </c>
      <c r="I28" s="322" t="s">
        <v>2100</v>
      </c>
      <c r="J28" s="322" t="s">
        <v>2101</v>
      </c>
      <c r="K28" s="317"/>
      <c r="L28" s="317"/>
      <c r="M28" s="317"/>
      <c r="N28" s="321">
        <v>13648193</v>
      </c>
      <c r="O28" s="317"/>
      <c r="P28" s="317"/>
      <c r="Q28" s="321" t="s">
        <v>8282</v>
      </c>
      <c r="R28" s="322" t="s">
        <v>8298</v>
      </c>
      <c r="S28" s="321" t="s">
        <v>140</v>
      </c>
      <c r="T28" s="321" t="s">
        <v>161</v>
      </c>
      <c r="U28" s="317"/>
      <c r="V28" s="317"/>
      <c r="W28" s="321" t="s">
        <v>29</v>
      </c>
      <c r="X28" s="317"/>
      <c r="Y28" s="70"/>
      <c r="Z28" s="70"/>
      <c r="AA28" s="317"/>
      <c r="AB28" s="317"/>
      <c r="AC28" s="96" t="s">
        <v>142</v>
      </c>
      <c r="AD28" s="32"/>
      <c r="AE28" s="323" t="s">
        <v>207</v>
      </c>
      <c r="AF28" s="323">
        <v>43924</v>
      </c>
      <c r="AG28" s="70"/>
      <c r="AH28" s="70"/>
      <c r="AI28" s="70"/>
      <c r="AJ28" s="70"/>
      <c r="AK28" s="70"/>
      <c r="AL28" s="317"/>
      <c r="AM28" s="96" t="s">
        <v>214</v>
      </c>
      <c r="AN28" s="323">
        <v>43937</v>
      </c>
      <c r="AO28" s="96" t="s">
        <v>57</v>
      </c>
      <c r="AP28" s="96" t="s">
        <v>56</v>
      </c>
      <c r="AQ28" s="96" t="s">
        <v>1158</v>
      </c>
      <c r="AR28" s="96"/>
      <c r="AS28" s="96"/>
      <c r="AT28" s="96"/>
      <c r="AU28" s="96"/>
      <c r="AV28" s="96"/>
      <c r="AW28" s="317"/>
      <c r="AX28" s="317"/>
      <c r="AY28" s="87"/>
      <c r="AZ28" s="32">
        <f t="shared" si="5"/>
        <v>4</v>
      </c>
    </row>
    <row r="29" spans="2:52" ht="19.95" customHeight="1">
      <c r="E29" s="100"/>
      <c r="F29" s="317"/>
      <c r="G29" s="364"/>
      <c r="H29" s="321" t="s">
        <v>2102</v>
      </c>
      <c r="I29" s="322" t="s">
        <v>2103</v>
      </c>
      <c r="J29" s="322" t="s">
        <v>2104</v>
      </c>
      <c r="K29" s="317"/>
      <c r="L29" s="317"/>
      <c r="M29" s="317"/>
      <c r="N29" s="321">
        <v>13648193</v>
      </c>
      <c r="O29" s="317"/>
      <c r="P29" s="317"/>
      <c r="Q29" s="321" t="s">
        <v>8283</v>
      </c>
      <c r="R29" s="322" t="s">
        <v>8299</v>
      </c>
      <c r="S29" s="321" t="s">
        <v>144</v>
      </c>
      <c r="T29" s="321" t="s">
        <v>161</v>
      </c>
      <c r="U29" s="317"/>
      <c r="V29" s="96"/>
      <c r="W29" s="321" t="s">
        <v>29</v>
      </c>
      <c r="X29" s="317"/>
      <c r="Y29" s="70"/>
      <c r="Z29" s="70"/>
      <c r="AA29" s="317"/>
      <c r="AB29" s="317"/>
      <c r="AC29" s="96" t="s">
        <v>142</v>
      </c>
      <c r="AD29" s="32"/>
      <c r="AE29" s="323" t="s">
        <v>207</v>
      </c>
      <c r="AF29" s="323">
        <v>43924</v>
      </c>
      <c r="AG29" s="70"/>
      <c r="AH29" s="70"/>
      <c r="AI29" s="70"/>
      <c r="AJ29" s="70"/>
      <c r="AK29" s="70"/>
      <c r="AL29" s="317"/>
      <c r="AM29" s="96" t="s">
        <v>214</v>
      </c>
      <c r="AN29" s="323">
        <v>43937</v>
      </c>
      <c r="AO29" s="96" t="s">
        <v>57</v>
      </c>
      <c r="AP29" s="96" t="s">
        <v>56</v>
      </c>
      <c r="AQ29" s="371" t="s">
        <v>1159</v>
      </c>
      <c r="AR29" s="96" t="s">
        <v>1329</v>
      </c>
      <c r="AS29" s="323">
        <v>43970</v>
      </c>
      <c r="AT29" s="96" t="s">
        <v>58</v>
      </c>
      <c r="AU29" s="144" t="s">
        <v>56</v>
      </c>
      <c r="AV29" s="96" t="s">
        <v>1335</v>
      </c>
      <c r="AW29" s="317"/>
      <c r="AX29" s="317"/>
      <c r="AY29" s="87"/>
      <c r="AZ29" s="32">
        <f t="shared" si="5"/>
        <v>4</v>
      </c>
    </row>
    <row r="30" spans="2:52" ht="19.95" customHeight="1">
      <c r="E30" s="100"/>
      <c r="F30" s="317"/>
      <c r="G30" s="364"/>
      <c r="H30" s="321" t="s">
        <v>2105</v>
      </c>
      <c r="I30" s="322" t="s">
        <v>2106</v>
      </c>
      <c r="J30" s="322" t="s">
        <v>2107</v>
      </c>
      <c r="K30" s="317"/>
      <c r="L30" s="317"/>
      <c r="M30" s="317"/>
      <c r="N30" s="321">
        <v>13648193</v>
      </c>
      <c r="O30" s="317"/>
      <c r="P30" s="317"/>
      <c r="Q30" s="321" t="s">
        <v>8284</v>
      </c>
      <c r="R30" s="322" t="s">
        <v>8300</v>
      </c>
      <c r="S30" s="321" t="s">
        <v>140</v>
      </c>
      <c r="T30" s="321" t="s">
        <v>161</v>
      </c>
      <c r="U30" s="317"/>
      <c r="V30" s="96"/>
      <c r="W30" s="321" t="s">
        <v>29</v>
      </c>
      <c r="X30" s="317"/>
      <c r="Y30" s="70"/>
      <c r="Z30" s="70"/>
      <c r="AA30" s="317"/>
      <c r="AB30" s="317"/>
      <c r="AC30" s="96" t="s">
        <v>142</v>
      </c>
      <c r="AD30" s="32"/>
      <c r="AE30" s="323" t="s">
        <v>207</v>
      </c>
      <c r="AF30" s="323">
        <v>43927</v>
      </c>
      <c r="AG30" s="70"/>
      <c r="AH30" s="70"/>
      <c r="AI30" s="70"/>
      <c r="AJ30" s="70"/>
      <c r="AK30" s="70"/>
      <c r="AL30" s="317"/>
      <c r="AM30" s="96" t="s">
        <v>214</v>
      </c>
      <c r="AN30" s="323">
        <v>43937</v>
      </c>
      <c r="AO30" s="96" t="s">
        <v>56</v>
      </c>
      <c r="AP30" s="96" t="s">
        <v>56</v>
      </c>
      <c r="AQ30" s="96"/>
      <c r="AR30" s="96"/>
      <c r="AS30" s="96"/>
      <c r="AT30" s="96" t="s">
        <v>55</v>
      </c>
      <c r="AU30" s="144" t="s">
        <v>56</v>
      </c>
      <c r="AV30" s="96" t="s">
        <v>1336</v>
      </c>
      <c r="AW30" s="317"/>
      <c r="AX30" s="317"/>
      <c r="AY30" s="87"/>
      <c r="AZ30" s="32">
        <f t="shared" si="5"/>
        <v>4</v>
      </c>
    </row>
    <row r="31" spans="2:52" ht="19.95" customHeight="1">
      <c r="E31" s="100"/>
      <c r="F31" s="317"/>
      <c r="G31" s="364"/>
      <c r="H31" s="321" t="s">
        <v>2108</v>
      </c>
      <c r="I31" s="322" t="s">
        <v>2109</v>
      </c>
      <c r="J31" s="322" t="s">
        <v>2110</v>
      </c>
      <c r="K31" s="317"/>
      <c r="L31" s="317"/>
      <c r="M31" s="317"/>
      <c r="N31" s="321">
        <v>13648193</v>
      </c>
      <c r="O31" s="317"/>
      <c r="P31" s="317"/>
      <c r="Q31" s="321" t="s">
        <v>8285</v>
      </c>
      <c r="R31" s="322" t="s">
        <v>8300</v>
      </c>
      <c r="S31" s="321" t="s">
        <v>140</v>
      </c>
      <c r="T31" s="321" t="s">
        <v>161</v>
      </c>
      <c r="U31" s="317"/>
      <c r="V31" s="96"/>
      <c r="W31" s="321" t="s">
        <v>29</v>
      </c>
      <c r="X31" s="317"/>
      <c r="Y31" s="70"/>
      <c r="Z31" s="70"/>
      <c r="AA31" s="317"/>
      <c r="AB31" s="317"/>
      <c r="AC31" s="96" t="s">
        <v>142</v>
      </c>
      <c r="AD31" s="32"/>
      <c r="AE31" s="323" t="s">
        <v>207</v>
      </c>
      <c r="AF31" s="323">
        <v>43927</v>
      </c>
      <c r="AG31" s="70"/>
      <c r="AH31" s="70"/>
      <c r="AI31" s="70"/>
      <c r="AJ31" s="70"/>
      <c r="AK31" s="70"/>
      <c r="AL31" s="317"/>
      <c r="AM31" s="96" t="s">
        <v>214</v>
      </c>
      <c r="AN31" s="323">
        <v>43937</v>
      </c>
      <c r="AO31" s="96" t="s">
        <v>57</v>
      </c>
      <c r="AP31" s="96" t="s">
        <v>56</v>
      </c>
      <c r="AQ31" s="96" t="s">
        <v>1160</v>
      </c>
      <c r="AR31" s="96" t="s">
        <v>1329</v>
      </c>
      <c r="AS31" s="323">
        <v>43970</v>
      </c>
      <c r="AT31" s="96" t="s">
        <v>55</v>
      </c>
      <c r="AU31" s="144" t="s">
        <v>56</v>
      </c>
      <c r="AV31" s="96" t="s">
        <v>1336</v>
      </c>
      <c r="AW31" s="317"/>
      <c r="AX31" s="317"/>
      <c r="AY31" s="87"/>
      <c r="AZ31" s="32">
        <f t="shared" si="5"/>
        <v>4</v>
      </c>
    </row>
    <row r="32" spans="2:52" ht="19.95" customHeight="1">
      <c r="E32" s="100"/>
      <c r="F32" s="317"/>
      <c r="G32" s="364"/>
      <c r="H32" s="321" t="s">
        <v>2111</v>
      </c>
      <c r="I32" s="322" t="s">
        <v>2112</v>
      </c>
      <c r="J32" s="322" t="s">
        <v>2113</v>
      </c>
      <c r="K32" s="317"/>
      <c r="L32" s="317"/>
      <c r="M32" s="317"/>
      <c r="N32" s="321">
        <v>13648193</v>
      </c>
      <c r="O32" s="317"/>
      <c r="P32" s="317"/>
      <c r="Q32" s="321" t="s">
        <v>8286</v>
      </c>
      <c r="R32" s="322" t="s">
        <v>8301</v>
      </c>
      <c r="S32" s="321" t="s">
        <v>144</v>
      </c>
      <c r="T32" s="321" t="s">
        <v>161</v>
      </c>
      <c r="U32" s="317"/>
      <c r="V32" s="96"/>
      <c r="W32" s="321" t="s">
        <v>29</v>
      </c>
      <c r="X32" s="317"/>
      <c r="Y32" s="70"/>
      <c r="Z32" s="70"/>
      <c r="AA32" s="317"/>
      <c r="AB32" s="317"/>
      <c r="AC32" s="96" t="s">
        <v>142</v>
      </c>
      <c r="AD32" s="32"/>
      <c r="AE32" s="323" t="s">
        <v>207</v>
      </c>
      <c r="AF32" s="323">
        <v>43927</v>
      </c>
      <c r="AG32" s="70"/>
      <c r="AH32" s="70"/>
      <c r="AI32" s="70"/>
      <c r="AJ32" s="70"/>
      <c r="AK32" s="70"/>
      <c r="AL32" s="317"/>
      <c r="AM32" s="96" t="s">
        <v>214</v>
      </c>
      <c r="AN32" s="323">
        <v>43937</v>
      </c>
      <c r="AO32" s="96" t="s">
        <v>57</v>
      </c>
      <c r="AP32" s="96" t="s">
        <v>56</v>
      </c>
      <c r="AQ32" s="96" t="s">
        <v>1161</v>
      </c>
      <c r="AR32" s="96" t="s">
        <v>1329</v>
      </c>
      <c r="AS32" s="323">
        <v>43970</v>
      </c>
      <c r="AT32" s="96" t="s">
        <v>57</v>
      </c>
      <c r="AU32" s="144" t="s">
        <v>56</v>
      </c>
      <c r="AV32" s="96" t="s">
        <v>1337</v>
      </c>
      <c r="AW32" s="317"/>
      <c r="AX32" s="317"/>
      <c r="AY32" s="87"/>
      <c r="AZ32" s="32">
        <f t="shared" si="5"/>
        <v>4</v>
      </c>
    </row>
    <row r="33" spans="5:52" ht="19.95" customHeight="1">
      <c r="E33" s="100"/>
      <c r="F33" s="70"/>
      <c r="G33" s="364"/>
      <c r="H33" s="321" t="s">
        <v>2114</v>
      </c>
      <c r="I33" s="322" t="s">
        <v>2115</v>
      </c>
      <c r="J33" s="322" t="s">
        <v>2116</v>
      </c>
      <c r="K33" s="317"/>
      <c r="L33" s="317"/>
      <c r="M33" s="317"/>
      <c r="N33" s="321">
        <v>13648193</v>
      </c>
      <c r="O33" s="317"/>
      <c r="P33" s="317"/>
      <c r="Q33" s="321" t="s">
        <v>8287</v>
      </c>
      <c r="R33" s="322" t="s">
        <v>8302</v>
      </c>
      <c r="S33" s="321" t="s">
        <v>140</v>
      </c>
      <c r="T33" s="321" t="s">
        <v>161</v>
      </c>
      <c r="U33" s="317"/>
      <c r="V33" s="96"/>
      <c r="W33" s="321" t="s">
        <v>29</v>
      </c>
      <c r="X33" s="317"/>
      <c r="Y33" s="70"/>
      <c r="Z33" s="70"/>
      <c r="AA33" s="317"/>
      <c r="AB33" s="317"/>
      <c r="AC33" s="96" t="s">
        <v>142</v>
      </c>
      <c r="AD33" s="32"/>
      <c r="AE33" s="323" t="s">
        <v>207</v>
      </c>
      <c r="AF33" s="323">
        <v>43927</v>
      </c>
      <c r="AG33" s="70"/>
      <c r="AH33" s="70"/>
      <c r="AI33" s="70"/>
      <c r="AJ33" s="70"/>
      <c r="AK33" s="70"/>
      <c r="AL33" s="317"/>
      <c r="AM33" s="96" t="s">
        <v>214</v>
      </c>
      <c r="AN33" s="323">
        <v>43937</v>
      </c>
      <c r="AO33" s="96" t="s">
        <v>57</v>
      </c>
      <c r="AP33" s="96" t="s">
        <v>34</v>
      </c>
      <c r="AQ33" s="96" t="s">
        <v>1162</v>
      </c>
      <c r="AR33" s="323">
        <v>43970</v>
      </c>
      <c r="AS33" s="323">
        <v>43970</v>
      </c>
      <c r="AT33" s="96" t="s">
        <v>55</v>
      </c>
      <c r="AU33" s="144" t="s">
        <v>56</v>
      </c>
      <c r="AV33" s="96" t="s">
        <v>1338</v>
      </c>
      <c r="AW33" s="317"/>
      <c r="AX33" s="317"/>
      <c r="AY33" s="87"/>
      <c r="AZ33" s="32">
        <f t="shared" si="5"/>
        <v>4</v>
      </c>
    </row>
    <row r="34" spans="5:52" ht="19.95" customHeight="1">
      <c r="E34" s="364"/>
      <c r="F34" s="317"/>
      <c r="G34" s="364"/>
      <c r="H34" s="321" t="s">
        <v>2117</v>
      </c>
      <c r="I34" s="322" t="s">
        <v>2118</v>
      </c>
      <c r="J34" s="322" t="s">
        <v>2119</v>
      </c>
      <c r="K34" s="317"/>
      <c r="L34" s="317"/>
      <c r="M34" s="317"/>
      <c r="N34" s="321">
        <v>13648193</v>
      </c>
      <c r="O34" s="317"/>
      <c r="P34" s="317"/>
      <c r="Q34" s="321" t="s">
        <v>8288</v>
      </c>
      <c r="R34" s="322" t="s">
        <v>8303</v>
      </c>
      <c r="S34" s="321" t="s">
        <v>144</v>
      </c>
      <c r="T34" s="321" t="s">
        <v>161</v>
      </c>
      <c r="U34" s="317"/>
      <c r="V34" s="96"/>
      <c r="W34" s="321" t="s">
        <v>29</v>
      </c>
      <c r="X34" s="317"/>
      <c r="Y34" s="70"/>
      <c r="Z34" s="70"/>
      <c r="AA34" s="317"/>
      <c r="AB34" s="317"/>
      <c r="AC34" s="96" t="s">
        <v>142</v>
      </c>
      <c r="AD34" s="32"/>
      <c r="AE34" s="323" t="s">
        <v>207</v>
      </c>
      <c r="AF34" s="323">
        <v>43927</v>
      </c>
      <c r="AG34" s="70"/>
      <c r="AH34" s="70"/>
      <c r="AI34" s="70"/>
      <c r="AJ34" s="70"/>
      <c r="AK34" s="70"/>
      <c r="AL34" s="317"/>
      <c r="AM34" s="96" t="s">
        <v>214</v>
      </c>
      <c r="AN34" s="323">
        <v>43937</v>
      </c>
      <c r="AO34" s="96" t="s">
        <v>57</v>
      </c>
      <c r="AP34" s="96" t="s">
        <v>56</v>
      </c>
      <c r="AQ34" s="96" t="s">
        <v>1163</v>
      </c>
      <c r="AR34" s="96" t="s">
        <v>1329</v>
      </c>
      <c r="AS34" s="323">
        <v>43970</v>
      </c>
      <c r="AT34" s="96" t="s">
        <v>55</v>
      </c>
      <c r="AU34" s="144" t="s">
        <v>56</v>
      </c>
      <c r="AV34" s="96" t="s">
        <v>1339</v>
      </c>
      <c r="AW34" s="317"/>
      <c r="AX34" s="317"/>
      <c r="AY34" s="87"/>
      <c r="AZ34" s="32">
        <f t="shared" si="5"/>
        <v>4</v>
      </c>
    </row>
    <row r="35" spans="5:52" ht="19.95" customHeight="1">
      <c r="E35" s="364"/>
      <c r="F35" s="317"/>
      <c r="G35" s="364"/>
      <c r="H35" s="321" t="s">
        <v>2120</v>
      </c>
      <c r="I35" s="322" t="s">
        <v>2121</v>
      </c>
      <c r="J35" s="322" t="s">
        <v>2122</v>
      </c>
      <c r="K35" s="317"/>
      <c r="L35" s="317"/>
      <c r="M35" s="317"/>
      <c r="N35" s="321">
        <v>13648193</v>
      </c>
      <c r="O35" s="317"/>
      <c r="P35" s="317"/>
      <c r="Q35" s="321" t="s">
        <v>8289</v>
      </c>
      <c r="R35" s="322" t="s">
        <v>8304</v>
      </c>
      <c r="S35" s="321" t="s">
        <v>140</v>
      </c>
      <c r="T35" s="321" t="s">
        <v>161</v>
      </c>
      <c r="U35" s="317"/>
      <c r="V35" s="96"/>
      <c r="W35" s="321" t="s">
        <v>29</v>
      </c>
      <c r="X35" s="317"/>
      <c r="Y35" s="70"/>
      <c r="Z35" s="70"/>
      <c r="AA35" s="317"/>
      <c r="AB35" s="317"/>
      <c r="AC35" s="96" t="s">
        <v>142</v>
      </c>
      <c r="AD35" s="32"/>
      <c r="AE35" s="323" t="s">
        <v>207</v>
      </c>
      <c r="AF35" s="323">
        <v>43927</v>
      </c>
      <c r="AG35" s="70"/>
      <c r="AH35" s="70"/>
      <c r="AI35" s="70"/>
      <c r="AJ35" s="70"/>
      <c r="AK35" s="70"/>
      <c r="AL35" s="317"/>
      <c r="AM35" s="96" t="s">
        <v>206</v>
      </c>
      <c r="AN35" s="323">
        <v>43937</v>
      </c>
      <c r="AO35" s="96" t="s">
        <v>57</v>
      </c>
      <c r="AP35" s="96" t="s">
        <v>34</v>
      </c>
      <c r="AQ35" s="96" t="s">
        <v>1164</v>
      </c>
      <c r="AR35" s="96" t="s">
        <v>1329</v>
      </c>
      <c r="AS35" s="323">
        <v>43970</v>
      </c>
      <c r="AT35" s="96" t="s">
        <v>55</v>
      </c>
      <c r="AU35" s="144" t="s">
        <v>56</v>
      </c>
      <c r="AV35" s="96" t="s">
        <v>1339</v>
      </c>
      <c r="AW35" s="317"/>
      <c r="AX35" s="317"/>
      <c r="AY35" s="87"/>
      <c r="AZ35" s="32">
        <f t="shared" si="5"/>
        <v>4</v>
      </c>
    </row>
    <row r="36" spans="5:52" ht="19.95" customHeight="1">
      <c r="E36" s="364"/>
      <c r="F36" s="317"/>
      <c r="G36" s="364"/>
      <c r="H36" s="321" t="s">
        <v>2123</v>
      </c>
      <c r="I36" s="322" t="s">
        <v>2124</v>
      </c>
      <c r="J36" s="322" t="s">
        <v>2125</v>
      </c>
      <c r="K36" s="317"/>
      <c r="L36" s="317"/>
      <c r="M36" s="317"/>
      <c r="N36" s="321">
        <v>13648193</v>
      </c>
      <c r="O36" s="317"/>
      <c r="P36" s="317"/>
      <c r="Q36" s="321" t="s">
        <v>8290</v>
      </c>
      <c r="R36" s="322" t="s">
        <v>8305</v>
      </c>
      <c r="S36" s="321" t="s">
        <v>144</v>
      </c>
      <c r="T36" s="321" t="s">
        <v>161</v>
      </c>
      <c r="U36" s="317"/>
      <c r="V36" s="96"/>
      <c r="W36" s="321" t="s">
        <v>29</v>
      </c>
      <c r="X36" s="317"/>
      <c r="Y36" s="70"/>
      <c r="Z36" s="70"/>
      <c r="AA36" s="317"/>
      <c r="AB36" s="317"/>
      <c r="AC36" s="96" t="s">
        <v>142</v>
      </c>
      <c r="AD36" s="32"/>
      <c r="AE36" s="323" t="s">
        <v>207</v>
      </c>
      <c r="AF36" s="323">
        <v>43927</v>
      </c>
      <c r="AG36" s="70"/>
      <c r="AH36" s="70"/>
      <c r="AI36" s="70"/>
      <c r="AJ36" s="70"/>
      <c r="AK36" s="70"/>
      <c r="AL36" s="317"/>
      <c r="AM36" s="96" t="s">
        <v>206</v>
      </c>
      <c r="AN36" s="323">
        <v>43937</v>
      </c>
      <c r="AO36" s="96" t="s">
        <v>57</v>
      </c>
      <c r="AP36" s="96" t="s">
        <v>34</v>
      </c>
      <c r="AQ36" s="96" t="s">
        <v>1165</v>
      </c>
      <c r="AR36" s="96" t="s">
        <v>1329</v>
      </c>
      <c r="AS36" s="323">
        <v>43970</v>
      </c>
      <c r="AT36" s="96" t="s">
        <v>55</v>
      </c>
      <c r="AU36" s="144" t="s">
        <v>56</v>
      </c>
      <c r="AV36" s="96" t="s">
        <v>1340</v>
      </c>
      <c r="AW36" s="317"/>
      <c r="AX36" s="317"/>
      <c r="AY36" s="87"/>
      <c r="AZ36" s="32">
        <f t="shared" si="5"/>
        <v>4</v>
      </c>
    </row>
    <row r="37" spans="5:52" ht="19.95" customHeight="1">
      <c r="E37" s="364"/>
      <c r="F37" s="96"/>
      <c r="G37" s="364"/>
      <c r="H37" s="321" t="s">
        <v>2126</v>
      </c>
      <c r="I37" s="322" t="s">
        <v>2127</v>
      </c>
      <c r="J37" s="322" t="s">
        <v>2128</v>
      </c>
      <c r="K37" s="317"/>
      <c r="L37" s="317"/>
      <c r="M37" s="317"/>
      <c r="N37" s="321">
        <v>13974558</v>
      </c>
      <c r="O37" s="317"/>
      <c r="P37" s="317"/>
      <c r="Q37" s="321" t="s">
        <v>8291</v>
      </c>
      <c r="R37" s="322" t="s">
        <v>8306</v>
      </c>
      <c r="S37" s="321" t="s">
        <v>140</v>
      </c>
      <c r="T37" s="321" t="s">
        <v>161</v>
      </c>
      <c r="U37" s="317"/>
      <c r="V37" s="96"/>
      <c r="W37" s="321" t="s">
        <v>29</v>
      </c>
      <c r="X37" s="317"/>
      <c r="Y37" s="70"/>
      <c r="Z37" s="70"/>
      <c r="AA37" s="317"/>
      <c r="AB37" s="317"/>
      <c r="AC37" s="96" t="s">
        <v>142</v>
      </c>
      <c r="AD37" s="32"/>
      <c r="AE37" s="323" t="s">
        <v>207</v>
      </c>
      <c r="AF37" s="323">
        <v>43928</v>
      </c>
      <c r="AG37" s="70"/>
      <c r="AH37" s="70"/>
      <c r="AI37" s="70"/>
      <c r="AJ37" s="70"/>
      <c r="AK37" s="70"/>
      <c r="AL37" s="317"/>
      <c r="AM37" s="96" t="s">
        <v>214</v>
      </c>
      <c r="AN37" s="323">
        <v>43938</v>
      </c>
      <c r="AO37" s="96" t="s">
        <v>56</v>
      </c>
      <c r="AP37" s="96" t="s">
        <v>56</v>
      </c>
      <c r="AQ37" s="96" t="s">
        <v>1182</v>
      </c>
      <c r="AR37" s="96"/>
      <c r="AS37" s="323"/>
      <c r="AT37" s="96"/>
      <c r="AU37" s="96"/>
      <c r="AV37" s="96"/>
      <c r="AW37" s="317"/>
      <c r="AX37" s="317"/>
      <c r="AY37" s="87"/>
      <c r="AZ37" s="32">
        <f t="shared" si="5"/>
        <v>4</v>
      </c>
    </row>
    <row r="38" spans="5:52" ht="19.95" customHeight="1">
      <c r="E38" s="364"/>
      <c r="F38" s="317"/>
      <c r="G38" s="364"/>
      <c r="H38" s="321" t="s">
        <v>2129</v>
      </c>
      <c r="I38" s="322" t="s">
        <v>2130</v>
      </c>
      <c r="J38" s="322" t="s">
        <v>2131</v>
      </c>
      <c r="K38" s="317"/>
      <c r="L38" s="317"/>
      <c r="M38" s="317"/>
      <c r="N38" s="321">
        <v>13974558</v>
      </c>
      <c r="O38" s="317"/>
      <c r="P38" s="317"/>
      <c r="Q38" s="321" t="s">
        <v>8292</v>
      </c>
      <c r="R38" s="322" t="s">
        <v>8307</v>
      </c>
      <c r="S38" s="321" t="s">
        <v>140</v>
      </c>
      <c r="T38" s="321" t="s">
        <v>161</v>
      </c>
      <c r="U38" s="317"/>
      <c r="V38" s="96"/>
      <c r="W38" s="321" t="s">
        <v>29</v>
      </c>
      <c r="X38" s="317"/>
      <c r="Y38" s="70"/>
      <c r="Z38" s="70"/>
      <c r="AA38" s="317"/>
      <c r="AB38" s="317"/>
      <c r="AC38" s="96" t="s">
        <v>142</v>
      </c>
      <c r="AD38" s="32"/>
      <c r="AE38" s="323" t="s">
        <v>207</v>
      </c>
      <c r="AF38" s="323">
        <v>43928</v>
      </c>
      <c r="AG38" s="70"/>
      <c r="AH38" s="70"/>
      <c r="AI38" s="70"/>
      <c r="AJ38" s="70"/>
      <c r="AK38" s="70"/>
      <c r="AL38" s="317"/>
      <c r="AM38" s="96" t="s">
        <v>214</v>
      </c>
      <c r="AN38" s="323">
        <v>43938</v>
      </c>
      <c r="AO38" s="96" t="s">
        <v>57</v>
      </c>
      <c r="AP38" s="96" t="s">
        <v>56</v>
      </c>
      <c r="AQ38" s="371" t="s">
        <v>1183</v>
      </c>
      <c r="AR38" s="96" t="s">
        <v>1329</v>
      </c>
      <c r="AS38" s="323">
        <v>43970</v>
      </c>
      <c r="AT38" s="96" t="s">
        <v>55</v>
      </c>
      <c r="AU38" s="144" t="s">
        <v>56</v>
      </c>
      <c r="AV38" s="96" t="s">
        <v>1341</v>
      </c>
      <c r="AW38" s="317"/>
      <c r="AX38" s="317"/>
      <c r="AY38" s="87"/>
      <c r="AZ38" s="32">
        <f t="shared" si="5"/>
        <v>4</v>
      </c>
    </row>
    <row r="39" spans="5:52" ht="19.95" customHeight="1">
      <c r="E39" s="317"/>
      <c r="F39" s="317"/>
      <c r="G39" s="317"/>
      <c r="H39" s="321" t="s">
        <v>2132</v>
      </c>
      <c r="I39" s="322" t="s">
        <v>2133</v>
      </c>
      <c r="J39" s="322" t="s">
        <v>2134</v>
      </c>
      <c r="K39" s="317"/>
      <c r="L39" s="317"/>
      <c r="M39" s="317"/>
      <c r="N39" s="321">
        <v>13974570</v>
      </c>
      <c r="O39" s="317"/>
      <c r="P39" s="317"/>
      <c r="Q39" s="321" t="s">
        <v>8293</v>
      </c>
      <c r="R39" s="322" t="s">
        <v>2315</v>
      </c>
      <c r="S39" s="321" t="s">
        <v>140</v>
      </c>
      <c r="T39" s="321" t="s">
        <v>161</v>
      </c>
      <c r="U39" s="317"/>
      <c r="V39" s="317"/>
      <c r="W39" s="321" t="s">
        <v>29</v>
      </c>
      <c r="X39" s="317"/>
      <c r="Y39" s="70"/>
      <c r="Z39" s="70"/>
      <c r="AA39" s="317"/>
      <c r="AB39" s="317"/>
      <c r="AC39" s="96" t="s">
        <v>142</v>
      </c>
      <c r="AD39" s="32"/>
      <c r="AE39" s="323" t="s">
        <v>207</v>
      </c>
      <c r="AF39" s="323">
        <v>43927</v>
      </c>
      <c r="AG39" s="70"/>
      <c r="AH39" s="70"/>
      <c r="AI39" s="70"/>
      <c r="AJ39" s="70"/>
      <c r="AK39" s="70"/>
      <c r="AL39" s="317"/>
      <c r="AM39" s="96" t="s">
        <v>206</v>
      </c>
      <c r="AN39" s="323">
        <v>43937</v>
      </c>
      <c r="AO39" s="96" t="s">
        <v>57</v>
      </c>
      <c r="AP39" s="96" t="s">
        <v>34</v>
      </c>
      <c r="AQ39" s="96" t="s">
        <v>1169</v>
      </c>
      <c r="AR39" s="96" t="s">
        <v>1329</v>
      </c>
      <c r="AS39" s="323">
        <v>43970</v>
      </c>
      <c r="AT39" s="96" t="s">
        <v>58</v>
      </c>
      <c r="AU39" s="96" t="s">
        <v>34</v>
      </c>
      <c r="AV39" s="96" t="s">
        <v>1342</v>
      </c>
      <c r="AW39" s="317"/>
      <c r="AX39" s="317"/>
      <c r="AY39" s="87"/>
      <c r="AZ39" s="32">
        <f t="shared" si="5"/>
        <v>4</v>
      </c>
    </row>
    <row r="40" spans="5:52" ht="19.95" customHeight="1">
      <c r="E40" s="317"/>
      <c r="F40" s="317"/>
      <c r="G40" s="317"/>
      <c r="H40" s="321" t="s">
        <v>2135</v>
      </c>
      <c r="I40" s="322" t="s">
        <v>2136</v>
      </c>
      <c r="J40" s="322" t="s">
        <v>2137</v>
      </c>
      <c r="K40" s="317"/>
      <c r="L40" s="317"/>
      <c r="M40" s="317"/>
      <c r="N40" s="321">
        <v>14088176</v>
      </c>
      <c r="O40" s="317"/>
      <c r="P40" s="317"/>
      <c r="Q40" s="321" t="s">
        <v>8294</v>
      </c>
      <c r="R40" s="322" t="s">
        <v>8308</v>
      </c>
      <c r="S40" s="321" t="s">
        <v>140</v>
      </c>
      <c r="T40" s="321" t="s">
        <v>161</v>
      </c>
      <c r="U40" s="317"/>
      <c r="V40" s="317"/>
      <c r="W40" s="321" t="s">
        <v>29</v>
      </c>
      <c r="X40" s="317"/>
      <c r="Y40" s="70"/>
      <c r="Z40" s="70"/>
      <c r="AA40" s="317"/>
      <c r="AB40" s="317"/>
      <c r="AC40" s="96" t="s">
        <v>142</v>
      </c>
      <c r="AD40" s="32"/>
      <c r="AE40" s="323" t="s">
        <v>207</v>
      </c>
      <c r="AF40" s="323">
        <v>43924</v>
      </c>
      <c r="AG40" s="70"/>
      <c r="AH40" s="70"/>
      <c r="AI40" s="70"/>
      <c r="AJ40" s="70"/>
      <c r="AK40" s="70"/>
      <c r="AL40" s="317"/>
      <c r="AM40" s="96" t="s">
        <v>214</v>
      </c>
      <c r="AN40" s="323">
        <v>43937</v>
      </c>
      <c r="AO40" s="96" t="s">
        <v>57</v>
      </c>
      <c r="AP40" s="96" t="s">
        <v>56</v>
      </c>
      <c r="AQ40" s="54" t="s">
        <v>1154</v>
      </c>
      <c r="AR40" s="96" t="s">
        <v>1329</v>
      </c>
      <c r="AS40" s="323">
        <v>43970</v>
      </c>
      <c r="AT40" s="96" t="s">
        <v>55</v>
      </c>
      <c r="AU40" s="144" t="s">
        <v>56</v>
      </c>
      <c r="AV40" s="96" t="s">
        <v>1343</v>
      </c>
      <c r="AW40" s="317"/>
      <c r="AX40" s="317"/>
      <c r="AY40" s="87"/>
      <c r="AZ40" s="32">
        <f t="shared" si="5"/>
        <v>4</v>
      </c>
    </row>
    <row r="41" spans="5:52" ht="19.95" customHeight="1">
      <c r="E41" s="317"/>
      <c r="F41" s="317"/>
      <c r="G41" s="317"/>
      <c r="H41" s="321" t="s">
        <v>2138</v>
      </c>
      <c r="I41" s="322" t="s">
        <v>2136</v>
      </c>
      <c r="J41" s="322" t="s">
        <v>2139</v>
      </c>
      <c r="K41" s="317"/>
      <c r="L41" s="317"/>
      <c r="M41" s="317"/>
      <c r="N41" s="321">
        <v>14088176</v>
      </c>
      <c r="O41" s="317"/>
      <c r="P41" s="317"/>
      <c r="Q41" s="321" t="s">
        <v>8295</v>
      </c>
      <c r="R41" s="322" t="s">
        <v>8309</v>
      </c>
      <c r="S41" s="321" t="s">
        <v>144</v>
      </c>
      <c r="T41" s="321" t="s">
        <v>161</v>
      </c>
      <c r="U41" s="317"/>
      <c r="V41" s="317"/>
      <c r="W41" s="321" t="s">
        <v>29</v>
      </c>
      <c r="X41" s="317"/>
      <c r="Y41" s="70"/>
      <c r="Z41" s="70"/>
      <c r="AA41" s="317"/>
      <c r="AB41" s="317"/>
      <c r="AC41" s="96" t="s">
        <v>142</v>
      </c>
      <c r="AD41" s="32"/>
      <c r="AE41" s="323" t="s">
        <v>207</v>
      </c>
      <c r="AF41" s="323">
        <v>43924</v>
      </c>
      <c r="AG41" s="70"/>
      <c r="AH41" s="70"/>
      <c r="AI41" s="70"/>
      <c r="AJ41" s="70"/>
      <c r="AK41" s="70"/>
      <c r="AL41" s="317"/>
      <c r="AM41" s="96" t="s">
        <v>214</v>
      </c>
      <c r="AN41" s="323">
        <v>43937</v>
      </c>
      <c r="AO41" s="96" t="s">
        <v>57</v>
      </c>
      <c r="AP41" s="96" t="s">
        <v>56</v>
      </c>
      <c r="AQ41" s="96" t="s">
        <v>1155</v>
      </c>
      <c r="AR41" s="96"/>
      <c r="AS41" s="323">
        <v>43970</v>
      </c>
      <c r="AT41" s="96" t="s">
        <v>55</v>
      </c>
      <c r="AU41" s="144" t="s">
        <v>56</v>
      </c>
      <c r="AV41" s="96" t="s">
        <v>1343</v>
      </c>
      <c r="AW41" s="317"/>
      <c r="AX41" s="317"/>
      <c r="AY41" s="87"/>
      <c r="AZ41" s="32">
        <f t="shared" si="5"/>
        <v>4</v>
      </c>
    </row>
    <row r="42" spans="5:52" ht="19.95" customHeight="1">
      <c r="E42" s="364"/>
      <c r="F42" s="317"/>
      <c r="G42" s="364"/>
      <c r="H42" s="321" t="s">
        <v>2140</v>
      </c>
      <c r="I42" s="322" t="s">
        <v>2141</v>
      </c>
      <c r="J42" s="322" t="s">
        <v>2142</v>
      </c>
      <c r="K42" s="317"/>
      <c r="L42" s="317"/>
      <c r="M42" s="317"/>
      <c r="N42" s="321">
        <v>14088208</v>
      </c>
      <c r="O42" s="317"/>
      <c r="P42" s="317"/>
      <c r="Q42" s="321" t="s">
        <v>2258</v>
      </c>
      <c r="R42" s="322" t="s">
        <v>2298</v>
      </c>
      <c r="S42" s="321" t="s">
        <v>140</v>
      </c>
      <c r="T42" s="321" t="s">
        <v>161</v>
      </c>
      <c r="U42" s="317"/>
      <c r="V42" s="96"/>
      <c r="W42" s="321" t="s">
        <v>29</v>
      </c>
      <c r="X42" s="317"/>
      <c r="Y42" s="70"/>
      <c r="Z42" s="70"/>
      <c r="AA42" s="317"/>
      <c r="AB42" s="317"/>
      <c r="AC42" s="96" t="s">
        <v>142</v>
      </c>
      <c r="AD42" s="32"/>
      <c r="AE42" s="323" t="s">
        <v>207</v>
      </c>
      <c r="AF42" s="323">
        <v>43924</v>
      </c>
      <c r="AG42" s="70"/>
      <c r="AH42" s="70"/>
      <c r="AI42" s="70"/>
      <c r="AJ42" s="70"/>
      <c r="AK42" s="70"/>
      <c r="AL42" s="317"/>
      <c r="AM42" s="96" t="s">
        <v>214</v>
      </c>
      <c r="AN42" s="323">
        <v>43937</v>
      </c>
      <c r="AO42" s="96" t="s">
        <v>57</v>
      </c>
      <c r="AP42" s="96" t="s">
        <v>56</v>
      </c>
      <c r="AQ42" s="96" t="s">
        <v>1156</v>
      </c>
      <c r="AR42" s="96" t="s">
        <v>1329</v>
      </c>
      <c r="AS42" s="323">
        <v>43972</v>
      </c>
      <c r="AT42" s="96" t="s">
        <v>59</v>
      </c>
      <c r="AU42" s="96" t="s">
        <v>56</v>
      </c>
      <c r="AV42" s="96" t="s">
        <v>1344</v>
      </c>
      <c r="AW42" s="317"/>
      <c r="AX42" s="317"/>
      <c r="AY42" s="87"/>
      <c r="AZ42" s="32">
        <f t="shared" si="5"/>
        <v>4</v>
      </c>
    </row>
    <row r="43" spans="5:52" ht="19.95" customHeight="1">
      <c r="E43" s="364"/>
      <c r="F43" s="317"/>
      <c r="G43" s="364"/>
      <c r="H43" s="321" t="s">
        <v>2143</v>
      </c>
      <c r="I43" s="322" t="s">
        <v>2144</v>
      </c>
      <c r="J43" s="322" t="s">
        <v>2142</v>
      </c>
      <c r="K43" s="317"/>
      <c r="L43" s="317"/>
      <c r="M43" s="317"/>
      <c r="N43" s="321">
        <v>14088208</v>
      </c>
      <c r="O43" s="317"/>
      <c r="P43" s="317"/>
      <c r="Q43" s="321" t="s">
        <v>2259</v>
      </c>
      <c r="R43" s="322" t="s">
        <v>2298</v>
      </c>
      <c r="S43" s="321" t="s">
        <v>144</v>
      </c>
      <c r="T43" s="321" t="s">
        <v>161</v>
      </c>
      <c r="U43" s="317"/>
      <c r="V43" s="96"/>
      <c r="W43" s="321" t="s">
        <v>29</v>
      </c>
      <c r="X43" s="317"/>
      <c r="Y43" s="70"/>
      <c r="Z43" s="70"/>
      <c r="AA43" s="317"/>
      <c r="AB43" s="317"/>
      <c r="AC43" s="96" t="s">
        <v>142</v>
      </c>
      <c r="AD43" s="32"/>
      <c r="AE43" s="323" t="s">
        <v>207</v>
      </c>
      <c r="AF43" s="323">
        <v>43928</v>
      </c>
      <c r="AG43" s="70"/>
      <c r="AH43" s="70"/>
      <c r="AI43" s="70"/>
      <c r="AJ43" s="70"/>
      <c r="AK43" s="70"/>
      <c r="AL43" s="317"/>
      <c r="AM43" s="96" t="s">
        <v>214</v>
      </c>
      <c r="AN43" s="323">
        <v>43938</v>
      </c>
      <c r="AO43" s="96" t="s">
        <v>57</v>
      </c>
      <c r="AP43" s="96" t="s">
        <v>62</v>
      </c>
      <c r="AQ43" s="96" t="s">
        <v>1186</v>
      </c>
      <c r="AR43" s="96" t="s">
        <v>1329</v>
      </c>
      <c r="AS43" s="323">
        <v>43972</v>
      </c>
      <c r="AT43" s="96" t="s">
        <v>59</v>
      </c>
      <c r="AU43" s="96" t="s">
        <v>56</v>
      </c>
      <c r="AV43" s="96" t="s">
        <v>1345</v>
      </c>
      <c r="AW43" s="317"/>
      <c r="AX43" s="317"/>
      <c r="AY43" s="87"/>
      <c r="AZ43" s="32">
        <f t="shared" si="5"/>
        <v>4</v>
      </c>
    </row>
    <row r="44" spans="5:52" ht="19.95" customHeight="1">
      <c r="E44" s="100"/>
      <c r="F44" s="317"/>
      <c r="G44" s="364"/>
      <c r="H44" s="321" t="s">
        <v>2145</v>
      </c>
      <c r="I44" s="322" t="s">
        <v>2146</v>
      </c>
      <c r="J44" s="322" t="s">
        <v>2147</v>
      </c>
      <c r="K44" s="317"/>
      <c r="L44" s="317"/>
      <c r="M44" s="317"/>
      <c r="N44" s="321">
        <v>14088208</v>
      </c>
      <c r="O44" s="317"/>
      <c r="P44" s="317"/>
      <c r="Q44" s="321" t="s">
        <v>2260</v>
      </c>
      <c r="R44" s="322" t="s">
        <v>2298</v>
      </c>
      <c r="S44" s="321" t="s">
        <v>144</v>
      </c>
      <c r="T44" s="321" t="s">
        <v>161</v>
      </c>
      <c r="U44" s="317"/>
      <c r="V44" s="96"/>
      <c r="W44" s="321" t="s">
        <v>29</v>
      </c>
      <c r="X44" s="317"/>
      <c r="Y44" s="70"/>
      <c r="Z44" s="70"/>
      <c r="AA44" s="317"/>
      <c r="AB44" s="317"/>
      <c r="AC44" s="96" t="s">
        <v>142</v>
      </c>
      <c r="AD44" s="32"/>
      <c r="AE44" s="323" t="s">
        <v>207</v>
      </c>
      <c r="AF44" s="323">
        <v>43938</v>
      </c>
      <c r="AG44" s="70"/>
      <c r="AH44" s="70"/>
      <c r="AI44" s="70"/>
      <c r="AJ44" s="70"/>
      <c r="AK44" s="70"/>
      <c r="AL44" s="317"/>
      <c r="AM44" s="96" t="s">
        <v>206</v>
      </c>
      <c r="AN44" s="323">
        <v>43972</v>
      </c>
      <c r="AO44" s="96" t="s">
        <v>56</v>
      </c>
      <c r="AP44" s="96" t="s">
        <v>56</v>
      </c>
      <c r="AQ44" s="96"/>
      <c r="AR44" s="96" t="s">
        <v>1329</v>
      </c>
      <c r="AS44" s="323">
        <v>43972</v>
      </c>
      <c r="AT44" s="96" t="s">
        <v>59</v>
      </c>
      <c r="AU44" s="96" t="s">
        <v>56</v>
      </c>
      <c r="AV44" s="96" t="s">
        <v>1346</v>
      </c>
      <c r="AW44" s="317"/>
      <c r="AX44" s="317"/>
      <c r="AY44" s="87"/>
      <c r="AZ44" s="32">
        <f t="shared" si="5"/>
        <v>4</v>
      </c>
    </row>
    <row r="45" spans="5:52" ht="19.95" customHeight="1">
      <c r="E45" s="100"/>
      <c r="F45" s="317"/>
      <c r="G45" s="364"/>
      <c r="H45" s="321" t="s">
        <v>2148</v>
      </c>
      <c r="I45" s="322" t="s">
        <v>2149</v>
      </c>
      <c r="J45" s="322" t="s">
        <v>2150</v>
      </c>
      <c r="K45" s="317"/>
      <c r="L45" s="317"/>
      <c r="M45" s="317"/>
      <c r="N45" s="321">
        <v>14088208</v>
      </c>
      <c r="O45" s="317"/>
      <c r="P45" s="317"/>
      <c r="Q45" s="321" t="s">
        <v>2261</v>
      </c>
      <c r="R45" s="322" t="s">
        <v>2298</v>
      </c>
      <c r="S45" s="321" t="s">
        <v>144</v>
      </c>
      <c r="T45" s="321" t="s">
        <v>161</v>
      </c>
      <c r="U45" s="317"/>
      <c r="V45" s="96"/>
      <c r="W45" s="321" t="s">
        <v>29</v>
      </c>
      <c r="X45" s="317"/>
      <c r="Y45" s="70"/>
      <c r="Z45" s="70"/>
      <c r="AA45" s="317"/>
      <c r="AB45" s="317"/>
      <c r="AC45" s="96" t="s">
        <v>142</v>
      </c>
      <c r="AD45" s="32"/>
      <c r="AE45" s="323" t="s">
        <v>207</v>
      </c>
      <c r="AF45" s="323">
        <v>43938</v>
      </c>
      <c r="AG45" s="70"/>
      <c r="AH45" s="70"/>
      <c r="AI45" s="70"/>
      <c r="AJ45" s="70"/>
      <c r="AK45" s="70"/>
      <c r="AL45" s="317"/>
      <c r="AM45" s="96" t="s">
        <v>206</v>
      </c>
      <c r="AN45" s="323">
        <v>43972</v>
      </c>
      <c r="AO45" s="96" t="s">
        <v>56</v>
      </c>
      <c r="AP45" s="96" t="s">
        <v>56</v>
      </c>
      <c r="AQ45" s="96"/>
      <c r="AR45" s="96" t="s">
        <v>1329</v>
      </c>
      <c r="AS45" s="323">
        <v>43972</v>
      </c>
      <c r="AT45" s="96" t="s">
        <v>59</v>
      </c>
      <c r="AU45" s="96" t="s">
        <v>56</v>
      </c>
      <c r="AV45" s="96" t="s">
        <v>1347</v>
      </c>
      <c r="AW45" s="317"/>
      <c r="AX45" s="317"/>
      <c r="AY45" s="87"/>
      <c r="AZ45" s="32">
        <f t="shared" si="5"/>
        <v>4</v>
      </c>
    </row>
    <row r="46" spans="5:52" ht="19.95" customHeight="1">
      <c r="E46" s="100"/>
      <c r="F46" s="317"/>
      <c r="G46" s="364"/>
      <c r="H46" s="321" t="s">
        <v>2151</v>
      </c>
      <c r="I46" s="322" t="s">
        <v>2152</v>
      </c>
      <c r="J46" s="322" t="s">
        <v>2153</v>
      </c>
      <c r="K46" s="317"/>
      <c r="L46" s="317"/>
      <c r="M46" s="317"/>
      <c r="N46" s="321">
        <v>14088208</v>
      </c>
      <c r="O46" s="317"/>
      <c r="P46" s="317"/>
      <c r="Q46" s="321" t="s">
        <v>2262</v>
      </c>
      <c r="R46" s="322" t="s">
        <v>2298</v>
      </c>
      <c r="S46" s="321" t="s">
        <v>144</v>
      </c>
      <c r="T46" s="321" t="s">
        <v>161</v>
      </c>
      <c r="U46" s="317"/>
      <c r="V46" s="96"/>
      <c r="W46" s="321" t="s">
        <v>29</v>
      </c>
      <c r="X46" s="317"/>
      <c r="Y46" s="70"/>
      <c r="Z46" s="70"/>
      <c r="AA46" s="317"/>
      <c r="AB46" s="317"/>
      <c r="AC46" s="96" t="s">
        <v>142</v>
      </c>
      <c r="AD46" s="32"/>
      <c r="AE46" s="323" t="s">
        <v>207</v>
      </c>
      <c r="AF46" s="323">
        <v>43938</v>
      </c>
      <c r="AG46" s="70"/>
      <c r="AH46" s="70"/>
      <c r="AI46" s="70"/>
      <c r="AJ46" s="70"/>
      <c r="AK46" s="70"/>
      <c r="AL46" s="317"/>
      <c r="AM46" s="96" t="s">
        <v>206</v>
      </c>
      <c r="AN46" s="323">
        <v>43972</v>
      </c>
      <c r="AO46" s="96" t="s">
        <v>56</v>
      </c>
      <c r="AP46" s="96" t="s">
        <v>56</v>
      </c>
      <c r="AQ46" s="96"/>
      <c r="AR46" s="96" t="s">
        <v>1329</v>
      </c>
      <c r="AS46" s="323">
        <v>43972</v>
      </c>
      <c r="AT46" s="96" t="s">
        <v>59</v>
      </c>
      <c r="AU46" s="96" t="s">
        <v>56</v>
      </c>
      <c r="AV46" s="96" t="s">
        <v>1348</v>
      </c>
      <c r="AW46" s="317"/>
      <c r="AX46" s="317"/>
      <c r="AY46" s="87"/>
      <c r="AZ46" s="32">
        <f t="shared" si="5"/>
        <v>4</v>
      </c>
    </row>
    <row r="47" spans="5:52" ht="19.95" customHeight="1">
      <c r="E47" s="100"/>
      <c r="F47" s="317"/>
      <c r="G47" s="364"/>
      <c r="H47" s="321" t="s">
        <v>2154</v>
      </c>
      <c r="I47" s="322" t="s">
        <v>2155</v>
      </c>
      <c r="J47" s="322" t="s">
        <v>2156</v>
      </c>
      <c r="K47" s="317"/>
      <c r="L47" s="317"/>
      <c r="M47" s="317"/>
      <c r="N47" s="321">
        <v>14088208</v>
      </c>
      <c r="O47" s="317"/>
      <c r="P47" s="317"/>
      <c r="Q47" s="321" t="s">
        <v>2263</v>
      </c>
      <c r="R47" s="322" t="s">
        <v>2299</v>
      </c>
      <c r="S47" s="321" t="s">
        <v>144</v>
      </c>
      <c r="T47" s="321" t="s">
        <v>161</v>
      </c>
      <c r="U47" s="317"/>
      <c r="V47" s="96"/>
      <c r="W47" s="321" t="s">
        <v>29</v>
      </c>
      <c r="X47" s="317"/>
      <c r="Y47" s="70"/>
      <c r="Z47" s="70"/>
      <c r="AA47" s="317"/>
      <c r="AB47" s="317"/>
      <c r="AC47" s="96" t="s">
        <v>142</v>
      </c>
      <c r="AD47" s="32"/>
      <c r="AE47" s="323" t="s">
        <v>207</v>
      </c>
      <c r="AF47" s="323">
        <v>43938</v>
      </c>
      <c r="AG47" s="70"/>
      <c r="AH47" s="70"/>
      <c r="AI47" s="70"/>
      <c r="AJ47" s="70"/>
      <c r="AK47" s="70"/>
      <c r="AL47" s="317"/>
      <c r="AM47" s="96" t="s">
        <v>206</v>
      </c>
      <c r="AN47" s="323">
        <v>43972</v>
      </c>
      <c r="AO47" s="96" t="s">
        <v>56</v>
      </c>
      <c r="AP47" s="96" t="s">
        <v>56</v>
      </c>
      <c r="AQ47" s="96"/>
      <c r="AR47" s="96" t="s">
        <v>1329</v>
      </c>
      <c r="AS47" s="323">
        <v>43972</v>
      </c>
      <c r="AT47" s="96" t="s">
        <v>59</v>
      </c>
      <c r="AU47" s="96" t="s">
        <v>56</v>
      </c>
      <c r="AV47" s="96" t="s">
        <v>1347</v>
      </c>
      <c r="AW47" s="317"/>
      <c r="AX47" s="317"/>
      <c r="AY47" s="87"/>
      <c r="AZ47" s="32">
        <f t="shared" si="5"/>
        <v>4</v>
      </c>
    </row>
    <row r="48" spans="5:52" ht="19.95" customHeight="1">
      <c r="E48" s="100"/>
      <c r="F48" s="317"/>
      <c r="G48" s="364"/>
      <c r="H48" s="321" t="s">
        <v>2157</v>
      </c>
      <c r="I48" s="322" t="s">
        <v>2158</v>
      </c>
      <c r="J48" s="322" t="s">
        <v>2159</v>
      </c>
      <c r="K48" s="317"/>
      <c r="L48" s="317"/>
      <c r="M48" s="317"/>
      <c r="N48" s="321">
        <v>14088208</v>
      </c>
      <c r="O48" s="317"/>
      <c r="P48" s="317"/>
      <c r="Q48" s="321" t="s">
        <v>2264</v>
      </c>
      <c r="R48" s="322" t="s">
        <v>2299</v>
      </c>
      <c r="S48" s="321" t="s">
        <v>144</v>
      </c>
      <c r="T48" s="321" t="s">
        <v>161</v>
      </c>
      <c r="U48" s="317"/>
      <c r="V48" s="96"/>
      <c r="W48" s="321" t="s">
        <v>29</v>
      </c>
      <c r="X48" s="317"/>
      <c r="Y48" s="70"/>
      <c r="Z48" s="70"/>
      <c r="AA48" s="317"/>
      <c r="AB48" s="317"/>
      <c r="AC48" s="96" t="s">
        <v>142</v>
      </c>
      <c r="AD48" s="32"/>
      <c r="AE48" s="323" t="s">
        <v>207</v>
      </c>
      <c r="AF48" s="323">
        <v>43938</v>
      </c>
      <c r="AG48" s="70"/>
      <c r="AH48" s="70"/>
      <c r="AI48" s="70"/>
      <c r="AJ48" s="70"/>
      <c r="AK48" s="70"/>
      <c r="AL48" s="317"/>
      <c r="AM48" s="96" t="s">
        <v>206</v>
      </c>
      <c r="AN48" s="323">
        <v>43972</v>
      </c>
      <c r="AO48" s="96" t="s">
        <v>56</v>
      </c>
      <c r="AP48" s="96" t="s">
        <v>56</v>
      </c>
      <c r="AQ48" s="96"/>
      <c r="AR48" s="96" t="s">
        <v>1329</v>
      </c>
      <c r="AS48" s="323">
        <v>43972</v>
      </c>
      <c r="AT48" s="96" t="s">
        <v>59</v>
      </c>
      <c r="AU48" s="96" t="s">
        <v>56</v>
      </c>
      <c r="AV48" s="96" t="s">
        <v>1349</v>
      </c>
      <c r="AW48" s="317"/>
      <c r="AX48" s="317"/>
      <c r="AY48" s="87"/>
      <c r="AZ48" s="32">
        <f t="shared" si="5"/>
        <v>4</v>
      </c>
    </row>
    <row r="49" spans="5:52" ht="19.95" customHeight="1">
      <c r="E49" s="100"/>
      <c r="F49" s="317"/>
      <c r="G49" s="364"/>
      <c r="H49" s="321" t="s">
        <v>2160</v>
      </c>
      <c r="I49" s="322" t="s">
        <v>2161</v>
      </c>
      <c r="J49" s="322" t="s">
        <v>2162</v>
      </c>
      <c r="K49" s="317"/>
      <c r="L49" s="317"/>
      <c r="M49" s="317"/>
      <c r="N49" s="321">
        <v>14088208</v>
      </c>
      <c r="O49" s="317"/>
      <c r="P49" s="317"/>
      <c r="Q49" s="321" t="s">
        <v>2265</v>
      </c>
      <c r="R49" s="322" t="s">
        <v>2298</v>
      </c>
      <c r="S49" s="321" t="s">
        <v>144</v>
      </c>
      <c r="T49" s="321" t="s">
        <v>161</v>
      </c>
      <c r="U49" s="317"/>
      <c r="V49" s="96"/>
      <c r="W49" s="321" t="s">
        <v>29</v>
      </c>
      <c r="X49" s="317"/>
      <c r="Y49" s="70"/>
      <c r="Z49" s="70"/>
      <c r="AA49" s="317"/>
      <c r="AB49" s="317"/>
      <c r="AC49" s="96" t="s">
        <v>142</v>
      </c>
      <c r="AD49" s="32"/>
      <c r="AE49" s="323" t="s">
        <v>207</v>
      </c>
      <c r="AF49" s="323">
        <v>43938</v>
      </c>
      <c r="AG49" s="70"/>
      <c r="AH49" s="70"/>
      <c r="AI49" s="70"/>
      <c r="AJ49" s="70"/>
      <c r="AK49" s="70"/>
      <c r="AL49" s="317"/>
      <c r="AM49" s="96" t="s">
        <v>206</v>
      </c>
      <c r="AN49" s="323">
        <v>43972</v>
      </c>
      <c r="AO49" s="96" t="s">
        <v>56</v>
      </c>
      <c r="AP49" s="96" t="s">
        <v>56</v>
      </c>
      <c r="AQ49" s="96"/>
      <c r="AR49" s="96" t="s">
        <v>1329</v>
      </c>
      <c r="AS49" s="323">
        <v>43972</v>
      </c>
      <c r="AT49" s="96" t="s">
        <v>59</v>
      </c>
      <c r="AU49" s="96" t="s">
        <v>56</v>
      </c>
      <c r="AV49" s="96" t="s">
        <v>1350</v>
      </c>
      <c r="AW49" s="317"/>
      <c r="AX49" s="317"/>
      <c r="AY49" s="87"/>
      <c r="AZ49" s="32">
        <f t="shared" si="5"/>
        <v>4</v>
      </c>
    </row>
    <row r="50" spans="5:52" ht="19.95" customHeight="1">
      <c r="E50" s="100"/>
      <c r="F50" s="317"/>
      <c r="G50" s="364"/>
      <c r="H50" s="321" t="s">
        <v>2163</v>
      </c>
      <c r="I50" s="322" t="s">
        <v>2164</v>
      </c>
      <c r="J50" s="322" t="s">
        <v>2165</v>
      </c>
      <c r="K50" s="317"/>
      <c r="L50" s="317"/>
      <c r="M50" s="317"/>
      <c r="N50" s="321">
        <v>14088208</v>
      </c>
      <c r="O50" s="317"/>
      <c r="P50" s="317"/>
      <c r="Q50" s="321" t="s">
        <v>2266</v>
      </c>
      <c r="R50" s="322" t="s">
        <v>2298</v>
      </c>
      <c r="S50" s="321" t="s">
        <v>144</v>
      </c>
      <c r="T50" s="321" t="s">
        <v>161</v>
      </c>
      <c r="U50" s="317"/>
      <c r="V50" s="96"/>
      <c r="W50" s="321" t="s">
        <v>29</v>
      </c>
      <c r="X50" s="317"/>
      <c r="Y50" s="70"/>
      <c r="Z50" s="70"/>
      <c r="AA50" s="317"/>
      <c r="AB50" s="317"/>
      <c r="AC50" s="96" t="s">
        <v>142</v>
      </c>
      <c r="AD50" s="32"/>
      <c r="AE50" s="323" t="s">
        <v>207</v>
      </c>
      <c r="AF50" s="323">
        <v>43938</v>
      </c>
      <c r="AG50" s="70"/>
      <c r="AH50" s="70"/>
      <c r="AI50" s="70"/>
      <c r="AJ50" s="70"/>
      <c r="AK50" s="70"/>
      <c r="AL50" s="317"/>
      <c r="AM50" s="96" t="s">
        <v>206</v>
      </c>
      <c r="AN50" s="323">
        <v>43972</v>
      </c>
      <c r="AO50" s="96" t="s">
        <v>56</v>
      </c>
      <c r="AP50" s="96" t="s">
        <v>56</v>
      </c>
      <c r="AQ50" s="96"/>
      <c r="AR50" s="96" t="s">
        <v>1329</v>
      </c>
      <c r="AS50" s="323">
        <v>43972</v>
      </c>
      <c r="AT50" s="96" t="s">
        <v>59</v>
      </c>
      <c r="AU50" s="96" t="s">
        <v>56</v>
      </c>
      <c r="AV50" s="96" t="s">
        <v>1351</v>
      </c>
      <c r="AW50" s="317"/>
      <c r="AX50" s="317"/>
      <c r="AY50" s="87"/>
      <c r="AZ50" s="32">
        <f t="shared" si="5"/>
        <v>4</v>
      </c>
    </row>
    <row r="51" spans="5:52" ht="19.95" customHeight="1">
      <c r="E51" s="100"/>
      <c r="F51" s="317"/>
      <c r="G51" s="364"/>
      <c r="H51" s="321" t="s">
        <v>2166</v>
      </c>
      <c r="I51" s="322" t="s">
        <v>2167</v>
      </c>
      <c r="J51" s="322" t="s">
        <v>2168</v>
      </c>
      <c r="K51" s="317"/>
      <c r="L51" s="317"/>
      <c r="M51" s="317"/>
      <c r="N51" s="321">
        <v>14088208</v>
      </c>
      <c r="O51" s="317"/>
      <c r="P51" s="317"/>
      <c r="Q51" s="321" t="s">
        <v>2267</v>
      </c>
      <c r="R51" s="322" t="s">
        <v>2298</v>
      </c>
      <c r="S51" s="321" t="s">
        <v>144</v>
      </c>
      <c r="T51" s="321" t="s">
        <v>161</v>
      </c>
      <c r="U51" s="317"/>
      <c r="V51" s="96"/>
      <c r="W51" s="321" t="s">
        <v>29</v>
      </c>
      <c r="X51" s="317"/>
      <c r="Y51" s="70"/>
      <c r="Z51" s="70"/>
      <c r="AA51" s="317"/>
      <c r="AB51" s="317"/>
      <c r="AC51" s="96" t="s">
        <v>142</v>
      </c>
      <c r="AD51" s="32"/>
      <c r="AE51" s="323" t="s">
        <v>207</v>
      </c>
      <c r="AF51" s="323">
        <v>43938</v>
      </c>
      <c r="AG51" s="70"/>
      <c r="AH51" s="70"/>
      <c r="AI51" s="70"/>
      <c r="AJ51" s="70"/>
      <c r="AK51" s="70"/>
      <c r="AL51" s="317"/>
      <c r="AM51" s="96" t="s">
        <v>206</v>
      </c>
      <c r="AN51" s="323">
        <v>43972</v>
      </c>
      <c r="AO51" s="96" t="s">
        <v>56</v>
      </c>
      <c r="AP51" s="96" t="s">
        <v>56</v>
      </c>
      <c r="AQ51" s="96"/>
      <c r="AR51" s="96" t="s">
        <v>1329</v>
      </c>
      <c r="AS51" s="323">
        <v>43972</v>
      </c>
      <c r="AT51" s="96" t="s">
        <v>59</v>
      </c>
      <c r="AU51" s="96" t="s">
        <v>56</v>
      </c>
      <c r="AV51" s="96" t="s">
        <v>1350</v>
      </c>
      <c r="AW51" s="317"/>
      <c r="AX51" s="317"/>
      <c r="AY51" s="87"/>
      <c r="AZ51" s="32">
        <f t="shared" si="5"/>
        <v>4</v>
      </c>
    </row>
    <row r="52" spans="5:52" ht="19.95" customHeight="1">
      <c r="E52" s="100"/>
      <c r="F52" s="317"/>
      <c r="G52" s="364"/>
      <c r="H52" s="321" t="s">
        <v>2169</v>
      </c>
      <c r="I52" s="322" t="s">
        <v>2170</v>
      </c>
      <c r="J52" s="322" t="s">
        <v>2171</v>
      </c>
      <c r="K52" s="317"/>
      <c r="L52" s="317"/>
      <c r="M52" s="317"/>
      <c r="N52" s="321">
        <v>14088208</v>
      </c>
      <c r="O52" s="317"/>
      <c r="P52" s="317"/>
      <c r="Q52" s="321" t="s">
        <v>2268</v>
      </c>
      <c r="R52" s="322" t="s">
        <v>2298</v>
      </c>
      <c r="S52" s="321" t="s">
        <v>144</v>
      </c>
      <c r="T52" s="321" t="s">
        <v>161</v>
      </c>
      <c r="U52" s="317"/>
      <c r="V52" s="96"/>
      <c r="W52" s="321" t="s">
        <v>29</v>
      </c>
      <c r="X52" s="317"/>
      <c r="Y52" s="70"/>
      <c r="Z52" s="70"/>
      <c r="AA52" s="317"/>
      <c r="AB52" s="317"/>
      <c r="AC52" s="96" t="s">
        <v>142</v>
      </c>
      <c r="AD52" s="32"/>
      <c r="AE52" s="323" t="s">
        <v>207</v>
      </c>
      <c r="AF52" s="323">
        <v>43938</v>
      </c>
      <c r="AG52" s="70"/>
      <c r="AH52" s="70"/>
      <c r="AI52" s="70"/>
      <c r="AJ52" s="70"/>
      <c r="AK52" s="70"/>
      <c r="AL52" s="317"/>
      <c r="AM52" s="96" t="s">
        <v>206</v>
      </c>
      <c r="AN52" s="323">
        <v>43972</v>
      </c>
      <c r="AO52" s="96" t="s">
        <v>56</v>
      </c>
      <c r="AP52" s="96" t="s">
        <v>56</v>
      </c>
      <c r="AQ52" s="96"/>
      <c r="AR52" s="96" t="s">
        <v>1329</v>
      </c>
      <c r="AS52" s="323">
        <v>43972</v>
      </c>
      <c r="AT52" s="96" t="s">
        <v>59</v>
      </c>
      <c r="AU52" s="96" t="s">
        <v>56</v>
      </c>
      <c r="AV52" s="96" t="s">
        <v>1350</v>
      </c>
      <c r="AW52" s="317"/>
      <c r="AX52" s="317"/>
      <c r="AY52" s="87"/>
      <c r="AZ52" s="32">
        <f t="shared" si="5"/>
        <v>4</v>
      </c>
    </row>
    <row r="53" spans="5:52" ht="19.95" customHeight="1">
      <c r="E53" s="100"/>
      <c r="F53" s="317"/>
      <c r="G53" s="364"/>
      <c r="H53" s="321" t="s">
        <v>2172</v>
      </c>
      <c r="I53" s="322" t="s">
        <v>2173</v>
      </c>
      <c r="J53" s="322" t="s">
        <v>2171</v>
      </c>
      <c r="K53" s="317"/>
      <c r="L53" s="317"/>
      <c r="M53" s="317"/>
      <c r="N53" s="321">
        <v>14088208</v>
      </c>
      <c r="O53" s="317"/>
      <c r="P53" s="317"/>
      <c r="Q53" s="321" t="s">
        <v>2269</v>
      </c>
      <c r="R53" s="322" t="s">
        <v>2298</v>
      </c>
      <c r="S53" s="321" t="s">
        <v>144</v>
      </c>
      <c r="T53" s="321" t="s">
        <v>161</v>
      </c>
      <c r="U53" s="317"/>
      <c r="V53" s="96"/>
      <c r="W53" s="321" t="s">
        <v>29</v>
      </c>
      <c r="X53" s="317"/>
      <c r="Y53" s="70"/>
      <c r="Z53" s="70"/>
      <c r="AA53" s="317"/>
      <c r="AB53" s="317"/>
      <c r="AC53" s="96" t="s">
        <v>142</v>
      </c>
      <c r="AD53" s="32"/>
      <c r="AE53" s="323" t="s">
        <v>207</v>
      </c>
      <c r="AF53" s="323">
        <v>43938</v>
      </c>
      <c r="AG53" s="70"/>
      <c r="AH53" s="70"/>
      <c r="AI53" s="70"/>
      <c r="AJ53" s="70"/>
      <c r="AK53" s="70"/>
      <c r="AL53" s="317"/>
      <c r="AM53" s="96" t="s">
        <v>206</v>
      </c>
      <c r="AN53" s="323">
        <v>43972</v>
      </c>
      <c r="AO53" s="96" t="s">
        <v>56</v>
      </c>
      <c r="AP53" s="96" t="s">
        <v>56</v>
      </c>
      <c r="AQ53" s="96"/>
      <c r="AR53" s="96" t="s">
        <v>1329</v>
      </c>
      <c r="AS53" s="323">
        <v>43972</v>
      </c>
      <c r="AT53" s="96" t="s">
        <v>59</v>
      </c>
      <c r="AU53" s="378" t="s">
        <v>56</v>
      </c>
      <c r="AV53" s="96" t="s">
        <v>1350</v>
      </c>
      <c r="AW53" s="317"/>
      <c r="AX53" s="317"/>
      <c r="AY53" s="87"/>
      <c r="AZ53" s="32">
        <f t="shared" si="5"/>
        <v>4</v>
      </c>
    </row>
    <row r="54" spans="5:52" ht="19.95" customHeight="1">
      <c r="E54" s="317"/>
      <c r="F54" s="317"/>
      <c r="G54" s="317"/>
      <c r="H54" s="321" t="s">
        <v>2174</v>
      </c>
      <c r="I54" s="322" t="s">
        <v>2175</v>
      </c>
      <c r="J54" s="322" t="s">
        <v>2176</v>
      </c>
      <c r="K54" s="317"/>
      <c r="L54" s="317"/>
      <c r="M54" s="317"/>
      <c r="N54" s="321">
        <v>14088208</v>
      </c>
      <c r="O54" s="317"/>
      <c r="P54" s="317"/>
      <c r="Q54" s="321" t="s">
        <v>2270</v>
      </c>
      <c r="R54" s="322" t="s">
        <v>2298</v>
      </c>
      <c r="S54" s="321" t="s">
        <v>144</v>
      </c>
      <c r="T54" s="321" t="s">
        <v>161</v>
      </c>
      <c r="U54" s="317"/>
      <c r="V54" s="317"/>
      <c r="W54" s="321" t="s">
        <v>29</v>
      </c>
      <c r="X54" s="317"/>
      <c r="Y54" s="70"/>
      <c r="Z54" s="70"/>
      <c r="AA54" s="317"/>
      <c r="AB54" s="317"/>
      <c r="AC54" s="96" t="s">
        <v>142</v>
      </c>
      <c r="AD54" s="32"/>
      <c r="AE54" s="323" t="s">
        <v>207</v>
      </c>
      <c r="AF54" s="323">
        <v>43938</v>
      </c>
      <c r="AG54" s="70"/>
      <c r="AH54" s="70"/>
      <c r="AI54" s="70"/>
      <c r="AJ54" s="70"/>
      <c r="AK54" s="70"/>
      <c r="AL54" s="317"/>
      <c r="AM54" s="96" t="s">
        <v>206</v>
      </c>
      <c r="AN54" s="323">
        <v>43972</v>
      </c>
      <c r="AO54" s="96" t="s">
        <v>56</v>
      </c>
      <c r="AP54" s="96" t="s">
        <v>56</v>
      </c>
      <c r="AQ54" s="96"/>
      <c r="AR54" s="96" t="s">
        <v>1329</v>
      </c>
      <c r="AS54" s="323">
        <v>43972</v>
      </c>
      <c r="AT54" s="96" t="s">
        <v>59</v>
      </c>
      <c r="AU54" s="96" t="s">
        <v>56</v>
      </c>
      <c r="AV54" s="96" t="s">
        <v>1350</v>
      </c>
      <c r="AW54" s="317"/>
      <c r="AX54" s="317"/>
      <c r="AY54" s="87"/>
      <c r="AZ54" s="32">
        <f t="shared" si="5"/>
        <v>4</v>
      </c>
    </row>
    <row r="55" spans="5:52" ht="19.95" customHeight="1">
      <c r="E55" s="100"/>
      <c r="F55" s="96"/>
      <c r="G55" s="364"/>
      <c r="H55" s="321" t="s">
        <v>2177</v>
      </c>
      <c r="I55" s="322" t="s">
        <v>2178</v>
      </c>
      <c r="J55" s="322" t="s">
        <v>2179</v>
      </c>
      <c r="K55" s="317"/>
      <c r="L55" s="317"/>
      <c r="M55" s="317"/>
      <c r="N55" s="321">
        <v>14088208</v>
      </c>
      <c r="O55" s="317"/>
      <c r="P55" s="317"/>
      <c r="Q55" s="321" t="s">
        <v>2271</v>
      </c>
      <c r="R55" s="322" t="s">
        <v>2298</v>
      </c>
      <c r="S55" s="321" t="s">
        <v>144</v>
      </c>
      <c r="T55" s="321" t="s">
        <v>161</v>
      </c>
      <c r="U55" s="317"/>
      <c r="V55" s="96"/>
      <c r="W55" s="321" t="s">
        <v>29</v>
      </c>
      <c r="X55" s="317"/>
      <c r="Y55" s="70"/>
      <c r="Z55" s="70"/>
      <c r="AA55" s="317"/>
      <c r="AB55" s="317"/>
      <c r="AC55" s="96" t="s">
        <v>142</v>
      </c>
      <c r="AD55" s="32"/>
      <c r="AE55" s="323" t="s">
        <v>207</v>
      </c>
      <c r="AF55" s="323">
        <v>43938</v>
      </c>
      <c r="AG55" s="70"/>
      <c r="AH55" s="70"/>
      <c r="AI55" s="70"/>
      <c r="AJ55" s="70"/>
      <c r="AK55" s="70"/>
      <c r="AL55" s="317"/>
      <c r="AM55" s="96" t="s">
        <v>206</v>
      </c>
      <c r="AN55" s="323">
        <v>43972</v>
      </c>
      <c r="AO55" s="96" t="s">
        <v>56</v>
      </c>
      <c r="AP55" s="96" t="s">
        <v>56</v>
      </c>
      <c r="AQ55" s="96"/>
      <c r="AR55" s="96" t="s">
        <v>1329</v>
      </c>
      <c r="AS55" s="323">
        <v>43972</v>
      </c>
      <c r="AT55" s="96" t="s">
        <v>59</v>
      </c>
      <c r="AU55" s="96" t="s">
        <v>56</v>
      </c>
      <c r="AV55" s="96" t="s">
        <v>1350</v>
      </c>
      <c r="AW55" s="317"/>
      <c r="AX55" s="317"/>
      <c r="AY55" s="87"/>
      <c r="AZ55" s="32">
        <f t="shared" si="5"/>
        <v>4</v>
      </c>
    </row>
    <row r="56" spans="5:52" ht="19.95" customHeight="1">
      <c r="E56" s="100"/>
      <c r="F56" s="96"/>
      <c r="G56" s="364"/>
      <c r="H56" s="321" t="s">
        <v>2180</v>
      </c>
      <c r="I56" s="322" t="s">
        <v>2181</v>
      </c>
      <c r="J56" s="322" t="s">
        <v>2182</v>
      </c>
      <c r="K56" s="317"/>
      <c r="L56" s="317"/>
      <c r="M56" s="317"/>
      <c r="N56" s="321">
        <v>14088208</v>
      </c>
      <c r="O56" s="317"/>
      <c r="P56" s="317"/>
      <c r="Q56" s="321" t="s">
        <v>2272</v>
      </c>
      <c r="R56" s="322" t="s">
        <v>2300</v>
      </c>
      <c r="S56" s="321" t="s">
        <v>144</v>
      </c>
      <c r="T56" s="321" t="s">
        <v>161</v>
      </c>
      <c r="U56" s="317"/>
      <c r="V56" s="96"/>
      <c r="W56" s="321" t="s">
        <v>29</v>
      </c>
      <c r="X56" s="317"/>
      <c r="Y56" s="70"/>
      <c r="Z56" s="70"/>
      <c r="AA56" s="317"/>
      <c r="AB56" s="317"/>
      <c r="AC56" s="96" t="s">
        <v>142</v>
      </c>
      <c r="AD56" s="32"/>
      <c r="AE56" s="323" t="s">
        <v>207</v>
      </c>
      <c r="AF56" s="323">
        <v>43971</v>
      </c>
      <c r="AG56" s="70"/>
      <c r="AH56" s="70"/>
      <c r="AI56" s="70"/>
      <c r="AJ56" s="70"/>
      <c r="AK56" s="70"/>
      <c r="AL56" s="317"/>
      <c r="AM56" s="96" t="s">
        <v>206</v>
      </c>
      <c r="AN56" s="323">
        <v>43972</v>
      </c>
      <c r="AO56" s="96" t="s">
        <v>56</v>
      </c>
      <c r="AP56" s="96" t="s">
        <v>56</v>
      </c>
      <c r="AQ56" s="96"/>
      <c r="AR56" s="96" t="s">
        <v>1329</v>
      </c>
      <c r="AS56" s="323">
        <v>43972</v>
      </c>
      <c r="AT56" s="96"/>
      <c r="AU56" s="96" t="s">
        <v>56</v>
      </c>
      <c r="AV56" s="96"/>
      <c r="AW56" s="317"/>
      <c r="AX56" s="317"/>
      <c r="AY56" s="87"/>
      <c r="AZ56" s="32">
        <f t="shared" si="5"/>
        <v>5</v>
      </c>
    </row>
    <row r="57" spans="5:52" ht="19.95" customHeight="1">
      <c r="E57" s="100"/>
      <c r="F57" s="96"/>
      <c r="G57" s="364"/>
      <c r="H57" s="321" t="s">
        <v>2183</v>
      </c>
      <c r="I57" s="322" t="s">
        <v>2184</v>
      </c>
      <c r="J57" s="322" t="s">
        <v>2185</v>
      </c>
      <c r="K57" s="317"/>
      <c r="L57" s="317"/>
      <c r="M57" s="317"/>
      <c r="N57" s="321">
        <v>14088208</v>
      </c>
      <c r="O57" s="317"/>
      <c r="P57" s="317"/>
      <c r="Q57" s="321" t="s">
        <v>2273</v>
      </c>
      <c r="R57" s="322" t="s">
        <v>2300</v>
      </c>
      <c r="S57" s="321" t="s">
        <v>144</v>
      </c>
      <c r="T57" s="321" t="s">
        <v>161</v>
      </c>
      <c r="U57" s="317"/>
      <c r="V57" s="96"/>
      <c r="W57" s="321" t="s">
        <v>29</v>
      </c>
      <c r="X57" s="317"/>
      <c r="Y57" s="70"/>
      <c r="Z57" s="70"/>
      <c r="AA57" s="317"/>
      <c r="AB57" s="317"/>
      <c r="AC57" s="96" t="s">
        <v>142</v>
      </c>
      <c r="AD57" s="32"/>
      <c r="AE57" s="323" t="s">
        <v>207</v>
      </c>
      <c r="AF57" s="323">
        <v>43971</v>
      </c>
      <c r="AG57" s="70"/>
      <c r="AH57" s="70"/>
      <c r="AI57" s="70"/>
      <c r="AJ57" s="70"/>
      <c r="AK57" s="70"/>
      <c r="AL57" s="317"/>
      <c r="AM57" s="96" t="s">
        <v>206</v>
      </c>
      <c r="AN57" s="323">
        <v>43972</v>
      </c>
      <c r="AO57" s="96" t="s">
        <v>56</v>
      </c>
      <c r="AP57" s="96" t="s">
        <v>56</v>
      </c>
      <c r="AQ57" s="96"/>
      <c r="AR57" s="96" t="s">
        <v>1329</v>
      </c>
      <c r="AS57" s="323">
        <v>43972</v>
      </c>
      <c r="AT57" s="96"/>
      <c r="AU57" s="96" t="s">
        <v>56</v>
      </c>
      <c r="AV57" s="96"/>
      <c r="AW57" s="317"/>
      <c r="AX57" s="317"/>
      <c r="AY57" s="87"/>
      <c r="AZ57" s="32">
        <f t="shared" si="5"/>
        <v>5</v>
      </c>
    </row>
    <row r="58" spans="5:52" ht="19.95" customHeight="1">
      <c r="E58" s="100"/>
      <c r="F58" s="96"/>
      <c r="G58" s="364"/>
      <c r="H58" s="321" t="s">
        <v>2186</v>
      </c>
      <c r="I58" s="322" t="s">
        <v>2187</v>
      </c>
      <c r="J58" s="322" t="s">
        <v>2188</v>
      </c>
      <c r="K58" s="317"/>
      <c r="L58" s="317"/>
      <c r="M58" s="317"/>
      <c r="N58" s="321">
        <v>14088208</v>
      </c>
      <c r="O58" s="317"/>
      <c r="P58" s="317"/>
      <c r="Q58" s="321" t="s">
        <v>2274</v>
      </c>
      <c r="R58" s="322" t="s">
        <v>2300</v>
      </c>
      <c r="S58" s="321" t="s">
        <v>144</v>
      </c>
      <c r="T58" s="321" t="s">
        <v>161</v>
      </c>
      <c r="U58" s="317"/>
      <c r="V58" s="96"/>
      <c r="W58" s="321" t="s">
        <v>29</v>
      </c>
      <c r="X58" s="317"/>
      <c r="Y58" s="70"/>
      <c r="Z58" s="70"/>
      <c r="AA58" s="317"/>
      <c r="AB58" s="317"/>
      <c r="AC58" s="96" t="s">
        <v>142</v>
      </c>
      <c r="AD58" s="32"/>
      <c r="AE58" s="323" t="s">
        <v>207</v>
      </c>
      <c r="AF58" s="323">
        <v>43971</v>
      </c>
      <c r="AG58" s="70"/>
      <c r="AH58" s="70"/>
      <c r="AI58" s="70"/>
      <c r="AJ58" s="70"/>
      <c r="AK58" s="70"/>
      <c r="AL58" s="317"/>
      <c r="AM58" s="96" t="s">
        <v>206</v>
      </c>
      <c r="AN58" s="323">
        <v>43972</v>
      </c>
      <c r="AO58" s="96" t="s">
        <v>56</v>
      </c>
      <c r="AP58" s="96" t="s">
        <v>56</v>
      </c>
      <c r="AQ58" s="96"/>
      <c r="AR58" s="96" t="s">
        <v>1329</v>
      </c>
      <c r="AS58" s="323">
        <v>43972</v>
      </c>
      <c r="AT58" s="96"/>
      <c r="AU58" s="96" t="s">
        <v>56</v>
      </c>
      <c r="AV58" s="96"/>
      <c r="AW58" s="317"/>
      <c r="AX58" s="317"/>
      <c r="AY58" s="97"/>
      <c r="AZ58" s="32">
        <f t="shared" si="5"/>
        <v>5</v>
      </c>
    </row>
    <row r="59" spans="5:52" ht="19.95" customHeight="1">
      <c r="E59" s="100"/>
      <c r="F59" s="96"/>
      <c r="G59" s="364"/>
      <c r="H59" s="321" t="s">
        <v>2189</v>
      </c>
      <c r="I59" s="322" t="s">
        <v>2190</v>
      </c>
      <c r="J59" s="322" t="s">
        <v>2191</v>
      </c>
      <c r="K59" s="317"/>
      <c r="L59" s="317"/>
      <c r="M59" s="317"/>
      <c r="N59" s="321">
        <v>14088208</v>
      </c>
      <c r="O59" s="317"/>
      <c r="P59" s="317"/>
      <c r="Q59" s="321" t="s">
        <v>2275</v>
      </c>
      <c r="R59" s="322" t="s">
        <v>2300</v>
      </c>
      <c r="S59" s="321" t="s">
        <v>144</v>
      </c>
      <c r="T59" s="321" t="s">
        <v>161</v>
      </c>
      <c r="U59" s="317"/>
      <c r="V59" s="96"/>
      <c r="W59" s="321" t="s">
        <v>29</v>
      </c>
      <c r="X59" s="317"/>
      <c r="Y59" s="70"/>
      <c r="Z59" s="70"/>
      <c r="AA59" s="317"/>
      <c r="AB59" s="317"/>
      <c r="AC59" s="96" t="s">
        <v>142</v>
      </c>
      <c r="AD59" s="32"/>
      <c r="AE59" s="323" t="s">
        <v>207</v>
      </c>
      <c r="AF59" s="323">
        <v>43971</v>
      </c>
      <c r="AG59" s="70"/>
      <c r="AH59" s="70"/>
      <c r="AI59" s="70"/>
      <c r="AJ59" s="70"/>
      <c r="AK59" s="70"/>
      <c r="AL59" s="317"/>
      <c r="AM59" s="96" t="s">
        <v>206</v>
      </c>
      <c r="AN59" s="323">
        <v>43972</v>
      </c>
      <c r="AO59" s="96" t="s">
        <v>56</v>
      </c>
      <c r="AP59" s="96" t="s">
        <v>56</v>
      </c>
      <c r="AQ59" s="96"/>
      <c r="AR59" s="96" t="s">
        <v>1329</v>
      </c>
      <c r="AS59" s="323">
        <v>43972</v>
      </c>
      <c r="AT59" s="96"/>
      <c r="AU59" s="96" t="s">
        <v>56</v>
      </c>
      <c r="AV59" s="96"/>
      <c r="AW59" s="317"/>
      <c r="AX59" s="317"/>
      <c r="AY59" s="97"/>
      <c r="AZ59" s="32">
        <f t="shared" si="5"/>
        <v>5</v>
      </c>
    </row>
    <row r="60" spans="5:52" ht="19.95" customHeight="1">
      <c r="E60" s="100"/>
      <c r="F60" s="96"/>
      <c r="G60" s="364"/>
      <c r="H60" s="321" t="s">
        <v>2192</v>
      </c>
      <c r="I60" s="322" t="s">
        <v>2193</v>
      </c>
      <c r="J60" s="322" t="s">
        <v>2142</v>
      </c>
      <c r="K60" s="317"/>
      <c r="L60" s="317"/>
      <c r="M60" s="317"/>
      <c r="N60" s="321">
        <v>14088208</v>
      </c>
      <c r="O60" s="317"/>
      <c r="P60" s="317"/>
      <c r="Q60" s="321" t="s">
        <v>2276</v>
      </c>
      <c r="R60" s="322" t="s">
        <v>2298</v>
      </c>
      <c r="S60" s="321" t="s">
        <v>144</v>
      </c>
      <c r="T60" s="321" t="s">
        <v>161</v>
      </c>
      <c r="U60" s="317"/>
      <c r="V60" s="96"/>
      <c r="W60" s="321" t="s">
        <v>29</v>
      </c>
      <c r="X60" s="317"/>
      <c r="Y60" s="70"/>
      <c r="Z60" s="70"/>
      <c r="AA60" s="317"/>
      <c r="AB60" s="317"/>
      <c r="AC60" s="96" t="s">
        <v>142</v>
      </c>
      <c r="AD60" s="32"/>
      <c r="AE60" s="323" t="s">
        <v>207</v>
      </c>
      <c r="AF60" s="323">
        <v>43971</v>
      </c>
      <c r="AG60" s="70"/>
      <c r="AH60" s="70"/>
      <c r="AI60" s="70"/>
      <c r="AJ60" s="70"/>
      <c r="AK60" s="70"/>
      <c r="AL60" s="317"/>
      <c r="AM60" s="96" t="s">
        <v>206</v>
      </c>
      <c r="AN60" s="323">
        <v>43972</v>
      </c>
      <c r="AO60" s="96" t="s">
        <v>56</v>
      </c>
      <c r="AP60" s="96" t="s">
        <v>56</v>
      </c>
      <c r="AQ60" s="96"/>
      <c r="AR60" s="96" t="s">
        <v>1329</v>
      </c>
      <c r="AS60" s="323">
        <v>43972</v>
      </c>
      <c r="AT60" s="96"/>
      <c r="AU60" s="96" t="s">
        <v>56</v>
      </c>
      <c r="AV60" s="96"/>
      <c r="AW60" s="317"/>
      <c r="AX60" s="317"/>
      <c r="AY60" s="97"/>
      <c r="AZ60" s="32">
        <f t="shared" si="5"/>
        <v>5</v>
      </c>
    </row>
    <row r="61" spans="5:52" ht="19.95" customHeight="1">
      <c r="E61" s="100"/>
      <c r="F61" s="96"/>
      <c r="G61" s="364"/>
      <c r="H61" s="321" t="s">
        <v>2194</v>
      </c>
      <c r="I61" s="322" t="s">
        <v>2195</v>
      </c>
      <c r="J61" s="322" t="s">
        <v>2196</v>
      </c>
      <c r="K61" s="317"/>
      <c r="L61" s="317"/>
      <c r="M61" s="317"/>
      <c r="N61" s="321">
        <v>14088209</v>
      </c>
      <c r="O61" s="317"/>
      <c r="P61" s="317"/>
      <c r="Q61" s="321" t="s">
        <v>2277</v>
      </c>
      <c r="R61" s="322" t="s">
        <v>2301</v>
      </c>
      <c r="S61" s="321" t="s">
        <v>140</v>
      </c>
      <c r="T61" s="321" t="s">
        <v>161</v>
      </c>
      <c r="U61" s="317"/>
      <c r="V61" s="96"/>
      <c r="W61" s="321" t="s">
        <v>29</v>
      </c>
      <c r="X61" s="317"/>
      <c r="Y61" s="70"/>
      <c r="Z61" s="70"/>
      <c r="AA61" s="317"/>
      <c r="AB61" s="317"/>
      <c r="AC61" s="96" t="s">
        <v>142</v>
      </c>
      <c r="AD61" s="32"/>
      <c r="AE61" s="323" t="s">
        <v>207</v>
      </c>
      <c r="AF61" s="323">
        <v>43924</v>
      </c>
      <c r="AG61" s="70"/>
      <c r="AH61" s="70"/>
      <c r="AI61" s="70"/>
      <c r="AJ61" s="70"/>
      <c r="AK61" s="70"/>
      <c r="AL61" s="317"/>
      <c r="AM61" s="96" t="s">
        <v>214</v>
      </c>
      <c r="AN61" s="323">
        <v>43937</v>
      </c>
      <c r="AO61" s="96" t="s">
        <v>57</v>
      </c>
      <c r="AP61" s="96" t="s">
        <v>56</v>
      </c>
      <c r="AQ61" s="96" t="s">
        <v>1157</v>
      </c>
      <c r="AR61" s="96"/>
      <c r="AS61" s="323"/>
      <c r="AT61" s="96"/>
      <c r="AU61" s="96"/>
      <c r="AV61" s="96"/>
      <c r="AW61" s="317"/>
      <c r="AX61" s="317"/>
      <c r="AY61" s="97"/>
      <c r="AZ61" s="32">
        <f t="shared" si="5"/>
        <v>4</v>
      </c>
    </row>
    <row r="62" spans="5:52" ht="19.95" customHeight="1">
      <c r="E62" s="100"/>
      <c r="F62" s="96"/>
      <c r="G62" s="364"/>
      <c r="H62" s="321" t="s">
        <v>2197</v>
      </c>
      <c r="I62" s="322" t="s">
        <v>2198</v>
      </c>
      <c r="J62" s="322" t="s">
        <v>2199</v>
      </c>
      <c r="K62" s="317"/>
      <c r="L62" s="317"/>
      <c r="M62" s="317"/>
      <c r="N62" s="321">
        <v>14088276</v>
      </c>
      <c r="O62" s="317"/>
      <c r="P62" s="317"/>
      <c r="Q62" s="321" t="s">
        <v>2278</v>
      </c>
      <c r="R62" s="322" t="s">
        <v>2302</v>
      </c>
      <c r="S62" s="321" t="s">
        <v>140</v>
      </c>
      <c r="T62" s="321" t="s">
        <v>161</v>
      </c>
      <c r="U62" s="317"/>
      <c r="V62" s="96"/>
      <c r="W62" s="321" t="s">
        <v>29</v>
      </c>
      <c r="X62" s="317"/>
      <c r="Y62" s="70"/>
      <c r="Z62" s="70"/>
      <c r="AA62" s="317"/>
      <c r="AB62" s="317"/>
      <c r="AC62" s="96" t="s">
        <v>142</v>
      </c>
      <c r="AD62" s="32"/>
      <c r="AE62" s="323" t="s">
        <v>207</v>
      </c>
      <c r="AF62" s="323">
        <v>43924</v>
      </c>
      <c r="AG62" s="70"/>
      <c r="AH62" s="70"/>
      <c r="AI62" s="70"/>
      <c r="AJ62" s="70"/>
      <c r="AK62" s="70"/>
      <c r="AL62" s="317"/>
      <c r="AM62" s="96" t="s">
        <v>214</v>
      </c>
      <c r="AN62" s="323">
        <v>43937</v>
      </c>
      <c r="AO62" s="96" t="s">
        <v>56</v>
      </c>
      <c r="AP62" s="96" t="s">
        <v>56</v>
      </c>
      <c r="AQ62" s="96"/>
      <c r="AR62" s="96" t="s">
        <v>1329</v>
      </c>
      <c r="AS62" s="323">
        <v>43970</v>
      </c>
      <c r="AT62" s="96" t="s">
        <v>58</v>
      </c>
      <c r="AU62" s="96" t="s">
        <v>56</v>
      </c>
      <c r="AV62" s="96" t="s">
        <v>1352</v>
      </c>
      <c r="AW62" s="317"/>
      <c r="AX62" s="317"/>
      <c r="AY62" s="97"/>
      <c r="AZ62" s="32">
        <f t="shared" si="5"/>
        <v>4</v>
      </c>
    </row>
    <row r="63" spans="5:52" ht="19.95" customHeight="1">
      <c r="E63" s="100"/>
      <c r="F63" s="96"/>
      <c r="G63" s="364"/>
      <c r="H63" s="321" t="s">
        <v>2200</v>
      </c>
      <c r="I63" s="322" t="s">
        <v>2201</v>
      </c>
      <c r="J63" s="322" t="s">
        <v>2202</v>
      </c>
      <c r="K63" s="317"/>
      <c r="L63" s="317"/>
      <c r="M63" s="317"/>
      <c r="N63" s="321">
        <v>14088297</v>
      </c>
      <c r="O63" s="317"/>
      <c r="P63" s="317"/>
      <c r="Q63" s="321" t="s">
        <v>2279</v>
      </c>
      <c r="R63" s="322" t="s">
        <v>2303</v>
      </c>
      <c r="S63" s="321" t="s">
        <v>140</v>
      </c>
      <c r="T63" s="321" t="s">
        <v>161</v>
      </c>
      <c r="U63" s="317"/>
      <c r="V63" s="96"/>
      <c r="W63" s="321" t="s">
        <v>29</v>
      </c>
      <c r="X63" s="317"/>
      <c r="Y63" s="70"/>
      <c r="Z63" s="70"/>
      <c r="AA63" s="317"/>
      <c r="AB63" s="317"/>
      <c r="AC63" s="96" t="s">
        <v>142</v>
      </c>
      <c r="AD63" s="32"/>
      <c r="AE63" s="323" t="s">
        <v>207</v>
      </c>
      <c r="AF63" s="323">
        <v>43927</v>
      </c>
      <c r="AG63" s="70"/>
      <c r="AH63" s="70"/>
      <c r="AI63" s="70"/>
      <c r="AJ63" s="70"/>
      <c r="AK63" s="70"/>
      <c r="AL63" s="317"/>
      <c r="AM63" s="96" t="s">
        <v>206</v>
      </c>
      <c r="AN63" s="323">
        <v>43937</v>
      </c>
      <c r="AO63" s="96" t="s">
        <v>57</v>
      </c>
      <c r="AP63" s="96" t="s">
        <v>56</v>
      </c>
      <c r="AQ63" s="96" t="s">
        <v>1172</v>
      </c>
      <c r="AR63" s="96" t="s">
        <v>1329</v>
      </c>
      <c r="AS63" s="323">
        <v>43970</v>
      </c>
      <c r="AT63" s="96" t="s">
        <v>55</v>
      </c>
      <c r="AU63" s="144" t="s">
        <v>56</v>
      </c>
      <c r="AV63" s="96" t="s">
        <v>1353</v>
      </c>
      <c r="AW63" s="317"/>
      <c r="AX63" s="317"/>
      <c r="AY63" s="97"/>
      <c r="AZ63" s="32">
        <f t="shared" si="5"/>
        <v>4</v>
      </c>
    </row>
    <row r="64" spans="5:52" ht="19.95" customHeight="1">
      <c r="E64" s="100"/>
      <c r="F64" s="96"/>
      <c r="G64" s="364"/>
      <c r="H64" s="321" t="s">
        <v>2203</v>
      </c>
      <c r="I64" s="322" t="s">
        <v>2204</v>
      </c>
      <c r="J64" s="322" t="s">
        <v>2205</v>
      </c>
      <c r="K64" s="317"/>
      <c r="L64" s="317"/>
      <c r="M64" s="317"/>
      <c r="N64" s="321">
        <v>14088297</v>
      </c>
      <c r="O64" s="317"/>
      <c r="P64" s="317"/>
      <c r="Q64" s="321" t="s">
        <v>2280</v>
      </c>
      <c r="R64" s="322" t="s">
        <v>2304</v>
      </c>
      <c r="S64" s="321" t="s">
        <v>144</v>
      </c>
      <c r="T64" s="321" t="s">
        <v>161</v>
      </c>
      <c r="U64" s="317"/>
      <c r="V64" s="96"/>
      <c r="W64" s="321" t="s">
        <v>29</v>
      </c>
      <c r="X64" s="317"/>
      <c r="Y64" s="70"/>
      <c r="Z64" s="70"/>
      <c r="AA64" s="317"/>
      <c r="AB64" s="317"/>
      <c r="AC64" s="96" t="s">
        <v>142</v>
      </c>
      <c r="AD64" s="32"/>
      <c r="AE64" s="323" t="s">
        <v>207</v>
      </c>
      <c r="AF64" s="323">
        <v>43928</v>
      </c>
      <c r="AG64" s="70"/>
      <c r="AH64" s="70"/>
      <c r="AI64" s="70"/>
      <c r="AJ64" s="70"/>
      <c r="AK64" s="70"/>
      <c r="AL64" s="317"/>
      <c r="AM64" s="96" t="s">
        <v>206</v>
      </c>
      <c r="AN64" s="323">
        <v>43937</v>
      </c>
      <c r="AO64" s="96" t="s">
        <v>57</v>
      </c>
      <c r="AP64" s="96" t="s">
        <v>56</v>
      </c>
      <c r="AQ64" s="96" t="s">
        <v>1173</v>
      </c>
      <c r="AR64" s="96" t="s">
        <v>1329</v>
      </c>
      <c r="AS64" s="323">
        <v>43970</v>
      </c>
      <c r="AT64" s="96" t="s">
        <v>55</v>
      </c>
      <c r="AU64" s="144" t="s">
        <v>56</v>
      </c>
      <c r="AV64" s="96" t="s">
        <v>1354</v>
      </c>
      <c r="AW64" s="317"/>
      <c r="AX64" s="317"/>
      <c r="AY64" s="97"/>
      <c r="AZ64" s="32">
        <f t="shared" si="5"/>
        <v>4</v>
      </c>
    </row>
    <row r="65" spans="5:52" ht="19.95" customHeight="1">
      <c r="E65" s="100"/>
      <c r="F65" s="75"/>
      <c r="G65" s="317"/>
      <c r="H65" s="321" t="s">
        <v>2206</v>
      </c>
      <c r="I65" s="322" t="s">
        <v>2207</v>
      </c>
      <c r="J65" s="322" t="s">
        <v>2208</v>
      </c>
      <c r="K65" s="317"/>
      <c r="L65" s="317"/>
      <c r="M65" s="317"/>
      <c r="N65" s="321">
        <v>14088300</v>
      </c>
      <c r="O65" s="317"/>
      <c r="P65" s="317"/>
      <c r="Q65" s="321" t="s">
        <v>2281</v>
      </c>
      <c r="R65" s="322" t="s">
        <v>2305</v>
      </c>
      <c r="S65" s="321" t="s">
        <v>140</v>
      </c>
      <c r="T65" s="321" t="s">
        <v>161</v>
      </c>
      <c r="U65" s="317"/>
      <c r="V65" s="317"/>
      <c r="W65" s="321" t="s">
        <v>29</v>
      </c>
      <c r="X65" s="317"/>
      <c r="Y65" s="70"/>
      <c r="Z65" s="70"/>
      <c r="AA65" s="317"/>
      <c r="AB65" s="317"/>
      <c r="AC65" s="96" t="s">
        <v>142</v>
      </c>
      <c r="AD65" s="70"/>
      <c r="AE65" s="323" t="s">
        <v>207</v>
      </c>
      <c r="AF65" s="323">
        <v>43927</v>
      </c>
      <c r="AG65" s="70"/>
      <c r="AH65" s="70"/>
      <c r="AI65" s="70"/>
      <c r="AJ65" s="70"/>
      <c r="AK65" s="70"/>
      <c r="AL65" s="317"/>
      <c r="AM65" s="96" t="s">
        <v>206</v>
      </c>
      <c r="AN65" s="323">
        <v>43937</v>
      </c>
      <c r="AO65" s="96" t="s">
        <v>57</v>
      </c>
      <c r="AP65" s="96" t="s">
        <v>56</v>
      </c>
      <c r="AQ65" s="96" t="s">
        <v>1170</v>
      </c>
      <c r="AR65" s="96" t="s">
        <v>1329</v>
      </c>
      <c r="AS65" s="323">
        <v>43970</v>
      </c>
      <c r="AT65" s="96" t="s">
        <v>56</v>
      </c>
      <c r="AU65" s="96" t="s">
        <v>56</v>
      </c>
      <c r="AV65" s="96"/>
      <c r="AW65" s="317"/>
      <c r="AX65" s="317"/>
      <c r="AY65" s="97"/>
      <c r="AZ65" s="32">
        <f t="shared" si="5"/>
        <v>4</v>
      </c>
    </row>
    <row r="66" spans="5:52" ht="19.95" customHeight="1">
      <c r="E66" s="100"/>
      <c r="F66" s="96"/>
      <c r="G66" s="364"/>
      <c r="H66" s="321" t="s">
        <v>2209</v>
      </c>
      <c r="I66" s="322" t="s">
        <v>2210</v>
      </c>
      <c r="J66" s="322" t="s">
        <v>2211</v>
      </c>
      <c r="K66" s="317"/>
      <c r="L66" s="317"/>
      <c r="M66" s="317"/>
      <c r="N66" s="321">
        <v>14088300</v>
      </c>
      <c r="O66" s="317"/>
      <c r="P66" s="317"/>
      <c r="Q66" s="321" t="s">
        <v>2282</v>
      </c>
      <c r="R66" s="322" t="s">
        <v>2306</v>
      </c>
      <c r="S66" s="321" t="s">
        <v>144</v>
      </c>
      <c r="T66" s="321" t="s">
        <v>161</v>
      </c>
      <c r="U66" s="317"/>
      <c r="V66" s="96"/>
      <c r="W66" s="321" t="s">
        <v>29</v>
      </c>
      <c r="X66" s="317"/>
      <c r="Y66" s="70"/>
      <c r="Z66" s="70"/>
      <c r="AA66" s="317"/>
      <c r="AB66" s="317"/>
      <c r="AC66" s="96" t="s">
        <v>142</v>
      </c>
      <c r="AD66" s="70"/>
      <c r="AE66" s="323" t="s">
        <v>207</v>
      </c>
      <c r="AF66" s="323">
        <v>43927</v>
      </c>
      <c r="AG66" s="70"/>
      <c r="AH66" s="70"/>
      <c r="AI66" s="70"/>
      <c r="AJ66" s="70"/>
      <c r="AK66" s="70"/>
      <c r="AL66" s="317"/>
      <c r="AM66" s="96" t="s">
        <v>206</v>
      </c>
      <c r="AN66" s="323">
        <v>43937</v>
      </c>
      <c r="AO66" s="96" t="s">
        <v>57</v>
      </c>
      <c r="AP66" s="96" t="s">
        <v>56</v>
      </c>
      <c r="AQ66" s="96" t="s">
        <v>1171</v>
      </c>
      <c r="AR66" s="96" t="s">
        <v>1329</v>
      </c>
      <c r="AS66" s="323">
        <v>43970</v>
      </c>
      <c r="AT66" s="96" t="s">
        <v>55</v>
      </c>
      <c r="AU66" s="96" t="s">
        <v>56</v>
      </c>
      <c r="AV66" s="96" t="s">
        <v>1355</v>
      </c>
      <c r="AW66" s="317"/>
      <c r="AX66" s="317"/>
      <c r="AY66" s="97"/>
      <c r="AZ66" s="32">
        <f t="shared" si="5"/>
        <v>4</v>
      </c>
    </row>
    <row r="67" spans="5:52" ht="19.95" customHeight="1">
      <c r="E67" s="68"/>
      <c r="F67" s="82"/>
      <c r="G67" s="73"/>
      <c r="H67" s="321" t="s">
        <v>2212</v>
      </c>
      <c r="I67" s="322" t="s">
        <v>2213</v>
      </c>
      <c r="J67" s="322" t="s">
        <v>2214</v>
      </c>
      <c r="K67" s="87"/>
      <c r="L67" s="87"/>
      <c r="M67" s="87"/>
      <c r="N67" s="321">
        <v>14088308</v>
      </c>
      <c r="O67" s="87"/>
      <c r="P67" s="87"/>
      <c r="Q67" s="321" t="s">
        <v>2283</v>
      </c>
      <c r="R67" s="322" t="s">
        <v>2307</v>
      </c>
      <c r="S67" s="321" t="s">
        <v>140</v>
      </c>
      <c r="T67" s="321" t="s">
        <v>161</v>
      </c>
      <c r="U67" s="87"/>
      <c r="V67" s="69"/>
      <c r="W67" s="321" t="s">
        <v>29</v>
      </c>
      <c r="X67" s="87"/>
      <c r="Y67" s="70"/>
      <c r="Z67" s="70"/>
      <c r="AA67" s="87"/>
      <c r="AB67" s="87"/>
      <c r="AC67" s="96" t="s">
        <v>142</v>
      </c>
      <c r="AD67" s="70"/>
      <c r="AE67" s="323" t="s">
        <v>207</v>
      </c>
      <c r="AF67" s="323">
        <v>43927</v>
      </c>
      <c r="AG67" s="70"/>
      <c r="AH67" s="70"/>
      <c r="AI67" s="70"/>
      <c r="AJ67" s="70"/>
      <c r="AK67" s="70"/>
      <c r="AL67" s="87"/>
      <c r="AM67" s="96" t="s">
        <v>206</v>
      </c>
      <c r="AN67" s="323">
        <v>43937</v>
      </c>
      <c r="AO67" s="96" t="s">
        <v>57</v>
      </c>
      <c r="AP67" s="96" t="s">
        <v>56</v>
      </c>
      <c r="AQ67" s="96" t="s">
        <v>1167</v>
      </c>
      <c r="AR67" s="96" t="s">
        <v>1329</v>
      </c>
      <c r="AS67" s="323">
        <v>43970</v>
      </c>
      <c r="AT67" s="96" t="s">
        <v>55</v>
      </c>
      <c r="AU67" s="96" t="s">
        <v>56</v>
      </c>
      <c r="AV67" s="96" t="s">
        <v>1356</v>
      </c>
      <c r="AW67" s="87"/>
      <c r="AX67" s="87"/>
      <c r="AY67" s="97"/>
      <c r="AZ67" s="32">
        <f t="shared" si="5"/>
        <v>4</v>
      </c>
    </row>
    <row r="68" spans="5:52" ht="19.95" customHeight="1">
      <c r="E68" s="85"/>
      <c r="F68" s="84"/>
      <c r="G68" s="73"/>
      <c r="H68" s="321" t="s">
        <v>2215</v>
      </c>
      <c r="I68" s="322" t="s">
        <v>2216</v>
      </c>
      <c r="J68" s="322" t="s">
        <v>2217</v>
      </c>
      <c r="K68" s="105"/>
      <c r="L68" s="105"/>
      <c r="M68" s="105"/>
      <c r="N68" s="321">
        <v>14088308</v>
      </c>
      <c r="O68" s="105"/>
      <c r="P68" s="105"/>
      <c r="Q68" s="321" t="s">
        <v>2284</v>
      </c>
      <c r="R68" s="322" t="s">
        <v>2308</v>
      </c>
      <c r="S68" s="321" t="s">
        <v>144</v>
      </c>
      <c r="T68" s="321" t="s">
        <v>161</v>
      </c>
      <c r="U68" s="105"/>
      <c r="V68" s="104"/>
      <c r="W68" s="321" t="s">
        <v>29</v>
      </c>
      <c r="X68" s="105"/>
      <c r="Y68" s="84"/>
      <c r="Z68" s="84"/>
      <c r="AA68" s="105"/>
      <c r="AB68" s="105"/>
      <c r="AC68" s="96" t="s">
        <v>142</v>
      </c>
      <c r="AD68" s="84"/>
      <c r="AE68" s="323" t="s">
        <v>207</v>
      </c>
      <c r="AF68" s="323">
        <v>43927</v>
      </c>
      <c r="AG68" s="84"/>
      <c r="AH68" s="84"/>
      <c r="AI68" s="84"/>
      <c r="AJ68" s="84"/>
      <c r="AK68" s="84"/>
      <c r="AL68" s="105"/>
      <c r="AM68" s="96" t="s">
        <v>206</v>
      </c>
      <c r="AN68" s="323">
        <v>43937</v>
      </c>
      <c r="AO68" s="96" t="s">
        <v>57</v>
      </c>
      <c r="AP68" s="96" t="s">
        <v>56</v>
      </c>
      <c r="AQ68" s="96" t="s">
        <v>1168</v>
      </c>
      <c r="AR68" s="96" t="s">
        <v>1329</v>
      </c>
      <c r="AS68" s="323">
        <v>43970</v>
      </c>
      <c r="AT68" s="96" t="s">
        <v>55</v>
      </c>
      <c r="AU68" s="96" t="s">
        <v>56</v>
      </c>
      <c r="AV68" s="96" t="s">
        <v>1357</v>
      </c>
      <c r="AW68" s="87"/>
      <c r="AX68" s="87"/>
      <c r="AY68" s="97"/>
      <c r="AZ68" s="32">
        <f t="shared" si="5"/>
        <v>4</v>
      </c>
    </row>
    <row r="69" spans="5:52" ht="19.95" customHeight="1">
      <c r="E69" s="68"/>
      <c r="F69" s="82"/>
      <c r="G69" s="73"/>
      <c r="H69" s="321" t="s">
        <v>2218</v>
      </c>
      <c r="I69" s="322" t="s">
        <v>2219</v>
      </c>
      <c r="J69" s="322" t="s">
        <v>2220</v>
      </c>
      <c r="K69" s="87"/>
      <c r="L69" s="87"/>
      <c r="M69" s="87"/>
      <c r="N69" s="321">
        <v>14088308</v>
      </c>
      <c r="O69" s="87"/>
      <c r="P69" s="87"/>
      <c r="Q69" s="321" t="s">
        <v>2285</v>
      </c>
      <c r="R69" s="322" t="s">
        <v>2309</v>
      </c>
      <c r="S69" s="321" t="s">
        <v>144</v>
      </c>
      <c r="T69" s="321" t="s">
        <v>161</v>
      </c>
      <c r="U69" s="87"/>
      <c r="V69" s="69"/>
      <c r="W69" s="321" t="s">
        <v>29</v>
      </c>
      <c r="X69" s="87"/>
      <c r="Y69" s="70"/>
      <c r="Z69" s="70"/>
      <c r="AA69" s="87"/>
      <c r="AB69" s="87"/>
      <c r="AC69" s="96" t="s">
        <v>142</v>
      </c>
      <c r="AD69" s="70"/>
      <c r="AE69" s="323" t="s">
        <v>207</v>
      </c>
      <c r="AF69" s="323">
        <v>43941</v>
      </c>
      <c r="AG69" s="70"/>
      <c r="AH69" s="70"/>
      <c r="AI69" s="70"/>
      <c r="AJ69" s="70"/>
      <c r="AK69" s="70"/>
      <c r="AL69" s="87"/>
      <c r="AM69" s="96" t="s">
        <v>214</v>
      </c>
      <c r="AN69" s="323">
        <v>43942</v>
      </c>
      <c r="AO69" s="96" t="s">
        <v>56</v>
      </c>
      <c r="AP69" s="96" t="s">
        <v>56</v>
      </c>
      <c r="AQ69" s="96"/>
      <c r="AR69" s="96" t="s">
        <v>1329</v>
      </c>
      <c r="AS69" s="323">
        <v>43970</v>
      </c>
      <c r="AT69" s="96" t="s">
        <v>56</v>
      </c>
      <c r="AU69" s="96" t="s">
        <v>56</v>
      </c>
      <c r="AV69" s="96"/>
      <c r="AW69" s="87"/>
      <c r="AX69" s="87"/>
      <c r="AY69" s="97"/>
      <c r="AZ69" s="32">
        <f t="shared" si="5"/>
        <v>4</v>
      </c>
    </row>
    <row r="70" spans="5:52" ht="19.95" customHeight="1">
      <c r="E70" s="68"/>
      <c r="F70" s="82"/>
      <c r="G70" s="73"/>
      <c r="H70" s="321" t="s">
        <v>2221</v>
      </c>
      <c r="I70" s="322" t="s">
        <v>2222</v>
      </c>
      <c r="J70" s="322" t="s">
        <v>2223</v>
      </c>
      <c r="K70" s="87"/>
      <c r="L70" s="87"/>
      <c r="M70" s="87"/>
      <c r="N70" s="321">
        <v>14088310</v>
      </c>
      <c r="O70" s="87"/>
      <c r="P70" s="87"/>
      <c r="Q70" s="321" t="s">
        <v>2286</v>
      </c>
      <c r="R70" s="322" t="s">
        <v>2310</v>
      </c>
      <c r="S70" s="321" t="s">
        <v>140</v>
      </c>
      <c r="T70" s="321" t="s">
        <v>161</v>
      </c>
      <c r="U70" s="87"/>
      <c r="V70" s="69"/>
      <c r="W70" s="321" t="s">
        <v>29</v>
      </c>
      <c r="X70" s="87"/>
      <c r="Y70" s="70"/>
      <c r="Z70" s="70"/>
      <c r="AA70" s="87"/>
      <c r="AB70" s="87"/>
      <c r="AC70" s="96" t="s">
        <v>142</v>
      </c>
      <c r="AD70" s="70"/>
      <c r="AE70" s="323" t="s">
        <v>207</v>
      </c>
      <c r="AF70" s="323">
        <v>43924</v>
      </c>
      <c r="AG70" s="70"/>
      <c r="AH70" s="70"/>
      <c r="AI70" s="70"/>
      <c r="AJ70" s="70"/>
      <c r="AK70" s="70"/>
      <c r="AL70" s="87"/>
      <c r="AM70" s="96" t="s">
        <v>214</v>
      </c>
      <c r="AN70" s="323">
        <v>43937</v>
      </c>
      <c r="AO70" s="96" t="s">
        <v>56</v>
      </c>
      <c r="AP70" s="96" t="s">
        <v>56</v>
      </c>
      <c r="AQ70" s="96"/>
      <c r="AR70" s="96" t="s">
        <v>1329</v>
      </c>
      <c r="AS70" s="323">
        <v>43970</v>
      </c>
      <c r="AT70" s="96" t="s">
        <v>55</v>
      </c>
      <c r="AU70" s="144" t="s">
        <v>56</v>
      </c>
      <c r="AV70" s="96" t="s">
        <v>1358</v>
      </c>
      <c r="AW70" s="87"/>
      <c r="AX70" s="87"/>
      <c r="AY70" s="97"/>
      <c r="AZ70" s="32">
        <f t="shared" si="5"/>
        <v>4</v>
      </c>
    </row>
    <row r="71" spans="5:52" ht="19.95" customHeight="1">
      <c r="E71" s="68"/>
      <c r="F71" s="82"/>
      <c r="G71" s="73"/>
      <c r="H71" s="321" t="s">
        <v>2224</v>
      </c>
      <c r="I71" s="322" t="s">
        <v>2225</v>
      </c>
      <c r="J71" s="322" t="s">
        <v>2226</v>
      </c>
      <c r="K71" s="87"/>
      <c r="L71" s="87"/>
      <c r="M71" s="87"/>
      <c r="N71" s="321">
        <v>14088312</v>
      </c>
      <c r="O71" s="87"/>
      <c r="P71" s="87"/>
      <c r="Q71" s="321" t="s">
        <v>2287</v>
      </c>
      <c r="R71" s="322" t="s">
        <v>2311</v>
      </c>
      <c r="S71" s="321" t="s">
        <v>140</v>
      </c>
      <c r="T71" s="321" t="s">
        <v>161</v>
      </c>
      <c r="U71" s="87"/>
      <c r="V71" s="69"/>
      <c r="W71" s="321" t="s">
        <v>29</v>
      </c>
      <c r="X71" s="87"/>
      <c r="Y71" s="70"/>
      <c r="Z71" s="70"/>
      <c r="AA71" s="87"/>
      <c r="AB71" s="87"/>
      <c r="AC71" s="96" t="s">
        <v>142</v>
      </c>
      <c r="AD71" s="70"/>
      <c r="AE71" s="323" t="s">
        <v>207</v>
      </c>
      <c r="AF71" s="323">
        <v>43928</v>
      </c>
      <c r="AG71" s="70"/>
      <c r="AH71" s="70"/>
      <c r="AI71" s="70"/>
      <c r="AJ71" s="70"/>
      <c r="AK71" s="70"/>
      <c r="AL71" s="87"/>
      <c r="AM71" s="96" t="s">
        <v>214</v>
      </c>
      <c r="AN71" s="323">
        <v>43938</v>
      </c>
      <c r="AO71" s="96" t="s">
        <v>56</v>
      </c>
      <c r="AP71" s="96" t="s">
        <v>56</v>
      </c>
      <c r="AQ71" s="96"/>
      <c r="AR71" s="96" t="s">
        <v>1329</v>
      </c>
      <c r="AS71" s="323">
        <v>43970</v>
      </c>
      <c r="AT71" s="96" t="s">
        <v>56</v>
      </c>
      <c r="AU71" s="96" t="s">
        <v>56</v>
      </c>
      <c r="AV71" s="96"/>
      <c r="AW71" s="87"/>
      <c r="AX71" s="87"/>
      <c r="AY71" s="97"/>
      <c r="AZ71" s="32">
        <f t="shared" si="5"/>
        <v>4</v>
      </c>
    </row>
    <row r="72" spans="5:52" ht="19.95" customHeight="1">
      <c r="E72" s="68"/>
      <c r="F72" s="82"/>
      <c r="G72" s="73"/>
      <c r="H72" s="321" t="s">
        <v>2227</v>
      </c>
      <c r="I72" s="322" t="s">
        <v>2228</v>
      </c>
      <c r="J72" s="322" t="s">
        <v>2229</v>
      </c>
      <c r="K72" s="87"/>
      <c r="L72" s="87"/>
      <c r="M72" s="87"/>
      <c r="N72" s="321">
        <v>14088312</v>
      </c>
      <c r="O72" s="87"/>
      <c r="P72" s="87"/>
      <c r="Q72" s="321" t="s">
        <v>2288</v>
      </c>
      <c r="R72" s="322" t="s">
        <v>2312</v>
      </c>
      <c r="S72" s="321" t="s">
        <v>144</v>
      </c>
      <c r="T72" s="321" t="s">
        <v>161</v>
      </c>
      <c r="U72" s="87"/>
      <c r="V72" s="69"/>
      <c r="W72" s="321" t="s">
        <v>29</v>
      </c>
      <c r="X72" s="87"/>
      <c r="Y72" s="70"/>
      <c r="Z72" s="70"/>
      <c r="AA72" s="87"/>
      <c r="AB72" s="87"/>
      <c r="AC72" s="96" t="s">
        <v>142</v>
      </c>
      <c r="AD72" s="70"/>
      <c r="AE72" s="323" t="s">
        <v>207</v>
      </c>
      <c r="AF72" s="323">
        <v>43928</v>
      </c>
      <c r="AG72" s="70"/>
      <c r="AH72" s="70"/>
      <c r="AI72" s="70"/>
      <c r="AJ72" s="70"/>
      <c r="AK72" s="70"/>
      <c r="AL72" s="87"/>
      <c r="AM72" s="96" t="s">
        <v>214</v>
      </c>
      <c r="AN72" s="323">
        <v>43938</v>
      </c>
      <c r="AO72" s="96" t="s">
        <v>57</v>
      </c>
      <c r="AP72" s="96" t="s">
        <v>56</v>
      </c>
      <c r="AQ72" s="96" t="s">
        <v>1181</v>
      </c>
      <c r="AR72" s="96" t="s">
        <v>1329</v>
      </c>
      <c r="AS72" s="323">
        <v>43970</v>
      </c>
      <c r="AT72" s="96" t="s">
        <v>55</v>
      </c>
      <c r="AU72" s="144" t="s">
        <v>56</v>
      </c>
      <c r="AV72" s="96" t="s">
        <v>1359</v>
      </c>
      <c r="AW72" s="87"/>
      <c r="AX72" s="87"/>
      <c r="AY72" s="97"/>
      <c r="AZ72" s="32">
        <f t="shared" si="5"/>
        <v>4</v>
      </c>
    </row>
    <row r="73" spans="5:52" ht="19.95" customHeight="1">
      <c r="E73" s="68"/>
      <c r="F73" s="74"/>
      <c r="G73" s="73"/>
      <c r="H73" s="321" t="s">
        <v>2230</v>
      </c>
      <c r="I73" s="322" t="s">
        <v>2231</v>
      </c>
      <c r="J73" s="322" t="s">
        <v>2232</v>
      </c>
      <c r="K73" s="87"/>
      <c r="L73" s="87"/>
      <c r="M73" s="87"/>
      <c r="N73" s="321">
        <v>15050017</v>
      </c>
      <c r="O73" s="87"/>
      <c r="P73" s="87"/>
      <c r="Q73" s="321" t="s">
        <v>2289</v>
      </c>
      <c r="R73" s="322" t="s">
        <v>2313</v>
      </c>
      <c r="S73" s="321" t="s">
        <v>140</v>
      </c>
      <c r="T73" s="321" t="s">
        <v>161</v>
      </c>
      <c r="U73" s="87"/>
      <c r="V73" s="69"/>
      <c r="W73" s="321" t="s">
        <v>29</v>
      </c>
      <c r="X73" s="87"/>
      <c r="Y73" s="70"/>
      <c r="Z73" s="70"/>
      <c r="AA73" s="87"/>
      <c r="AB73" s="87"/>
      <c r="AC73" s="96" t="s">
        <v>142</v>
      </c>
      <c r="AD73" s="70"/>
      <c r="AE73" s="323" t="s">
        <v>207</v>
      </c>
      <c r="AF73" s="323">
        <v>43927</v>
      </c>
      <c r="AG73" s="70"/>
      <c r="AH73" s="70"/>
      <c r="AI73" s="70"/>
      <c r="AJ73" s="70"/>
      <c r="AK73" s="70"/>
      <c r="AL73" s="87"/>
      <c r="AM73" s="96" t="s">
        <v>206</v>
      </c>
      <c r="AN73" s="323">
        <v>43937</v>
      </c>
      <c r="AO73" s="96" t="s">
        <v>57</v>
      </c>
      <c r="AP73" s="96" t="s">
        <v>34</v>
      </c>
      <c r="AQ73" s="96" t="s">
        <v>1166</v>
      </c>
      <c r="AR73" s="96" t="s">
        <v>1329</v>
      </c>
      <c r="AS73" s="323">
        <v>43970</v>
      </c>
      <c r="AT73" s="96" t="s">
        <v>58</v>
      </c>
      <c r="AU73" s="144" t="s">
        <v>56</v>
      </c>
      <c r="AV73" s="96" t="s">
        <v>1360</v>
      </c>
      <c r="AW73" s="87"/>
      <c r="AX73" s="87"/>
      <c r="AY73" s="97"/>
      <c r="AZ73" s="32">
        <f t="shared" si="5"/>
        <v>4</v>
      </c>
    </row>
    <row r="74" spans="5:52" ht="19.95" customHeight="1">
      <c r="E74" s="68"/>
      <c r="F74" s="82"/>
      <c r="G74" s="73"/>
      <c r="H74" s="321" t="s">
        <v>2233</v>
      </c>
      <c r="I74" s="322" t="s">
        <v>2234</v>
      </c>
      <c r="J74" s="322" t="s">
        <v>2235</v>
      </c>
      <c r="K74" s="87"/>
      <c r="L74" s="87"/>
      <c r="M74" s="87"/>
      <c r="N74" s="321">
        <v>15066327</v>
      </c>
      <c r="O74" s="87"/>
      <c r="P74" s="87"/>
      <c r="Q74" s="321" t="s">
        <v>2290</v>
      </c>
      <c r="R74" s="322" t="s">
        <v>2314</v>
      </c>
      <c r="S74" s="321" t="s">
        <v>140</v>
      </c>
      <c r="T74" s="321" t="s">
        <v>161</v>
      </c>
      <c r="U74" s="87"/>
      <c r="V74" s="69"/>
      <c r="W74" s="321" t="s">
        <v>29</v>
      </c>
      <c r="X74" s="87"/>
      <c r="Y74" s="70"/>
      <c r="Z74" s="70"/>
      <c r="AA74" s="87"/>
      <c r="AB74" s="87"/>
      <c r="AC74" s="96" t="s">
        <v>142</v>
      </c>
      <c r="AD74" s="70"/>
      <c r="AE74" s="323" t="s">
        <v>207</v>
      </c>
      <c r="AF74" s="323">
        <v>43924</v>
      </c>
      <c r="AG74" s="70"/>
      <c r="AH74" s="70"/>
      <c r="AI74" s="70"/>
      <c r="AJ74" s="70"/>
      <c r="AK74" s="70"/>
      <c r="AL74" s="87"/>
      <c r="AM74" s="96" t="s">
        <v>214</v>
      </c>
      <c r="AN74" s="323">
        <v>43937</v>
      </c>
      <c r="AO74" s="96" t="s">
        <v>55</v>
      </c>
      <c r="AP74" s="96" t="s">
        <v>56</v>
      </c>
      <c r="AQ74" s="371" t="s">
        <v>1153</v>
      </c>
      <c r="AR74" s="96"/>
      <c r="AS74" s="96"/>
      <c r="AT74" s="96"/>
      <c r="AU74" s="96"/>
      <c r="AV74" s="96"/>
      <c r="AW74" s="87"/>
      <c r="AX74" s="87"/>
      <c r="AY74" s="97"/>
      <c r="AZ74" s="32">
        <f t="shared" si="5"/>
        <v>4</v>
      </c>
    </row>
    <row r="75" spans="5:52" ht="19.95" customHeight="1">
      <c r="E75" s="68"/>
      <c r="F75" s="82"/>
      <c r="G75" s="73"/>
      <c r="H75" s="321" t="s">
        <v>2236</v>
      </c>
      <c r="I75" s="322" t="s">
        <v>2237</v>
      </c>
      <c r="J75" s="322" t="s">
        <v>2238</v>
      </c>
      <c r="K75" s="87"/>
      <c r="L75" s="87"/>
      <c r="M75" s="87"/>
      <c r="N75" s="321">
        <v>15066327</v>
      </c>
      <c r="O75" s="87"/>
      <c r="P75" s="87"/>
      <c r="Q75" s="321" t="s">
        <v>2291</v>
      </c>
      <c r="R75" s="322" t="s">
        <v>2314</v>
      </c>
      <c r="S75" s="321" t="s">
        <v>144</v>
      </c>
      <c r="T75" s="321" t="s">
        <v>161</v>
      </c>
      <c r="U75" s="87"/>
      <c r="V75" s="69"/>
      <c r="W75" s="321" t="s">
        <v>29</v>
      </c>
      <c r="X75" s="87"/>
      <c r="Y75" s="70"/>
      <c r="Z75" s="70"/>
      <c r="AA75" s="87"/>
      <c r="AB75" s="87"/>
      <c r="AC75" s="96" t="s">
        <v>142</v>
      </c>
      <c r="AD75" s="70"/>
      <c r="AE75" s="323" t="s">
        <v>207</v>
      </c>
      <c r="AF75" s="323">
        <v>43924</v>
      </c>
      <c r="AG75" s="70"/>
      <c r="AH75" s="70"/>
      <c r="AI75" s="70"/>
      <c r="AJ75" s="70"/>
      <c r="AK75" s="70"/>
      <c r="AL75" s="87"/>
      <c r="AM75" s="96" t="s">
        <v>214</v>
      </c>
      <c r="AN75" s="323">
        <v>43937</v>
      </c>
      <c r="AO75" s="96" t="s">
        <v>57</v>
      </c>
      <c r="AP75" s="96" t="s">
        <v>56</v>
      </c>
      <c r="AQ75" s="371" t="s">
        <v>2020</v>
      </c>
      <c r="AR75" s="96" t="s">
        <v>1329</v>
      </c>
      <c r="AS75" s="323">
        <v>43970</v>
      </c>
      <c r="AT75" s="96" t="s">
        <v>58</v>
      </c>
      <c r="AU75" s="144" t="s">
        <v>56</v>
      </c>
      <c r="AV75" s="96" t="s">
        <v>1361</v>
      </c>
      <c r="AW75" s="87"/>
      <c r="AX75" s="87"/>
      <c r="AY75" s="97"/>
      <c r="AZ75" s="32">
        <f t="shared" si="5"/>
        <v>4</v>
      </c>
    </row>
    <row r="76" spans="5:52" ht="19.95" customHeight="1">
      <c r="E76" s="68"/>
      <c r="F76" s="82"/>
      <c r="G76" s="73"/>
      <c r="H76" s="413" t="s">
        <v>2239</v>
      </c>
      <c r="I76" s="515" t="s">
        <v>2240</v>
      </c>
      <c r="J76" s="515" t="s">
        <v>2241</v>
      </c>
      <c r="K76" s="87"/>
      <c r="L76" s="87"/>
      <c r="M76" s="87"/>
      <c r="N76" s="346">
        <v>13648193</v>
      </c>
      <c r="O76" s="87"/>
      <c r="P76" s="87"/>
      <c r="Q76" s="346" t="s">
        <v>2292</v>
      </c>
      <c r="R76" s="515" t="s">
        <v>2315</v>
      </c>
      <c r="S76" s="346" t="s">
        <v>143</v>
      </c>
      <c r="T76" s="346" t="s">
        <v>161</v>
      </c>
      <c r="U76" s="87"/>
      <c r="V76" s="69"/>
      <c r="W76" s="346" t="s">
        <v>81</v>
      </c>
      <c r="X76" s="87"/>
      <c r="Y76" s="70"/>
      <c r="Z76" s="70"/>
      <c r="AA76" s="87"/>
      <c r="AB76" s="87"/>
      <c r="AC76" s="310" t="s">
        <v>142</v>
      </c>
      <c r="AD76" s="70"/>
      <c r="AE76" s="494" t="s">
        <v>207</v>
      </c>
      <c r="AF76" s="494">
        <v>43924</v>
      </c>
      <c r="AG76" s="70"/>
      <c r="AH76" s="70"/>
      <c r="AI76" s="70"/>
      <c r="AJ76" s="70"/>
      <c r="AK76" s="70"/>
      <c r="AL76" s="87"/>
      <c r="AM76" s="310" t="s">
        <v>214</v>
      </c>
      <c r="AN76" s="494">
        <v>43937</v>
      </c>
      <c r="AO76" s="310" t="s">
        <v>56</v>
      </c>
      <c r="AP76" s="96" t="s">
        <v>56</v>
      </c>
      <c r="AQ76" s="310"/>
      <c r="AR76" s="310" t="s">
        <v>1329</v>
      </c>
      <c r="AS76" s="494">
        <v>43970</v>
      </c>
      <c r="AT76" s="310" t="s">
        <v>59</v>
      </c>
      <c r="AU76" s="495" t="s">
        <v>59</v>
      </c>
      <c r="AV76" s="310" t="s">
        <v>2021</v>
      </c>
      <c r="AW76" s="87"/>
      <c r="AX76" s="87"/>
      <c r="AY76" s="97"/>
      <c r="AZ76" s="32">
        <f t="shared" si="5"/>
        <v>4</v>
      </c>
    </row>
    <row r="77" spans="5:52" ht="19.95" customHeight="1">
      <c r="E77" s="68"/>
      <c r="F77" s="82"/>
      <c r="G77" s="73"/>
      <c r="H77" s="413" t="s">
        <v>2242</v>
      </c>
      <c r="I77" s="516" t="s">
        <v>2243</v>
      </c>
      <c r="J77" s="516" t="s">
        <v>2244</v>
      </c>
      <c r="K77" s="87"/>
      <c r="L77" s="87"/>
      <c r="M77" s="87"/>
      <c r="N77" s="390">
        <v>14088176</v>
      </c>
      <c r="O77" s="87"/>
      <c r="P77" s="87"/>
      <c r="Q77" s="390" t="s">
        <v>2293</v>
      </c>
      <c r="R77" s="516" t="s">
        <v>2316</v>
      </c>
      <c r="S77" s="390" t="s">
        <v>143</v>
      </c>
      <c r="T77" s="390" t="s">
        <v>161</v>
      </c>
      <c r="U77" s="87"/>
      <c r="V77" s="69"/>
      <c r="W77" s="390" t="s">
        <v>81</v>
      </c>
      <c r="X77" s="87"/>
      <c r="Y77" s="70"/>
      <c r="Z77" s="70"/>
      <c r="AA77" s="87"/>
      <c r="AB77" s="87"/>
      <c r="AC77" s="392" t="s">
        <v>142</v>
      </c>
      <c r="AD77" s="70"/>
      <c r="AE77" s="393" t="s">
        <v>207</v>
      </c>
      <c r="AF77" s="393">
        <v>43924</v>
      </c>
      <c r="AG77" s="70"/>
      <c r="AH77" s="70"/>
      <c r="AI77" s="70"/>
      <c r="AJ77" s="70"/>
      <c r="AK77" s="70"/>
      <c r="AL77" s="87"/>
      <c r="AM77" s="392" t="s">
        <v>214</v>
      </c>
      <c r="AN77" s="393">
        <v>43937</v>
      </c>
      <c r="AO77" s="392" t="s">
        <v>58</v>
      </c>
      <c r="AP77" s="392" t="s">
        <v>56</v>
      </c>
      <c r="AQ77" s="496" t="s">
        <v>2022</v>
      </c>
      <c r="AR77" s="392" t="s">
        <v>1329</v>
      </c>
      <c r="AS77" s="393">
        <v>43970</v>
      </c>
      <c r="AT77" s="392" t="s">
        <v>55</v>
      </c>
      <c r="AU77" s="382" t="s">
        <v>56</v>
      </c>
      <c r="AV77" s="392" t="s">
        <v>2023</v>
      </c>
      <c r="AW77" s="87"/>
      <c r="AX77" s="87"/>
      <c r="AY77" s="97"/>
      <c r="AZ77" s="32">
        <f t="shared" si="5"/>
        <v>4</v>
      </c>
    </row>
    <row r="78" spans="5:52" ht="19.95" customHeight="1">
      <c r="E78" s="68"/>
      <c r="F78" s="82"/>
      <c r="G78" s="73"/>
      <c r="H78" s="413" t="s">
        <v>2245</v>
      </c>
      <c r="I78" s="516" t="s">
        <v>2243</v>
      </c>
      <c r="J78" s="516" t="s">
        <v>2246</v>
      </c>
      <c r="K78" s="87"/>
      <c r="L78" s="87"/>
      <c r="M78" s="87"/>
      <c r="N78" s="390">
        <v>14088176</v>
      </c>
      <c r="O78" s="87"/>
      <c r="P78" s="87"/>
      <c r="Q78" s="390" t="s">
        <v>2294</v>
      </c>
      <c r="R78" s="516" t="s">
        <v>2317</v>
      </c>
      <c r="S78" s="390" t="s">
        <v>143</v>
      </c>
      <c r="T78" s="390" t="s">
        <v>161</v>
      </c>
      <c r="U78" s="87"/>
      <c r="V78" s="69"/>
      <c r="W78" s="390" t="s">
        <v>81</v>
      </c>
      <c r="X78" s="87"/>
      <c r="Y78" s="70"/>
      <c r="Z78" s="70"/>
      <c r="AA78" s="87"/>
      <c r="AB78" s="87"/>
      <c r="AC78" s="392" t="s">
        <v>142</v>
      </c>
      <c r="AD78" s="70"/>
      <c r="AE78" s="393" t="s">
        <v>207</v>
      </c>
      <c r="AF78" s="393">
        <v>43924</v>
      </c>
      <c r="AG78" s="70"/>
      <c r="AH78" s="70"/>
      <c r="AI78" s="70"/>
      <c r="AJ78" s="70"/>
      <c r="AK78" s="70"/>
      <c r="AL78" s="87"/>
      <c r="AM78" s="392" t="s">
        <v>214</v>
      </c>
      <c r="AN78" s="393">
        <v>43937</v>
      </c>
      <c r="AO78" s="392" t="s">
        <v>57</v>
      </c>
      <c r="AP78" s="392" t="s">
        <v>56</v>
      </c>
      <c r="AQ78" s="127" t="s">
        <v>2024</v>
      </c>
      <c r="AR78" s="392"/>
      <c r="AS78" s="393">
        <v>43970</v>
      </c>
      <c r="AT78" s="392" t="s">
        <v>55</v>
      </c>
      <c r="AU78" s="382" t="s">
        <v>56</v>
      </c>
      <c r="AV78" s="392" t="s">
        <v>1343</v>
      </c>
      <c r="AW78" s="87"/>
      <c r="AX78" s="87"/>
      <c r="AY78" s="97"/>
      <c r="AZ78" s="32">
        <f t="shared" si="5"/>
        <v>4</v>
      </c>
    </row>
    <row r="79" spans="5:52" ht="19.95" customHeight="1">
      <c r="E79" s="68"/>
      <c r="F79" s="82"/>
      <c r="G79" s="73"/>
      <c r="H79" s="413" t="s">
        <v>2247</v>
      </c>
      <c r="I79" s="515" t="s">
        <v>2248</v>
      </c>
      <c r="J79" s="515" t="s">
        <v>2142</v>
      </c>
      <c r="K79" s="87"/>
      <c r="L79" s="87"/>
      <c r="M79" s="87"/>
      <c r="N79" s="346">
        <v>14088208</v>
      </c>
      <c r="O79" s="87"/>
      <c r="P79" s="87"/>
      <c r="Q79" s="346" t="s">
        <v>2295</v>
      </c>
      <c r="R79" s="515" t="s">
        <v>2298</v>
      </c>
      <c r="S79" s="321" t="s">
        <v>143</v>
      </c>
      <c r="T79" s="321" t="s">
        <v>161</v>
      </c>
      <c r="U79" s="87"/>
      <c r="V79" s="69"/>
      <c r="W79" s="390" t="s">
        <v>81</v>
      </c>
      <c r="X79" s="87"/>
      <c r="Y79" s="70"/>
      <c r="Z79" s="70"/>
      <c r="AA79" s="87"/>
      <c r="AB79" s="87"/>
      <c r="AC79" s="310" t="s">
        <v>142</v>
      </c>
      <c r="AD79" s="70"/>
      <c r="AE79" s="494" t="s">
        <v>207</v>
      </c>
      <c r="AF79" s="494">
        <v>43928</v>
      </c>
      <c r="AG79" s="70"/>
      <c r="AH79" s="70"/>
      <c r="AI79" s="70"/>
      <c r="AJ79" s="70"/>
      <c r="AK79" s="70"/>
      <c r="AL79" s="87"/>
      <c r="AM79" s="310" t="s">
        <v>214</v>
      </c>
      <c r="AN79" s="494">
        <v>43938</v>
      </c>
      <c r="AO79" s="310" t="s">
        <v>57</v>
      </c>
      <c r="AP79" s="310" t="s">
        <v>62</v>
      </c>
      <c r="AQ79" s="310" t="s">
        <v>1186</v>
      </c>
      <c r="AR79" s="310" t="s">
        <v>1329</v>
      </c>
      <c r="AS79" s="494">
        <v>43972</v>
      </c>
      <c r="AT79" s="310" t="s">
        <v>59</v>
      </c>
      <c r="AU79" s="310" t="s">
        <v>56</v>
      </c>
      <c r="AV79" s="310" t="s">
        <v>2025</v>
      </c>
      <c r="AW79" s="87"/>
      <c r="AX79" s="87"/>
      <c r="AY79" s="97"/>
      <c r="AZ79" s="32">
        <f t="shared" si="5"/>
        <v>4</v>
      </c>
    </row>
    <row r="80" spans="5:52" ht="19.95" customHeight="1">
      <c r="E80" s="68"/>
      <c r="F80" s="82"/>
      <c r="G80" s="73"/>
      <c r="H80" s="413" t="s">
        <v>2249</v>
      </c>
      <c r="I80" s="515" t="s">
        <v>2250</v>
      </c>
      <c r="J80" s="515" t="s">
        <v>2142</v>
      </c>
      <c r="K80" s="87"/>
      <c r="L80" s="87"/>
      <c r="M80" s="87"/>
      <c r="N80" s="346">
        <v>14088208</v>
      </c>
      <c r="O80" s="87"/>
      <c r="P80" s="87"/>
      <c r="Q80" s="346" t="s">
        <v>2296</v>
      </c>
      <c r="R80" s="515" t="s">
        <v>2300</v>
      </c>
      <c r="S80" s="321" t="s">
        <v>143</v>
      </c>
      <c r="T80" s="321" t="s">
        <v>161</v>
      </c>
      <c r="U80" s="87"/>
      <c r="V80" s="69"/>
      <c r="W80" s="390" t="s">
        <v>81</v>
      </c>
      <c r="X80" s="87"/>
      <c r="Y80" s="70"/>
      <c r="Z80" s="70"/>
      <c r="AA80" s="87"/>
      <c r="AB80" s="87"/>
      <c r="AC80" s="310" t="s">
        <v>142</v>
      </c>
      <c r="AD80" s="70"/>
      <c r="AE80" s="494" t="s">
        <v>207</v>
      </c>
      <c r="AF80" s="494">
        <v>43971</v>
      </c>
      <c r="AG80" s="70"/>
      <c r="AH80" s="70"/>
      <c r="AI80" s="70"/>
      <c r="AJ80" s="70"/>
      <c r="AK80" s="70"/>
      <c r="AL80" s="87"/>
      <c r="AM80" s="310" t="s">
        <v>206</v>
      </c>
      <c r="AN80" s="494">
        <v>43972</v>
      </c>
      <c r="AO80" s="310" t="s">
        <v>56</v>
      </c>
      <c r="AP80" s="96" t="s">
        <v>56</v>
      </c>
      <c r="AQ80" s="310"/>
      <c r="AR80" s="310" t="s">
        <v>1329</v>
      </c>
      <c r="AS80" s="494">
        <v>43972</v>
      </c>
      <c r="AT80" s="310"/>
      <c r="AU80" s="310" t="s">
        <v>56</v>
      </c>
      <c r="AV80" s="497" t="s">
        <v>2026</v>
      </c>
      <c r="AW80" s="87"/>
      <c r="AX80" s="87"/>
      <c r="AY80" s="97"/>
      <c r="AZ80" s="32">
        <f t="shared" si="5"/>
        <v>5</v>
      </c>
    </row>
    <row r="81" spans="5:52" ht="19.95" customHeight="1">
      <c r="E81" s="68"/>
      <c r="F81" s="82"/>
      <c r="G81" s="73"/>
      <c r="H81" s="413" t="s">
        <v>2251</v>
      </c>
      <c r="I81" s="515" t="s">
        <v>2252</v>
      </c>
      <c r="J81" s="515" t="s">
        <v>2253</v>
      </c>
      <c r="K81" s="87"/>
      <c r="L81" s="87"/>
      <c r="M81" s="87"/>
      <c r="N81" s="346">
        <v>14088300</v>
      </c>
      <c r="O81" s="87"/>
      <c r="P81" s="87"/>
      <c r="Q81" s="346" t="s">
        <v>2297</v>
      </c>
      <c r="R81" s="515" t="s">
        <v>2318</v>
      </c>
      <c r="S81" s="346" t="s">
        <v>143</v>
      </c>
      <c r="T81" s="346" t="s">
        <v>161</v>
      </c>
      <c r="U81" s="87"/>
      <c r="V81" s="69"/>
      <c r="W81" s="390" t="s">
        <v>81</v>
      </c>
      <c r="X81" s="87"/>
      <c r="Y81" s="70"/>
      <c r="Z81" s="70"/>
      <c r="AA81" s="87"/>
      <c r="AB81" s="87"/>
      <c r="AC81" s="310" t="s">
        <v>142</v>
      </c>
      <c r="AD81" s="70"/>
      <c r="AE81" s="494" t="s">
        <v>207</v>
      </c>
      <c r="AF81" s="494">
        <v>43927</v>
      </c>
      <c r="AG81" s="70"/>
      <c r="AH81" s="70"/>
      <c r="AI81" s="70"/>
      <c r="AJ81" s="70"/>
      <c r="AK81" s="70"/>
      <c r="AL81" s="87"/>
      <c r="AM81" s="310" t="s">
        <v>206</v>
      </c>
      <c r="AN81" s="494">
        <v>43937</v>
      </c>
      <c r="AO81" s="310" t="s">
        <v>57</v>
      </c>
      <c r="AP81" s="310" t="s">
        <v>62</v>
      </c>
      <c r="AQ81" s="310" t="s">
        <v>2027</v>
      </c>
      <c r="AR81" s="310" t="s">
        <v>1329</v>
      </c>
      <c r="AS81" s="494">
        <v>43970</v>
      </c>
      <c r="AT81" s="310" t="s">
        <v>59</v>
      </c>
      <c r="AU81" s="310" t="s">
        <v>59</v>
      </c>
      <c r="AV81" s="310" t="s">
        <v>2028</v>
      </c>
      <c r="AW81" s="87"/>
      <c r="AX81" s="87"/>
      <c r="AY81" s="97"/>
      <c r="AZ81" s="32">
        <f t="shared" ref="AZ81:AZ83" si="6">MONTH(AF81)</f>
        <v>4</v>
      </c>
    </row>
    <row r="82" spans="5:52" ht="19.95" customHeight="1">
      <c r="E82" s="68"/>
      <c r="F82" s="82"/>
      <c r="G82" s="73"/>
      <c r="H82" s="413" t="s">
        <v>2254</v>
      </c>
      <c r="I82" s="515" t="s">
        <v>2252</v>
      </c>
      <c r="J82" s="515" t="s">
        <v>2255</v>
      </c>
      <c r="K82" s="87"/>
      <c r="L82" s="87"/>
      <c r="M82" s="87"/>
      <c r="N82" s="346">
        <v>14088300</v>
      </c>
      <c r="O82" s="87"/>
      <c r="P82" s="87"/>
      <c r="Q82" s="346" t="s">
        <v>2297</v>
      </c>
      <c r="R82" s="515" t="s">
        <v>2319</v>
      </c>
      <c r="S82" s="346" t="s">
        <v>143</v>
      </c>
      <c r="T82" s="346" t="s">
        <v>161</v>
      </c>
      <c r="U82" s="87"/>
      <c r="V82" s="69"/>
      <c r="W82" s="390" t="s">
        <v>81</v>
      </c>
      <c r="X82" s="87"/>
      <c r="Y82" s="70"/>
      <c r="Z82" s="70"/>
      <c r="AA82" s="87"/>
      <c r="AB82" s="87"/>
      <c r="AC82" s="310" t="s">
        <v>142</v>
      </c>
      <c r="AD82" s="70"/>
      <c r="AE82" s="494" t="s">
        <v>207</v>
      </c>
      <c r="AF82" s="494">
        <v>43927</v>
      </c>
      <c r="AG82" s="70"/>
      <c r="AH82" s="70"/>
      <c r="AI82" s="70"/>
      <c r="AJ82" s="70"/>
      <c r="AK82" s="70"/>
      <c r="AL82" s="87"/>
      <c r="AM82" s="310" t="s">
        <v>206</v>
      </c>
      <c r="AN82" s="494">
        <v>43937</v>
      </c>
      <c r="AO82" s="310" t="s">
        <v>57</v>
      </c>
      <c r="AP82" s="310" t="s">
        <v>62</v>
      </c>
      <c r="AQ82" s="310" t="s">
        <v>2027</v>
      </c>
      <c r="AR82" s="310" t="s">
        <v>1329</v>
      </c>
      <c r="AS82" s="494">
        <v>43970</v>
      </c>
      <c r="AT82" s="310" t="s">
        <v>59</v>
      </c>
      <c r="AU82" s="310" t="s">
        <v>59</v>
      </c>
      <c r="AV82" s="310" t="s">
        <v>2029</v>
      </c>
      <c r="AW82" s="87"/>
      <c r="AX82" s="87"/>
      <c r="AY82" s="97"/>
      <c r="AZ82" s="32">
        <f t="shared" si="6"/>
        <v>4</v>
      </c>
    </row>
    <row r="83" spans="5:52" ht="19.95" customHeight="1">
      <c r="E83" s="68"/>
      <c r="F83" s="82"/>
      <c r="G83" s="73"/>
      <c r="H83" s="413" t="s">
        <v>2256</v>
      </c>
      <c r="I83" s="515" t="s">
        <v>2252</v>
      </c>
      <c r="J83" s="515" t="s">
        <v>2257</v>
      </c>
      <c r="K83" s="87"/>
      <c r="L83" s="87"/>
      <c r="M83" s="87"/>
      <c r="N83" s="346">
        <v>14088300</v>
      </c>
      <c r="O83" s="87"/>
      <c r="P83" s="87"/>
      <c r="Q83" s="346" t="s">
        <v>2297</v>
      </c>
      <c r="R83" s="515" t="s">
        <v>2320</v>
      </c>
      <c r="S83" s="346" t="s">
        <v>143</v>
      </c>
      <c r="T83" s="346" t="s">
        <v>161</v>
      </c>
      <c r="U83" s="87"/>
      <c r="V83" s="69"/>
      <c r="W83" s="390" t="s">
        <v>81</v>
      </c>
      <c r="X83" s="87"/>
      <c r="Y83" s="70"/>
      <c r="Z83" s="70"/>
      <c r="AA83" s="87"/>
      <c r="AB83" s="87"/>
      <c r="AC83" s="310" t="s">
        <v>142</v>
      </c>
      <c r="AD83" s="70"/>
      <c r="AE83" s="494" t="s">
        <v>207</v>
      </c>
      <c r="AF83" s="494">
        <v>43927</v>
      </c>
      <c r="AG83" s="70"/>
      <c r="AH83" s="70"/>
      <c r="AI83" s="70"/>
      <c r="AJ83" s="70"/>
      <c r="AK83" s="70"/>
      <c r="AL83" s="87"/>
      <c r="AM83" s="310" t="s">
        <v>206</v>
      </c>
      <c r="AN83" s="494">
        <v>43937</v>
      </c>
      <c r="AO83" s="310" t="s">
        <v>57</v>
      </c>
      <c r="AP83" s="310" t="s">
        <v>62</v>
      </c>
      <c r="AQ83" s="310" t="s">
        <v>2027</v>
      </c>
      <c r="AR83" s="310" t="s">
        <v>1329</v>
      </c>
      <c r="AS83" s="494">
        <v>43970</v>
      </c>
      <c r="AT83" s="310" t="s">
        <v>59</v>
      </c>
      <c r="AU83" s="310" t="s">
        <v>59</v>
      </c>
      <c r="AV83" s="310" t="s">
        <v>2030</v>
      </c>
      <c r="AW83" s="87"/>
      <c r="AX83" s="87"/>
      <c r="AY83" s="97"/>
      <c r="AZ83" s="32">
        <f t="shared" si="6"/>
        <v>4</v>
      </c>
    </row>
    <row r="84" spans="5:52" ht="19.95" customHeight="1">
      <c r="E84" s="68"/>
      <c r="F84" s="82"/>
      <c r="G84" s="73"/>
      <c r="H84" s="87"/>
      <c r="I84" s="69"/>
      <c r="J84" s="69"/>
      <c r="K84" s="87"/>
      <c r="L84" s="87"/>
      <c r="M84" s="87"/>
      <c r="N84" s="69"/>
      <c r="O84" s="87"/>
      <c r="P84" s="87"/>
      <c r="Q84" s="69"/>
      <c r="R84" s="69"/>
      <c r="S84" s="87"/>
      <c r="T84" s="69"/>
      <c r="U84" s="87"/>
      <c r="V84" s="69"/>
      <c r="W84" s="87"/>
      <c r="X84" s="87"/>
      <c r="Y84" s="70"/>
      <c r="Z84" s="70"/>
      <c r="AA84" s="87"/>
      <c r="AB84" s="87"/>
      <c r="AC84" s="70"/>
      <c r="AD84" s="70"/>
      <c r="AE84" s="70"/>
      <c r="AF84" s="88"/>
      <c r="AG84" s="70"/>
      <c r="AH84" s="70"/>
      <c r="AI84" s="70"/>
      <c r="AJ84" s="70"/>
      <c r="AK84" s="70"/>
      <c r="AL84" s="87"/>
      <c r="AM84" s="32"/>
      <c r="AN84" s="112"/>
      <c r="AO84" s="74"/>
      <c r="AP84" s="74"/>
      <c r="AQ84" s="32"/>
      <c r="AR84" s="110"/>
      <c r="AS84" s="109"/>
      <c r="AT84" s="110"/>
      <c r="AU84" s="87"/>
      <c r="AV84" s="114"/>
      <c r="AW84" s="87"/>
      <c r="AX84" s="87"/>
      <c r="AY84" s="97"/>
      <c r="AZ84" s="32"/>
    </row>
    <row r="85" spans="5:52" ht="19.95" customHeight="1">
      <c r="E85" s="68"/>
      <c r="F85" s="74"/>
      <c r="G85" s="73"/>
      <c r="H85" s="87"/>
      <c r="I85" s="69"/>
      <c r="J85" s="106"/>
      <c r="K85" s="87"/>
      <c r="L85" s="87"/>
      <c r="M85" s="87"/>
      <c r="N85" s="69"/>
      <c r="O85" s="87"/>
      <c r="P85" s="87"/>
      <c r="Q85" s="87"/>
      <c r="R85" s="69"/>
      <c r="S85" s="87"/>
      <c r="T85" s="69"/>
      <c r="U85" s="87"/>
      <c r="V85" s="69"/>
      <c r="W85" s="87"/>
      <c r="X85" s="87"/>
      <c r="Y85" s="70"/>
      <c r="Z85" s="70"/>
      <c r="AA85" s="87"/>
      <c r="AB85" s="87"/>
      <c r="AC85" s="70"/>
      <c r="AD85" s="70"/>
      <c r="AE85" s="70"/>
      <c r="AF85" s="88"/>
      <c r="AG85" s="70"/>
      <c r="AH85" s="70"/>
      <c r="AI85" s="70"/>
      <c r="AJ85" s="70"/>
      <c r="AK85" s="70"/>
      <c r="AL85" s="87"/>
      <c r="AM85" s="32"/>
      <c r="AN85" s="112"/>
      <c r="AO85" s="74"/>
      <c r="AP85" s="110"/>
      <c r="AQ85" s="31"/>
      <c r="AR85" s="110"/>
      <c r="AS85" s="109"/>
      <c r="AT85" s="110"/>
      <c r="AU85" s="87"/>
      <c r="AV85" s="114"/>
      <c r="AW85" s="87"/>
      <c r="AX85" s="87"/>
      <c r="AY85" s="97"/>
      <c r="AZ85" s="32"/>
    </row>
    <row r="86" spans="5:52" ht="19.95" customHeight="1">
      <c r="E86" s="68"/>
      <c r="F86" s="74"/>
      <c r="G86" s="73"/>
      <c r="H86" s="87"/>
      <c r="I86" s="69"/>
      <c r="J86" s="106"/>
      <c r="K86" s="87"/>
      <c r="L86" s="87"/>
      <c r="M86" s="87"/>
      <c r="N86" s="69"/>
      <c r="O86" s="87"/>
      <c r="P86" s="87"/>
      <c r="Q86" s="69"/>
      <c r="R86" s="69"/>
      <c r="S86" s="87"/>
      <c r="T86" s="69"/>
      <c r="U86" s="87"/>
      <c r="V86" s="69"/>
      <c r="W86" s="87"/>
      <c r="X86" s="87"/>
      <c r="Y86" s="70"/>
      <c r="Z86" s="70"/>
      <c r="AA86" s="87"/>
      <c r="AB86" s="87"/>
      <c r="AC86" s="70"/>
      <c r="AD86" s="70"/>
      <c r="AE86" s="70"/>
      <c r="AF86" s="88"/>
      <c r="AG86" s="70"/>
      <c r="AH86" s="70"/>
      <c r="AI86" s="70"/>
      <c r="AJ86" s="70"/>
      <c r="AK86" s="70"/>
      <c r="AL86" s="87"/>
      <c r="AM86" s="32"/>
      <c r="AN86" s="112"/>
      <c r="AO86" s="74"/>
      <c r="AP86" s="74"/>
      <c r="AQ86" s="32"/>
      <c r="AR86" s="110"/>
      <c r="AS86" s="109"/>
      <c r="AT86" s="110"/>
      <c r="AU86" s="87"/>
      <c r="AV86" s="114"/>
      <c r="AW86" s="87"/>
      <c r="AX86" s="87"/>
      <c r="AY86" s="97"/>
      <c r="AZ86" s="32"/>
    </row>
    <row r="87" spans="5:52" ht="19.95" customHeight="1">
      <c r="E87" s="68"/>
      <c r="F87" s="74"/>
      <c r="G87" s="73"/>
      <c r="H87" s="87"/>
      <c r="I87" s="69"/>
      <c r="J87" s="69"/>
      <c r="K87" s="87"/>
      <c r="L87" s="87"/>
      <c r="M87" s="87"/>
      <c r="N87" s="69"/>
      <c r="O87" s="87"/>
      <c r="P87" s="87"/>
      <c r="Q87" s="69"/>
      <c r="R87" s="69"/>
      <c r="S87" s="87"/>
      <c r="T87" s="69"/>
      <c r="U87" s="87"/>
      <c r="V87" s="69"/>
      <c r="W87" s="87"/>
      <c r="X87" s="87"/>
      <c r="Y87" s="70"/>
      <c r="Z87" s="70"/>
      <c r="AA87" s="87"/>
      <c r="AB87" s="87"/>
      <c r="AC87" s="70"/>
      <c r="AD87" s="70"/>
      <c r="AE87" s="70"/>
      <c r="AF87" s="88"/>
      <c r="AG87" s="70"/>
      <c r="AH87" s="70"/>
      <c r="AI87" s="70"/>
      <c r="AJ87" s="70"/>
      <c r="AK87" s="70"/>
      <c r="AL87" s="87"/>
      <c r="AM87" s="32"/>
      <c r="AN87" s="112"/>
      <c r="AO87" s="74"/>
      <c r="AP87" s="110"/>
      <c r="AQ87" s="31"/>
      <c r="AR87" s="110"/>
      <c r="AS87" s="109"/>
      <c r="AT87" s="110"/>
      <c r="AU87" s="87"/>
      <c r="AV87" s="114"/>
      <c r="AW87" s="87"/>
      <c r="AX87" s="87"/>
      <c r="AY87" s="97"/>
      <c r="AZ87" s="32"/>
    </row>
    <row r="88" spans="5:52" ht="19.95" customHeight="1">
      <c r="E88" s="68"/>
      <c r="F88" s="74"/>
      <c r="G88" s="73"/>
      <c r="H88" s="87"/>
      <c r="I88" s="69"/>
      <c r="J88" s="69"/>
      <c r="K88" s="87"/>
      <c r="L88" s="87"/>
      <c r="M88" s="87"/>
      <c r="N88" s="69"/>
      <c r="O88" s="87"/>
      <c r="P88" s="87"/>
      <c r="Q88" s="69"/>
      <c r="R88" s="69"/>
      <c r="S88" s="87"/>
      <c r="T88" s="69"/>
      <c r="U88" s="87"/>
      <c r="V88" s="69"/>
      <c r="W88" s="87"/>
      <c r="X88" s="87"/>
      <c r="Y88" s="70"/>
      <c r="Z88" s="70"/>
      <c r="AA88" s="87"/>
      <c r="AB88" s="87"/>
      <c r="AC88" s="70"/>
      <c r="AD88" s="70"/>
      <c r="AE88" s="70"/>
      <c r="AF88" s="88"/>
      <c r="AG88" s="70"/>
      <c r="AH88" s="70"/>
      <c r="AI88" s="70"/>
      <c r="AJ88" s="70"/>
      <c r="AK88" s="70"/>
      <c r="AL88" s="87"/>
      <c r="AM88" s="32"/>
      <c r="AN88" s="112"/>
      <c r="AO88" s="74"/>
      <c r="AP88" s="110"/>
      <c r="AQ88" s="69"/>
      <c r="AR88" s="110"/>
      <c r="AS88" s="109"/>
      <c r="AT88" s="110"/>
      <c r="AU88" s="87"/>
      <c r="AV88" s="114"/>
      <c r="AW88" s="87"/>
      <c r="AX88" s="87"/>
      <c r="AY88" s="97"/>
      <c r="AZ88" s="32"/>
    </row>
    <row r="89" spans="5:52" ht="19.95" customHeight="1">
      <c r="E89" s="85"/>
      <c r="F89" s="76"/>
      <c r="G89" s="73"/>
      <c r="H89" s="105"/>
      <c r="I89" s="104"/>
      <c r="J89" s="104"/>
      <c r="K89" s="105"/>
      <c r="L89" s="105"/>
      <c r="M89" s="105"/>
      <c r="N89" s="69"/>
      <c r="O89" s="105"/>
      <c r="P89" s="105"/>
      <c r="Q89" s="104"/>
      <c r="R89" s="104"/>
      <c r="S89" s="105"/>
      <c r="T89" s="104"/>
      <c r="U89" s="105"/>
      <c r="V89" s="104"/>
      <c r="W89" s="105"/>
      <c r="X89" s="105"/>
      <c r="Y89" s="84"/>
      <c r="Z89" s="84"/>
      <c r="AA89" s="105"/>
      <c r="AB89" s="105"/>
      <c r="AC89" s="84"/>
      <c r="AD89" s="84"/>
      <c r="AE89" s="84"/>
      <c r="AF89" s="115"/>
      <c r="AG89" s="84"/>
      <c r="AH89" s="84"/>
      <c r="AI89" s="84"/>
      <c r="AJ89" s="84"/>
      <c r="AK89" s="84"/>
      <c r="AL89" s="105"/>
      <c r="AM89" s="78"/>
      <c r="AN89" s="111"/>
      <c r="AO89" s="76"/>
      <c r="AP89" s="117"/>
      <c r="AQ89" s="78"/>
      <c r="AR89" s="110"/>
      <c r="AS89" s="109"/>
      <c r="AT89" s="110"/>
      <c r="AU89" s="105"/>
      <c r="AV89" s="118"/>
      <c r="AW89" s="87"/>
      <c r="AX89" s="87"/>
      <c r="AY89" s="97"/>
      <c r="AZ89" s="32"/>
    </row>
    <row r="90" spans="5:52" ht="19.95" customHeight="1">
      <c r="E90" s="68"/>
      <c r="F90" s="74"/>
      <c r="G90" s="73"/>
      <c r="H90" s="87"/>
      <c r="I90" s="69"/>
      <c r="J90" s="69"/>
      <c r="K90" s="87"/>
      <c r="L90" s="87"/>
      <c r="M90" s="87"/>
      <c r="N90" s="69"/>
      <c r="O90" s="87"/>
      <c r="P90" s="87"/>
      <c r="Q90" s="69"/>
      <c r="R90" s="69"/>
      <c r="S90" s="87"/>
      <c r="T90" s="69"/>
      <c r="U90" s="87"/>
      <c r="V90" s="69"/>
      <c r="W90" s="87"/>
      <c r="X90" s="87"/>
      <c r="Y90" s="70"/>
      <c r="Z90" s="70"/>
      <c r="AA90" s="87"/>
      <c r="AB90" s="87"/>
      <c r="AC90" s="70"/>
      <c r="AD90" s="70"/>
      <c r="AE90" s="70"/>
      <c r="AF90" s="88"/>
      <c r="AG90" s="70"/>
      <c r="AH90" s="70"/>
      <c r="AI90" s="70"/>
      <c r="AJ90" s="70"/>
      <c r="AK90" s="70"/>
      <c r="AL90" s="87"/>
      <c r="AM90" s="32"/>
      <c r="AN90" s="112"/>
      <c r="AO90" s="74"/>
      <c r="AP90" s="74"/>
      <c r="AQ90" s="32"/>
      <c r="AR90" s="110"/>
      <c r="AS90" s="109"/>
      <c r="AT90" s="110"/>
      <c r="AU90" s="87"/>
      <c r="AV90" s="114"/>
      <c r="AW90" s="87"/>
      <c r="AX90" s="87"/>
      <c r="AY90" s="97"/>
      <c r="AZ90" s="32"/>
    </row>
    <row r="91" spans="5:52" ht="19.95" customHeight="1">
      <c r="E91" s="68"/>
      <c r="F91" s="74"/>
      <c r="G91" s="73"/>
      <c r="H91" s="87"/>
      <c r="I91" s="69"/>
      <c r="J91" s="74"/>
      <c r="K91" s="87"/>
      <c r="L91" s="87"/>
      <c r="M91" s="87"/>
      <c r="N91" s="69"/>
      <c r="O91" s="87"/>
      <c r="P91" s="87"/>
      <c r="Q91" s="72"/>
      <c r="R91" s="69"/>
      <c r="S91" s="87"/>
      <c r="T91" s="69"/>
      <c r="U91" s="87"/>
      <c r="V91" s="69"/>
      <c r="W91" s="87"/>
      <c r="X91" s="87"/>
      <c r="Y91" s="70"/>
      <c r="Z91" s="70"/>
      <c r="AA91" s="87"/>
      <c r="AB91" s="87"/>
      <c r="AC91" s="70"/>
      <c r="AD91" s="70"/>
      <c r="AE91" s="70"/>
      <c r="AF91" s="88"/>
      <c r="AG91" s="70"/>
      <c r="AH91" s="70"/>
      <c r="AI91" s="70"/>
      <c r="AJ91" s="70"/>
      <c r="AK91" s="70"/>
      <c r="AL91" s="87"/>
      <c r="AM91" s="32"/>
      <c r="AN91" s="112"/>
      <c r="AO91" s="74"/>
      <c r="AP91" s="74"/>
      <c r="AQ91" s="32"/>
      <c r="AR91" s="110"/>
      <c r="AS91" s="109"/>
      <c r="AT91" s="110"/>
      <c r="AU91" s="87"/>
      <c r="AV91" s="114"/>
      <c r="AW91" s="87"/>
      <c r="AX91" s="87"/>
      <c r="AY91" s="97"/>
      <c r="AZ91" s="32"/>
    </row>
    <row r="92" spans="5:52" ht="19.95" customHeight="1">
      <c r="E92" s="85"/>
      <c r="F92" s="76"/>
      <c r="G92" s="73"/>
      <c r="H92" s="105"/>
      <c r="I92" s="104"/>
      <c r="J92" s="104"/>
      <c r="K92" s="105"/>
      <c r="L92" s="105"/>
      <c r="M92" s="105"/>
      <c r="N92" s="69"/>
      <c r="O92" s="105"/>
      <c r="P92" s="105"/>
      <c r="Q92" s="83"/>
      <c r="R92" s="104"/>
      <c r="S92" s="105"/>
      <c r="T92" s="104"/>
      <c r="U92" s="105"/>
      <c r="V92" s="104"/>
      <c r="W92" s="105"/>
      <c r="X92" s="105"/>
      <c r="Y92" s="84"/>
      <c r="Z92" s="84"/>
      <c r="AA92" s="105"/>
      <c r="AB92" s="105"/>
      <c r="AC92" s="84"/>
      <c r="AD92" s="84"/>
      <c r="AE92" s="84"/>
      <c r="AF92" s="115"/>
      <c r="AG92" s="84"/>
      <c r="AH92" s="84"/>
      <c r="AI92" s="84"/>
      <c r="AJ92" s="84"/>
      <c r="AK92" s="84"/>
      <c r="AL92" s="105"/>
      <c r="AM92" s="78"/>
      <c r="AN92" s="111"/>
      <c r="AO92" s="76"/>
      <c r="AP92" s="74"/>
      <c r="AQ92" s="104"/>
      <c r="AR92" s="110"/>
      <c r="AS92" s="109"/>
      <c r="AT92" s="110"/>
      <c r="AU92" s="105"/>
      <c r="AV92" s="118"/>
      <c r="AW92" s="87"/>
      <c r="AX92" s="87"/>
      <c r="AY92" s="97"/>
      <c r="AZ92" s="32"/>
    </row>
    <row r="93" spans="5:52" ht="19.95" customHeight="1">
      <c r="E93" s="68"/>
      <c r="F93" s="74"/>
      <c r="G93" s="73"/>
      <c r="H93" s="87"/>
      <c r="I93" s="69"/>
      <c r="J93" s="69"/>
      <c r="K93" s="87"/>
      <c r="L93" s="87"/>
      <c r="M93" s="87"/>
      <c r="N93" s="69"/>
      <c r="O93" s="87"/>
      <c r="P93" s="87"/>
      <c r="Q93" s="69"/>
      <c r="R93" s="69"/>
      <c r="S93" s="87"/>
      <c r="T93" s="69"/>
      <c r="U93" s="87"/>
      <c r="V93" s="69"/>
      <c r="W93" s="87"/>
      <c r="X93" s="87"/>
      <c r="Y93" s="70"/>
      <c r="Z93" s="70"/>
      <c r="AA93" s="87"/>
      <c r="AB93" s="87"/>
      <c r="AC93" s="70"/>
      <c r="AD93" s="70"/>
      <c r="AE93" s="70"/>
      <c r="AF93" s="88"/>
      <c r="AG93" s="70"/>
      <c r="AH93" s="70"/>
      <c r="AI93" s="70"/>
      <c r="AJ93" s="70"/>
      <c r="AK93" s="70"/>
      <c r="AL93" s="87"/>
      <c r="AM93" s="32"/>
      <c r="AN93" s="112"/>
      <c r="AO93" s="74"/>
      <c r="AP93" s="110"/>
      <c r="AQ93" s="31"/>
      <c r="AR93" s="110"/>
      <c r="AS93" s="109"/>
      <c r="AT93" s="110"/>
      <c r="AU93" s="87"/>
      <c r="AV93" s="114"/>
      <c r="AW93" s="87"/>
      <c r="AX93" s="87"/>
      <c r="AY93" s="97"/>
      <c r="AZ93" s="32"/>
    </row>
    <row r="94" spans="5:52" ht="19.95" customHeight="1">
      <c r="E94" s="68"/>
      <c r="F94" s="74"/>
      <c r="G94" s="73"/>
      <c r="H94" s="87"/>
      <c r="I94" s="69"/>
      <c r="J94" s="69"/>
      <c r="K94" s="87"/>
      <c r="L94" s="87"/>
      <c r="M94" s="87"/>
      <c r="N94" s="69"/>
      <c r="O94" s="87"/>
      <c r="P94" s="87"/>
      <c r="Q94" s="87"/>
      <c r="R94" s="69"/>
      <c r="S94" s="87"/>
      <c r="T94" s="69"/>
      <c r="U94" s="87"/>
      <c r="V94" s="69"/>
      <c r="W94" s="87"/>
      <c r="X94" s="87"/>
      <c r="Y94" s="70"/>
      <c r="Z94" s="70"/>
      <c r="AA94" s="87"/>
      <c r="AB94" s="87"/>
      <c r="AC94" s="70"/>
      <c r="AD94" s="70"/>
      <c r="AE94" s="70"/>
      <c r="AF94" s="88"/>
      <c r="AG94" s="70"/>
      <c r="AH94" s="70"/>
      <c r="AI94" s="70"/>
      <c r="AJ94" s="70"/>
      <c r="AK94" s="70"/>
      <c r="AL94" s="87"/>
      <c r="AM94" s="32"/>
      <c r="AN94" s="112"/>
      <c r="AO94" s="74"/>
      <c r="AP94" s="74"/>
      <c r="AQ94" s="32"/>
      <c r="AR94" s="110"/>
      <c r="AS94" s="109"/>
      <c r="AT94" s="110"/>
      <c r="AU94" s="87"/>
      <c r="AV94" s="114"/>
      <c r="AW94" s="87"/>
      <c r="AX94" s="87"/>
      <c r="AY94" s="97"/>
      <c r="AZ94" s="32"/>
    </row>
    <row r="95" spans="5:52" ht="19.95" customHeight="1">
      <c r="E95" s="68"/>
      <c r="F95" s="74"/>
      <c r="G95" s="73"/>
      <c r="H95" s="87"/>
      <c r="I95" s="69"/>
      <c r="J95" s="69"/>
      <c r="K95" s="87"/>
      <c r="L95" s="87"/>
      <c r="M95" s="87"/>
      <c r="N95" s="69"/>
      <c r="O95" s="87"/>
      <c r="P95" s="87"/>
      <c r="Q95" s="87"/>
      <c r="R95" s="69"/>
      <c r="S95" s="87"/>
      <c r="T95" s="69"/>
      <c r="U95" s="87"/>
      <c r="V95" s="69"/>
      <c r="W95" s="87"/>
      <c r="X95" s="87"/>
      <c r="Y95" s="70"/>
      <c r="Z95" s="70"/>
      <c r="AA95" s="87"/>
      <c r="AB95" s="87"/>
      <c r="AC95" s="70"/>
      <c r="AD95" s="70"/>
      <c r="AE95" s="70"/>
      <c r="AF95" s="88"/>
      <c r="AG95" s="70"/>
      <c r="AH95" s="70"/>
      <c r="AI95" s="70"/>
      <c r="AJ95" s="70"/>
      <c r="AK95" s="70"/>
      <c r="AL95" s="87"/>
      <c r="AM95" s="32"/>
      <c r="AN95" s="112"/>
      <c r="AO95" s="74"/>
      <c r="AP95" s="74"/>
      <c r="AQ95" s="32"/>
      <c r="AR95" s="110"/>
      <c r="AS95" s="109"/>
      <c r="AT95" s="110"/>
      <c r="AU95" s="87"/>
      <c r="AV95" s="114"/>
      <c r="AW95" s="87"/>
      <c r="AX95" s="87"/>
      <c r="AY95" s="97"/>
      <c r="AZ95" s="32"/>
    </row>
    <row r="96" spans="5:52" ht="19.95" customHeight="1">
      <c r="E96" s="85"/>
      <c r="F96" s="76"/>
      <c r="G96" s="73"/>
      <c r="H96" s="105"/>
      <c r="I96" s="104"/>
      <c r="J96" s="104"/>
      <c r="K96" s="105"/>
      <c r="L96" s="105"/>
      <c r="M96" s="105"/>
      <c r="N96" s="69"/>
      <c r="O96" s="105"/>
      <c r="P96" s="105"/>
      <c r="Q96" s="105"/>
      <c r="R96" s="104"/>
      <c r="S96" s="105"/>
      <c r="T96" s="104"/>
      <c r="U96" s="105"/>
      <c r="V96" s="104"/>
      <c r="W96" s="105"/>
      <c r="X96" s="105"/>
      <c r="Y96" s="84"/>
      <c r="Z96" s="84"/>
      <c r="AA96" s="105"/>
      <c r="AB96" s="105"/>
      <c r="AC96" s="84"/>
      <c r="AD96" s="84"/>
      <c r="AE96" s="84"/>
      <c r="AF96" s="115"/>
      <c r="AG96" s="84"/>
      <c r="AH96" s="84"/>
      <c r="AI96" s="84"/>
      <c r="AJ96" s="84"/>
      <c r="AK96" s="84"/>
      <c r="AL96" s="105"/>
      <c r="AM96" s="78"/>
      <c r="AN96" s="111"/>
      <c r="AO96" s="76"/>
      <c r="AP96" s="117"/>
      <c r="AQ96" s="90"/>
      <c r="AR96" s="110"/>
      <c r="AS96" s="109"/>
      <c r="AT96" s="110"/>
      <c r="AU96" s="105"/>
      <c r="AV96" s="118"/>
      <c r="AW96" s="87"/>
      <c r="AX96" s="87"/>
      <c r="AY96" s="97"/>
      <c r="AZ96" s="32"/>
    </row>
    <row r="97" spans="5:52" ht="19.95" customHeight="1">
      <c r="E97" s="68"/>
      <c r="F97" s="74"/>
      <c r="G97" s="73"/>
      <c r="H97" s="87"/>
      <c r="I97" s="69"/>
      <c r="J97" s="69"/>
      <c r="K97" s="87"/>
      <c r="L97" s="87"/>
      <c r="M97" s="87"/>
      <c r="N97" s="69"/>
      <c r="O97" s="87"/>
      <c r="P97" s="87"/>
      <c r="Q97" s="87"/>
      <c r="R97" s="69"/>
      <c r="S97" s="87"/>
      <c r="T97" s="69"/>
      <c r="U97" s="87"/>
      <c r="V97" s="69"/>
      <c r="W97" s="87"/>
      <c r="X97" s="87"/>
      <c r="Y97" s="70"/>
      <c r="Z97" s="70"/>
      <c r="AA97" s="87"/>
      <c r="AB97" s="87"/>
      <c r="AC97" s="70"/>
      <c r="AD97" s="70"/>
      <c r="AE97" s="70"/>
      <c r="AF97" s="88"/>
      <c r="AG97" s="70"/>
      <c r="AH97" s="70"/>
      <c r="AI97" s="70"/>
      <c r="AJ97" s="70"/>
      <c r="AK97" s="70"/>
      <c r="AL97" s="87"/>
      <c r="AM97" s="32"/>
      <c r="AN97" s="112"/>
      <c r="AO97" s="74"/>
      <c r="AP97" s="110"/>
      <c r="AQ97" s="32"/>
      <c r="AR97" s="110"/>
      <c r="AS97" s="109"/>
      <c r="AT97" s="110"/>
      <c r="AU97" s="87"/>
      <c r="AV97" s="114"/>
      <c r="AW97" s="87"/>
      <c r="AX97" s="87"/>
      <c r="AY97" s="97"/>
      <c r="AZ97" s="32"/>
    </row>
    <row r="98" spans="5:52" ht="19.95" customHeight="1">
      <c r="E98" s="68"/>
      <c r="F98" s="74"/>
      <c r="G98" s="73"/>
      <c r="H98" s="87"/>
      <c r="I98" s="69"/>
      <c r="J98" s="69"/>
      <c r="K98" s="87"/>
      <c r="L98" s="87"/>
      <c r="M98" s="87"/>
      <c r="N98" s="69"/>
      <c r="O98" s="87"/>
      <c r="P98" s="87"/>
      <c r="Q98" s="87"/>
      <c r="R98" s="69"/>
      <c r="S98" s="87"/>
      <c r="T98" s="69"/>
      <c r="U98" s="87"/>
      <c r="V98" s="69"/>
      <c r="W98" s="87"/>
      <c r="X98" s="87"/>
      <c r="Y98" s="70"/>
      <c r="Z98" s="70"/>
      <c r="AA98" s="87"/>
      <c r="AB98" s="87"/>
      <c r="AC98" s="70"/>
      <c r="AD98" s="70"/>
      <c r="AE98" s="70"/>
      <c r="AF98" s="88"/>
      <c r="AG98" s="70"/>
      <c r="AH98" s="70"/>
      <c r="AI98" s="70"/>
      <c r="AJ98" s="70"/>
      <c r="AK98" s="70"/>
      <c r="AL98" s="87"/>
      <c r="AM98" s="32"/>
      <c r="AN98" s="112"/>
      <c r="AO98" s="74"/>
      <c r="AP98" s="74"/>
      <c r="AQ98" s="32"/>
      <c r="AR98" s="110"/>
      <c r="AS98" s="109"/>
      <c r="AT98" s="110"/>
      <c r="AU98" s="87"/>
      <c r="AV98" s="114"/>
      <c r="AW98" s="87"/>
      <c r="AX98" s="87"/>
      <c r="AY98" s="97"/>
      <c r="AZ98" s="32"/>
    </row>
    <row r="99" spans="5:52" ht="19.95" customHeight="1">
      <c r="E99" s="85"/>
      <c r="F99" s="76"/>
      <c r="G99" s="73"/>
      <c r="H99" s="105"/>
      <c r="I99" s="104"/>
      <c r="J99" s="104"/>
      <c r="K99" s="105"/>
      <c r="L99" s="105"/>
      <c r="M99" s="105"/>
      <c r="N99" s="69"/>
      <c r="O99" s="105"/>
      <c r="P99" s="105"/>
      <c r="Q99" s="104"/>
      <c r="R99" s="104"/>
      <c r="S99" s="105"/>
      <c r="T99" s="104"/>
      <c r="U99" s="105"/>
      <c r="V99" s="105"/>
      <c r="W99" s="105"/>
      <c r="X99" s="105"/>
      <c r="Y99" s="84"/>
      <c r="Z99" s="84"/>
      <c r="AA99" s="105"/>
      <c r="AB99" s="105"/>
      <c r="AC99" s="84"/>
      <c r="AD99" s="84"/>
      <c r="AE99" s="84"/>
      <c r="AF99" s="115"/>
      <c r="AG99" s="84"/>
      <c r="AH99" s="84"/>
      <c r="AI99" s="84"/>
      <c r="AJ99" s="84"/>
      <c r="AK99" s="84"/>
      <c r="AL99" s="105"/>
      <c r="AM99" s="78"/>
      <c r="AN99" s="111"/>
      <c r="AO99" s="76"/>
      <c r="AP99" s="76"/>
      <c r="AQ99" s="105"/>
      <c r="AR99" s="110"/>
      <c r="AS99" s="109"/>
      <c r="AT99" s="110"/>
      <c r="AU99" s="105"/>
      <c r="AV99" s="118"/>
      <c r="AW99" s="87"/>
      <c r="AX99" s="87"/>
      <c r="AY99" s="97"/>
      <c r="AZ99" s="32"/>
    </row>
    <row r="100" spans="5:52" ht="19.95" customHeight="1">
      <c r="E100" s="85"/>
      <c r="F100" s="76"/>
      <c r="G100" s="73"/>
      <c r="H100" s="105"/>
      <c r="I100" s="104"/>
      <c r="J100" s="104"/>
      <c r="K100" s="105"/>
      <c r="L100" s="105"/>
      <c r="M100" s="105"/>
      <c r="N100" s="69"/>
      <c r="O100" s="105"/>
      <c r="P100" s="105"/>
      <c r="Q100" s="104"/>
      <c r="R100" s="104"/>
      <c r="S100" s="105"/>
      <c r="T100" s="104"/>
      <c r="U100" s="105"/>
      <c r="V100" s="105"/>
      <c r="W100" s="105"/>
      <c r="X100" s="105"/>
      <c r="Y100" s="84"/>
      <c r="Z100" s="84"/>
      <c r="AA100" s="105"/>
      <c r="AB100" s="105"/>
      <c r="AC100" s="84"/>
      <c r="AD100" s="84"/>
      <c r="AE100" s="84"/>
      <c r="AF100" s="115"/>
      <c r="AG100" s="84"/>
      <c r="AH100" s="84"/>
      <c r="AI100" s="84"/>
      <c r="AJ100" s="84"/>
      <c r="AK100" s="84"/>
      <c r="AL100" s="105"/>
      <c r="AM100" s="78"/>
      <c r="AN100" s="111"/>
      <c r="AO100" s="76"/>
      <c r="AP100" s="76"/>
      <c r="AQ100" s="105"/>
      <c r="AR100" s="110"/>
      <c r="AS100" s="109"/>
      <c r="AT100" s="110"/>
      <c r="AU100" s="105"/>
      <c r="AV100" s="118"/>
      <c r="AW100" s="87"/>
      <c r="AX100" s="87"/>
      <c r="AY100" s="97"/>
      <c r="AZ100" s="32"/>
    </row>
    <row r="101" spans="5:52" ht="19.95" customHeight="1">
      <c r="E101" s="85"/>
      <c r="F101" s="76"/>
      <c r="G101" s="73"/>
      <c r="H101" s="105"/>
      <c r="I101" s="104"/>
      <c r="J101" s="104"/>
      <c r="K101" s="105"/>
      <c r="L101" s="105"/>
      <c r="M101" s="105"/>
      <c r="N101" s="69"/>
      <c r="O101" s="105"/>
      <c r="P101" s="105"/>
      <c r="Q101" s="104"/>
      <c r="R101" s="104"/>
      <c r="S101" s="105"/>
      <c r="T101" s="104"/>
      <c r="U101" s="105"/>
      <c r="V101" s="105"/>
      <c r="W101" s="105"/>
      <c r="X101" s="105"/>
      <c r="Y101" s="84"/>
      <c r="Z101" s="84"/>
      <c r="AA101" s="105"/>
      <c r="AB101" s="105"/>
      <c r="AC101" s="84"/>
      <c r="AD101" s="84"/>
      <c r="AE101" s="84"/>
      <c r="AF101" s="115"/>
      <c r="AG101" s="84"/>
      <c r="AH101" s="84"/>
      <c r="AI101" s="84"/>
      <c r="AJ101" s="84"/>
      <c r="AK101" s="84"/>
      <c r="AL101" s="105"/>
      <c r="AM101" s="78"/>
      <c r="AN101" s="111"/>
      <c r="AO101" s="76"/>
      <c r="AP101" s="76"/>
      <c r="AQ101" s="105"/>
      <c r="AR101" s="110"/>
      <c r="AS101" s="109"/>
      <c r="AT101" s="110"/>
      <c r="AU101" s="105"/>
      <c r="AV101" s="118"/>
      <c r="AW101" s="87"/>
      <c r="AX101" s="87"/>
      <c r="AY101" s="97"/>
      <c r="AZ101" s="32"/>
    </row>
    <row r="102" spans="5:52" ht="19.95" customHeight="1">
      <c r="E102" s="85"/>
      <c r="F102" s="76"/>
      <c r="G102" s="73"/>
      <c r="H102" s="105"/>
      <c r="I102" s="104"/>
      <c r="J102" s="104"/>
      <c r="K102" s="105"/>
      <c r="L102" s="105"/>
      <c r="M102" s="105"/>
      <c r="N102" s="69"/>
      <c r="O102" s="105"/>
      <c r="P102" s="105"/>
      <c r="Q102" s="104"/>
      <c r="R102" s="104"/>
      <c r="S102" s="105"/>
      <c r="T102" s="104"/>
      <c r="U102" s="105"/>
      <c r="V102" s="105"/>
      <c r="W102" s="105"/>
      <c r="X102" s="105"/>
      <c r="Y102" s="84"/>
      <c r="Z102" s="84"/>
      <c r="AA102" s="105"/>
      <c r="AB102" s="105"/>
      <c r="AC102" s="84"/>
      <c r="AD102" s="84"/>
      <c r="AE102" s="84"/>
      <c r="AF102" s="115"/>
      <c r="AG102" s="84"/>
      <c r="AH102" s="84"/>
      <c r="AI102" s="84"/>
      <c r="AJ102" s="84"/>
      <c r="AK102" s="84"/>
      <c r="AL102" s="105"/>
      <c r="AM102" s="78"/>
      <c r="AN102" s="111"/>
      <c r="AO102" s="76"/>
      <c r="AP102" s="76"/>
      <c r="AQ102" s="105"/>
      <c r="AR102" s="110"/>
      <c r="AS102" s="109"/>
      <c r="AT102" s="110"/>
      <c r="AU102" s="105"/>
      <c r="AV102" s="118"/>
      <c r="AW102" s="87"/>
      <c r="AX102" s="87"/>
      <c r="AY102" s="97"/>
      <c r="AZ102" s="32"/>
    </row>
    <row r="103" spans="5:52" ht="19.95" customHeight="1">
      <c r="E103" s="85"/>
      <c r="F103" s="76"/>
      <c r="G103" s="73"/>
      <c r="H103" s="105"/>
      <c r="I103" s="104"/>
      <c r="J103" s="104"/>
      <c r="K103" s="105"/>
      <c r="L103" s="105"/>
      <c r="M103" s="105"/>
      <c r="N103" s="69"/>
      <c r="O103" s="105"/>
      <c r="P103" s="105"/>
      <c r="Q103" s="104"/>
      <c r="R103" s="104"/>
      <c r="S103" s="105"/>
      <c r="T103" s="104"/>
      <c r="U103" s="105"/>
      <c r="V103" s="105"/>
      <c r="W103" s="105"/>
      <c r="X103" s="105"/>
      <c r="Y103" s="84"/>
      <c r="Z103" s="84"/>
      <c r="AA103" s="105"/>
      <c r="AB103" s="105"/>
      <c r="AC103" s="84"/>
      <c r="AD103" s="84"/>
      <c r="AE103" s="84"/>
      <c r="AF103" s="115"/>
      <c r="AG103" s="84"/>
      <c r="AH103" s="84"/>
      <c r="AI103" s="84"/>
      <c r="AJ103" s="84"/>
      <c r="AK103" s="84"/>
      <c r="AL103" s="105"/>
      <c r="AM103" s="78"/>
      <c r="AN103" s="111"/>
      <c r="AO103" s="76"/>
      <c r="AP103" s="76"/>
      <c r="AQ103" s="105"/>
      <c r="AR103" s="110"/>
      <c r="AS103" s="109"/>
      <c r="AT103" s="110"/>
      <c r="AU103" s="105"/>
      <c r="AV103" s="118"/>
      <c r="AW103" s="87"/>
      <c r="AX103" s="87"/>
      <c r="AY103" s="97"/>
      <c r="AZ103" s="32"/>
    </row>
    <row r="104" spans="5:52" ht="19.95" customHeight="1">
      <c r="E104" s="85"/>
      <c r="F104" s="76"/>
      <c r="G104" s="73"/>
      <c r="H104" s="105"/>
      <c r="I104" s="104"/>
      <c r="J104" s="104"/>
      <c r="K104" s="105"/>
      <c r="L104" s="105"/>
      <c r="M104" s="105"/>
      <c r="N104" s="69"/>
      <c r="O104" s="105"/>
      <c r="P104" s="105"/>
      <c r="Q104" s="104"/>
      <c r="R104" s="104"/>
      <c r="S104" s="105"/>
      <c r="T104" s="104"/>
      <c r="U104" s="105"/>
      <c r="V104" s="105"/>
      <c r="W104" s="105"/>
      <c r="X104" s="105"/>
      <c r="Y104" s="84"/>
      <c r="Z104" s="84"/>
      <c r="AA104" s="105"/>
      <c r="AB104" s="105"/>
      <c r="AC104" s="84"/>
      <c r="AD104" s="84"/>
      <c r="AE104" s="84"/>
      <c r="AF104" s="115"/>
      <c r="AG104" s="84"/>
      <c r="AH104" s="84"/>
      <c r="AI104" s="84"/>
      <c r="AJ104" s="84"/>
      <c r="AK104" s="84"/>
      <c r="AL104" s="105"/>
      <c r="AM104" s="78"/>
      <c r="AN104" s="111"/>
      <c r="AO104" s="76"/>
      <c r="AP104" s="76"/>
      <c r="AQ104" s="105"/>
      <c r="AR104" s="110"/>
      <c r="AS104" s="109"/>
      <c r="AT104" s="110"/>
      <c r="AU104" s="105"/>
      <c r="AV104" s="118"/>
      <c r="AW104" s="87"/>
      <c r="AX104" s="87"/>
      <c r="AY104" s="97"/>
      <c r="AZ104" s="32"/>
    </row>
    <row r="105" spans="5:52" ht="19.95" customHeight="1">
      <c r="E105" s="185"/>
      <c r="F105" s="183"/>
      <c r="G105" s="178"/>
      <c r="H105" s="178"/>
      <c r="I105" s="179"/>
      <c r="J105" s="179"/>
      <c r="K105" s="178"/>
      <c r="L105" s="178"/>
      <c r="M105" s="178"/>
      <c r="N105" s="179"/>
      <c r="O105" s="178"/>
      <c r="P105" s="178"/>
      <c r="Q105" s="179"/>
      <c r="R105" s="179"/>
      <c r="S105" s="178"/>
      <c r="T105" s="179"/>
      <c r="U105" s="178"/>
      <c r="V105" s="178"/>
      <c r="W105" s="178"/>
      <c r="X105" s="178"/>
      <c r="Y105" s="180"/>
      <c r="Z105" s="180"/>
      <c r="AA105" s="178"/>
      <c r="AB105" s="178"/>
      <c r="AC105" s="180"/>
      <c r="AD105" s="180"/>
      <c r="AE105" s="84"/>
      <c r="AF105" s="115"/>
      <c r="AG105" s="180"/>
      <c r="AH105" s="180"/>
      <c r="AI105" s="180"/>
      <c r="AJ105" s="180"/>
      <c r="AK105" s="180"/>
      <c r="AL105" s="178"/>
      <c r="AM105" s="181"/>
      <c r="AN105" s="182"/>
      <c r="AO105" s="183"/>
      <c r="AP105" s="183"/>
      <c r="AQ105" s="178"/>
      <c r="AR105" s="110"/>
      <c r="AS105" s="109"/>
      <c r="AT105" s="110"/>
      <c r="AU105" s="178"/>
      <c r="AV105" s="184"/>
      <c r="AW105" s="87"/>
      <c r="AX105" s="87"/>
      <c r="AY105" s="97"/>
      <c r="AZ105" s="32"/>
    </row>
    <row r="106" spans="5:52" ht="19.95" customHeight="1">
      <c r="E106" s="185"/>
      <c r="F106" s="183"/>
      <c r="G106" s="178"/>
      <c r="H106" s="178"/>
      <c r="I106" s="179"/>
      <c r="J106" s="179"/>
      <c r="K106" s="178"/>
      <c r="L106" s="178"/>
      <c r="M106" s="178"/>
      <c r="N106" s="179"/>
      <c r="O106" s="178"/>
      <c r="P106" s="178"/>
      <c r="Q106" s="179"/>
      <c r="R106" s="179"/>
      <c r="S106" s="178"/>
      <c r="T106" s="179"/>
      <c r="U106" s="178"/>
      <c r="V106" s="178"/>
      <c r="W106" s="178"/>
      <c r="X106" s="178"/>
      <c r="Y106" s="180"/>
      <c r="Z106" s="180"/>
      <c r="AA106" s="178"/>
      <c r="AB106" s="178"/>
      <c r="AC106" s="180"/>
      <c r="AD106" s="180"/>
      <c r="AE106" s="84"/>
      <c r="AF106" s="115"/>
      <c r="AG106" s="180"/>
      <c r="AH106" s="180"/>
      <c r="AI106" s="180"/>
      <c r="AJ106" s="180"/>
      <c r="AK106" s="180"/>
      <c r="AL106" s="178"/>
      <c r="AM106" s="181"/>
      <c r="AN106" s="182"/>
      <c r="AO106" s="183"/>
      <c r="AP106" s="183"/>
      <c r="AQ106" s="178"/>
      <c r="AR106" s="110"/>
      <c r="AS106" s="109"/>
      <c r="AT106" s="110"/>
      <c r="AU106" s="178"/>
      <c r="AV106" s="184"/>
      <c r="AW106" s="87"/>
      <c r="AX106" s="87"/>
      <c r="AY106" s="97"/>
      <c r="AZ106" s="32"/>
    </row>
    <row r="107" spans="5:52" ht="19.95" customHeight="1">
      <c r="E107" s="185"/>
      <c r="F107" s="183"/>
      <c r="G107" s="178"/>
      <c r="H107" s="178"/>
      <c r="I107" s="179"/>
      <c r="J107" s="179"/>
      <c r="K107" s="178"/>
      <c r="L107" s="178"/>
      <c r="M107" s="178"/>
      <c r="N107" s="179"/>
      <c r="O107" s="178"/>
      <c r="P107" s="178"/>
      <c r="Q107" s="179"/>
      <c r="R107" s="179"/>
      <c r="S107" s="178"/>
      <c r="T107" s="179"/>
      <c r="U107" s="178"/>
      <c r="V107" s="178"/>
      <c r="W107" s="178"/>
      <c r="X107" s="178"/>
      <c r="Y107" s="180"/>
      <c r="Z107" s="180"/>
      <c r="AA107" s="178"/>
      <c r="AB107" s="178"/>
      <c r="AC107" s="180"/>
      <c r="AD107" s="180"/>
      <c r="AE107" s="84"/>
      <c r="AF107" s="115"/>
      <c r="AG107" s="180"/>
      <c r="AH107" s="180"/>
      <c r="AI107" s="180"/>
      <c r="AJ107" s="180"/>
      <c r="AK107" s="180"/>
      <c r="AL107" s="178"/>
      <c r="AM107" s="181"/>
      <c r="AN107" s="182"/>
      <c r="AO107" s="183"/>
      <c r="AP107" s="183"/>
      <c r="AQ107" s="178"/>
      <c r="AR107" s="110"/>
      <c r="AS107" s="109"/>
      <c r="AT107" s="110"/>
      <c r="AU107" s="178"/>
      <c r="AV107" s="184"/>
      <c r="AW107" s="87"/>
      <c r="AX107" s="87"/>
      <c r="AY107" s="97"/>
      <c r="AZ107" s="32"/>
    </row>
    <row r="108" spans="5:52" ht="19.95" customHeight="1">
      <c r="E108" s="185"/>
      <c r="F108" s="183"/>
      <c r="G108" s="178"/>
      <c r="H108" s="178"/>
      <c r="I108" s="179"/>
      <c r="J108" s="179"/>
      <c r="K108" s="178"/>
      <c r="L108" s="178"/>
      <c r="M108" s="178"/>
      <c r="N108" s="179"/>
      <c r="O108" s="178"/>
      <c r="P108" s="178"/>
      <c r="Q108" s="179"/>
      <c r="R108" s="179"/>
      <c r="S108" s="178"/>
      <c r="T108" s="179"/>
      <c r="U108" s="178"/>
      <c r="V108" s="178"/>
      <c r="W108" s="178"/>
      <c r="X108" s="178"/>
      <c r="Y108" s="180"/>
      <c r="Z108" s="180"/>
      <c r="AA108" s="178"/>
      <c r="AB108" s="178"/>
      <c r="AC108" s="180"/>
      <c r="AD108" s="180"/>
      <c r="AE108" s="84"/>
      <c r="AF108" s="115"/>
      <c r="AG108" s="180"/>
      <c r="AH108" s="180"/>
      <c r="AI108" s="180"/>
      <c r="AJ108" s="180"/>
      <c r="AK108" s="180"/>
      <c r="AL108" s="178"/>
      <c r="AM108" s="181"/>
      <c r="AN108" s="182"/>
      <c r="AO108" s="183"/>
      <c r="AP108" s="183"/>
      <c r="AQ108" s="178"/>
      <c r="AR108" s="110"/>
      <c r="AS108" s="109"/>
      <c r="AT108" s="110"/>
      <c r="AU108" s="178"/>
      <c r="AV108" s="184"/>
      <c r="AW108" s="87"/>
      <c r="AX108" s="87"/>
      <c r="AY108" s="97"/>
      <c r="AZ108" s="32"/>
    </row>
    <row r="109" spans="5:52" ht="19.95" customHeight="1">
      <c r="E109" s="185"/>
      <c r="F109" s="183"/>
      <c r="G109" s="178"/>
      <c r="H109" s="178"/>
      <c r="I109" s="179"/>
      <c r="J109" s="179"/>
      <c r="K109" s="178"/>
      <c r="L109" s="178"/>
      <c r="M109" s="178"/>
      <c r="N109" s="179"/>
      <c r="O109" s="178"/>
      <c r="P109" s="178"/>
      <c r="Q109" s="179"/>
      <c r="R109" s="179"/>
      <c r="S109" s="178"/>
      <c r="T109" s="179"/>
      <c r="U109" s="178"/>
      <c r="V109" s="178"/>
      <c r="W109" s="178"/>
      <c r="X109" s="178"/>
      <c r="Y109" s="180"/>
      <c r="Z109" s="180"/>
      <c r="AA109" s="178"/>
      <c r="AB109" s="178"/>
      <c r="AC109" s="180"/>
      <c r="AD109" s="180"/>
      <c r="AE109" s="84"/>
      <c r="AF109" s="115"/>
      <c r="AG109" s="180"/>
      <c r="AH109" s="180"/>
      <c r="AI109" s="180"/>
      <c r="AJ109" s="180"/>
      <c r="AK109" s="180"/>
      <c r="AL109" s="178"/>
      <c r="AM109" s="181"/>
      <c r="AN109" s="182"/>
      <c r="AO109" s="183"/>
      <c r="AP109" s="183"/>
      <c r="AQ109" s="178"/>
      <c r="AR109" s="110"/>
      <c r="AS109" s="109"/>
      <c r="AT109" s="110"/>
      <c r="AU109" s="178"/>
      <c r="AV109" s="184"/>
      <c r="AW109" s="87"/>
      <c r="AX109" s="87"/>
      <c r="AY109" s="97"/>
      <c r="AZ109" s="32"/>
    </row>
  </sheetData>
  <mergeCells count="2">
    <mergeCell ref="AM14:AQ14"/>
    <mergeCell ref="AR14:AV14"/>
  </mergeCells>
  <conditionalFormatting sqref="E14:E16 E18:E109">
    <cfRule type="duplicateValues" dxfId="22" priority="72"/>
  </conditionalFormatting>
  <conditionalFormatting sqref="I16:I64 I66:I78">
    <cfRule type="duplicateValues" dxfId="21" priority="16"/>
  </conditionalFormatting>
  <conditionalFormatting sqref="I65">
    <cfRule type="duplicateValues" dxfId="20" priority="15"/>
  </conditionalFormatting>
  <conditionalFormatting sqref="I79">
    <cfRule type="duplicateValues" dxfId="19" priority="14"/>
  </conditionalFormatting>
  <conditionalFormatting sqref="I80:I81">
    <cfRule type="duplicateValues" dxfId="18" priority="13"/>
  </conditionalFormatting>
  <conditionalFormatting sqref="I82">
    <cfRule type="duplicateValues" dxfId="17" priority="17"/>
  </conditionalFormatting>
  <conditionalFormatting sqref="I83">
    <cfRule type="duplicateValues" dxfId="16" priority="12"/>
  </conditionalFormatting>
  <conditionalFormatting sqref="N16:N83">
    <cfRule type="duplicateValues" dxfId="15" priority="11"/>
  </conditionalFormatting>
  <conditionalFormatting sqref="Q16:Q64 Q66:Q78">
    <cfRule type="duplicateValues" dxfId="9" priority="4"/>
  </conditionalFormatting>
  <conditionalFormatting sqref="Q65">
    <cfRule type="duplicateValues" dxfId="7" priority="3"/>
  </conditionalFormatting>
  <conditionalFormatting sqref="Q79:Q81">
    <cfRule type="duplicateValues" dxfId="5" priority="2"/>
  </conditionalFormatting>
  <conditionalFormatting sqref="Q82">
    <cfRule type="duplicateValues" dxfId="3" priority="5"/>
  </conditionalFormatting>
  <conditionalFormatting sqref="Q83">
    <cfRule type="duplicateValues" dxfId="1" priority="1"/>
  </conditionalFormatting>
  <dataValidations count="19">
    <dataValidation type="list" allowBlank="1" showErrorMessage="1" sqref="AC15:AF15 AB15:AB109">
      <formula1>"Spec out,Spec changed,Test Case Error,Environment updated,"</formula1>
    </dataValidation>
    <dataValidation type="whole" allowBlank="1" showErrorMessage="1" sqref="G18:G109 E66:E104 AA15:AA109 G15:G16 E16 E18:E64">
      <formula1>-2147483648</formula1>
      <formula2>2147483647</formula2>
    </dataValidation>
    <dataValidation type="list" showErrorMessage="1" sqref="Y15:Z15 X15:X109">
      <formula1>"TestCase,Folder,Information"</formula1>
    </dataValidation>
    <dataValidation type="list" showErrorMessage="1" sqref="S15:S104">
      <formula1>"P1,P2,P3,P4"</formula1>
    </dataValidation>
    <dataValidation type="list" allowBlank="1" showErrorMessage="1" sqref="O15">
      <formula1>"Home Screen,Diagnostic,Phone,Alert,Alert On Cluster,Gauge,Infotainment,PRNDL,Telltale,"</formula1>
    </dataValidation>
    <dataValidation type="list" allowBlank="1" showErrorMessage="1" sqref="K92 K105:K109 K18:K75 D17 K15">
      <formula1>"true,false"</formula1>
    </dataValidation>
    <dataValidation type="list" allowBlank="1" showErrorMessage="1" sqref="O26:O64 O66:O104 O17:O24">
      <formula1>"Home Screen,Diagnostic,Phone,Alert,Alert On Cluster,Gauge,Infotainment,PRNDL,Telltale, USB,"</formula1>
    </dataValidation>
    <dataValidation type="list" allowBlank="1" showInputMessage="1" showErrorMessage="1" sqref="AC84:AC104">
      <formula1>"Reuse_Org, Reuse_Modify, New_TC"</formula1>
    </dataValidation>
    <dataValidation type="list" allowBlank="1" showInputMessage="1" showErrorMessage="1" sqref="AP98:AP104 AP94:AP95 AO84:AO104 AP86 AP90:AP92 AP84">
      <formula1>"Approved, Need Delete, Need update By Error, Need update By SRS, Pending, unclear SRS, Need update By Term/Wording, Need update By Other"</formula1>
    </dataValidation>
    <dataValidation type="list" allowBlank="1" showInputMessage="1" showErrorMessage="1" sqref="AL92 AL16:AL24 AL26:AL51">
      <formula1>"Replied, Not Replied, In discussion"</formula1>
    </dataValidation>
    <dataValidation type="list" showErrorMessage="1" sqref="AD105:AD109 AD65">
      <formula1>"AVN,Cluster"</formula1>
    </dataValidation>
    <dataValidation type="list" allowBlank="1" showErrorMessage="1" sqref="AC105:AC109">
      <formula1>"Reuse_Org,Reuse_Modify,New_TC,"</formula1>
    </dataValidation>
    <dataValidation type="list" allowBlank="1" showErrorMessage="1" sqref="S105:S109">
      <formula1>"P1,P2,P3,P4,"</formula1>
    </dataValidation>
    <dataValidation type="list" allowBlank="1" showInputMessage="1" showErrorMessage="1" sqref="AC16:AC83">
      <formula1>"New_TC, Reuse_Org, Reuse_Modify"</formula1>
    </dataValidation>
    <dataValidation type="list" allowBlank="1" showInputMessage="1" showErrorMessage="1" sqref="AO36:AO49">
      <formula1>$B$20:$B$26</formula1>
    </dataValidation>
    <dataValidation type="list" allowBlank="1" showInputMessage="1" showErrorMessage="1" sqref="AP19 AP31">
      <formula1>$B$31:$B$38</formula1>
    </dataValidation>
    <dataValidation type="list" allowBlank="1" showErrorMessage="1" sqref="W15:W109">
      <formula1>"New,Design,Review (Validation),Review (Dev),Confirmed,Approved,Deprecated,"</formula1>
    </dataValidation>
    <dataValidation type="list" allowBlank="1" showInputMessage="1" showErrorMessage="1" sqref="AX16:AX109">
      <formula1>"Updated, Not updated, No change RS"</formula1>
    </dataValidation>
    <dataValidation type="list" allowBlank="1" showErrorMessage="1" sqref="T16:T83">
      <formula1>"Equivalence Partitioning, Boundary Value Analysis, Decision Table Testing, State Transition Testing,  Scenario Testing,  Experience-based Testing, Pair-wise Testing, Ad-hoc Testing, Requirement Analysis Testing"</formula1>
    </dataValidation>
  </dataValidations>
  <hyperlinks>
    <hyperlink ref="A1" location="TC_Summary!A1" display="Home"/>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ErrorMessage="1">
          <x14:formula1>
            <xm:f>[26]ChoiceValues!#REF!</xm:f>
          </x14:formula1>
          <xm:sqref>O25:P25 O65:P65 O105:P109 T105:T109</xm:sqref>
        </x14:dataValidation>
        <x14:dataValidation type="list" allowBlank="1" showErrorMessage="1">
          <x14:formula1>
            <xm:f>[27]ChoiceValues!#REF!</xm:f>
          </x14:formula1>
          <xm:sqref>P26:P64 P66:P98 P17:P24</xm:sqref>
        </x14:dataValidation>
        <x14:dataValidation type="list" allowBlank="1" showErrorMessage="1">
          <x14:formula1>
            <xm:f>[28]ChoiceValues!#REF!</xm:f>
          </x14:formula1>
          <xm:sqref>T84:T104</xm:sqref>
        </x14:dataValidation>
        <x14:dataValidation type="list" allowBlank="1" showInputMessage="1" showErrorMessage="1">
          <x14:formula1>
            <xm:f>[29]Categories!#REF!</xm:f>
          </x14:formula1>
          <xm:sqref>AP15</xm:sqref>
        </x14:dataValidation>
        <x14:dataValidation type="list" allowBlank="1" showInputMessage="1" showErrorMessage="1">
          <x14:formula1>
            <xm:f>[8]Categories!#REF!</xm:f>
          </x14:formula1>
          <xm:sqref>AU92 AP87:AP89 AP93 AT84:AT109 AP85 AP96:AP97</xm:sqref>
        </x14:dataValidation>
        <x14:dataValidation type="list" allowBlank="1" showErrorMessage="1">
          <x14:formula1>
            <xm:f>[12]ChoiceValues!#REF!</xm:f>
          </x14:formula1>
          <xm:sqref>P15 T15</xm:sqref>
        </x14:dataValidation>
        <x14:dataValidation type="list" allowBlank="1" showInputMessage="1" showErrorMessage="1">
          <x14:formula1>
            <xm:f>[6]Category!#REF!</xm:f>
          </x14:formula1>
          <xm:sqref>AO50:AO83 AP16:AP18 AU57 AT61 AO16:AO35 AT28:AU28 AP32:AP83 AT59:AU59 AU78 AU45 AU61:AU62 AP20:AP30 AT25</xm:sqref>
        </x14:dataValidation>
        <x14:dataValidation type="list" allowBlank="1" showInputMessage="1" showErrorMessage="1">
          <x14:formula1>
            <xm:f>[1]Category!#REF!</xm:f>
          </x14:formula1>
          <xm:sqref>AT29:AT58 AT16:AT24 AT26:AT27 AT62:AT83 AU46:AU52 AU54:AU56 AU58 AU29:AU44 AT60:AU60 AU79:AU83 AU16:AU27 AU63:AU77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AZ102"/>
  <sheetViews>
    <sheetView topLeftCell="AO1" workbookViewId="0">
      <selection activeCell="AT23" sqref="A22:AT23"/>
    </sheetView>
  </sheetViews>
  <sheetFormatPr defaultRowHeight="14.4"/>
  <cols>
    <col min="1" max="4" width="2.33203125" customWidth="1"/>
    <col min="5" max="5" width="11.6640625" customWidth="1"/>
    <col min="6" max="6" width="41.88671875" customWidth="1"/>
    <col min="7" max="7" width="13.33203125" customWidth="1"/>
    <col min="8" max="8" width="16.109375" customWidth="1"/>
    <col min="9" max="9" width="21.5546875" customWidth="1"/>
    <col min="10" max="10" width="18.44140625" customWidth="1"/>
    <col min="11" max="11" width="15.88671875" customWidth="1"/>
    <col min="12" max="12" width="32" bestFit="1" customWidth="1"/>
    <col min="13" max="13" width="23.44140625" customWidth="1"/>
    <col min="14" max="14" width="23.6640625" customWidth="1"/>
    <col min="15" max="15" width="21" customWidth="1"/>
    <col min="16" max="16" width="21.33203125" customWidth="1"/>
    <col min="17" max="17" width="17.109375" customWidth="1"/>
    <col min="18" max="18" width="19.6640625" customWidth="1"/>
    <col min="19" max="19" width="21.88671875" customWidth="1"/>
    <col min="20" max="20" width="22.6640625" customWidth="1"/>
    <col min="21" max="21" width="14.88671875" customWidth="1"/>
    <col min="22" max="22" width="13.88671875" customWidth="1"/>
    <col min="23" max="23" width="9.6640625" customWidth="1"/>
    <col min="24" max="24" width="9.44140625" customWidth="1"/>
    <col min="25" max="25" width="15.88671875" bestFit="1" customWidth="1"/>
    <col min="26" max="26" width="9.88671875" customWidth="1"/>
    <col min="27" max="27" width="10.5546875" customWidth="1"/>
    <col min="28" max="28" width="11.5546875" customWidth="1"/>
    <col min="29" max="29" width="14" customWidth="1"/>
    <col min="30" max="32" width="19.33203125" customWidth="1"/>
    <col min="33" max="33" width="14.109375" customWidth="1"/>
    <col min="34" max="34" width="16.44140625" customWidth="1"/>
    <col min="35" max="35" width="16" customWidth="1"/>
    <col min="36" max="36" width="21" customWidth="1"/>
    <col min="37" max="38" width="18.44140625" customWidth="1"/>
    <col min="39" max="39" width="17.44140625" customWidth="1"/>
    <col min="40" max="40" width="23.109375" customWidth="1"/>
    <col min="41" max="41" width="20.109375" customWidth="1"/>
    <col min="42" max="42" width="15.33203125" customWidth="1"/>
    <col min="43" max="43" width="17.109375" customWidth="1"/>
    <col min="44" max="44" width="13.5546875" customWidth="1"/>
    <col min="45" max="45" width="16.44140625" customWidth="1"/>
    <col min="46" max="46" width="20" customWidth="1"/>
    <col min="47" max="47" width="14.44140625" customWidth="1"/>
    <col min="48" max="48" width="14" customWidth="1"/>
    <col min="49" max="49" width="14.88671875" customWidth="1"/>
    <col min="50" max="50" width="15" customWidth="1"/>
    <col min="51" max="51" width="12" customWidth="1"/>
  </cols>
  <sheetData>
    <row r="1" spans="1:52" ht="20.25" customHeight="1">
      <c r="A1" s="39" t="s">
        <v>64</v>
      </c>
      <c r="F1" s="43" t="s">
        <v>69</v>
      </c>
      <c r="G1" s="43" t="s">
        <v>65</v>
      </c>
      <c r="I1" s="43" t="s">
        <v>68</v>
      </c>
      <c r="J1" s="43" t="s">
        <v>65</v>
      </c>
      <c r="L1" s="50" t="s">
        <v>74</v>
      </c>
      <c r="M1" s="50" t="s">
        <v>65</v>
      </c>
      <c r="O1" s="50" t="s">
        <v>75</v>
      </c>
      <c r="P1" s="50" t="s">
        <v>65</v>
      </c>
      <c r="R1" s="165" t="s">
        <v>82</v>
      </c>
      <c r="S1" s="165" t="s">
        <v>65</v>
      </c>
      <c r="U1" s="165" t="s">
        <v>168</v>
      </c>
      <c r="V1" s="32">
        <f>COUNTIFS($AX:$AX,"Updated")</f>
        <v>0</v>
      </c>
      <c r="X1" s="166" t="s">
        <v>170</v>
      </c>
      <c r="Y1" s="167">
        <f>COUNTIFS($AZ:$AZ,"="&amp;1)</f>
        <v>0</v>
      </c>
    </row>
    <row r="2" spans="1:52">
      <c r="F2" s="32" t="s">
        <v>56</v>
      </c>
      <c r="G2" s="32">
        <f>COUNTIF($AO:$AO,$F2)</f>
        <v>0</v>
      </c>
      <c r="I2" s="44" t="s">
        <v>56</v>
      </c>
      <c r="J2" s="32">
        <f>COUNTIF($AP:$AP,$I2)</f>
        <v>0</v>
      </c>
      <c r="L2" s="32" t="s">
        <v>56</v>
      </c>
      <c r="M2" s="32">
        <f>COUNTIF($AT:$AT,$L2)</f>
        <v>0</v>
      </c>
      <c r="O2" s="44" t="s">
        <v>56</v>
      </c>
      <c r="P2" s="32">
        <f>COUNTIF($AU:$AU,$O2)</f>
        <v>0</v>
      </c>
      <c r="R2" s="44" t="s">
        <v>29</v>
      </c>
      <c r="S2" s="32">
        <f>COUNTIF($W:$W,$R2)</f>
        <v>0</v>
      </c>
      <c r="X2" s="166" t="s">
        <v>171</v>
      </c>
      <c r="Y2" s="167">
        <f>COUNTIFS($AZ:$AZ,"="&amp;2)</f>
        <v>0</v>
      </c>
    </row>
    <row r="3" spans="1:52">
      <c r="F3" s="32" t="s">
        <v>61</v>
      </c>
      <c r="G3" s="32">
        <f t="shared" ref="G3:G8" si="0">COUNTIF($AO:$AO,$F3)</f>
        <v>0</v>
      </c>
      <c r="I3" s="44" t="s">
        <v>59</v>
      </c>
      <c r="J3" s="32">
        <f t="shared" ref="J3:J7" si="1">COUNTIF($AP:$AP,$I3)</f>
        <v>0</v>
      </c>
      <c r="L3" s="32" t="s">
        <v>61</v>
      </c>
      <c r="M3" s="32">
        <f t="shared" ref="M3:M8" si="2">COUNTIF($AT:$AT,$L3)</f>
        <v>0</v>
      </c>
      <c r="O3" s="44" t="s">
        <v>59</v>
      </c>
      <c r="P3" s="32">
        <f t="shared" ref="P3:P7" si="3">COUNTIF($AU:$AU,$O3)</f>
        <v>0</v>
      </c>
      <c r="R3" s="44" t="s">
        <v>97</v>
      </c>
      <c r="S3" s="32">
        <f t="shared" ref="S3:S8" si="4">COUNTIF($W:$W,$R3)</f>
        <v>0</v>
      </c>
      <c r="X3" s="166" t="s">
        <v>172</v>
      </c>
      <c r="Y3" s="167">
        <f>COUNTIFS($AZ:$AZ,"="&amp;3)</f>
        <v>0</v>
      </c>
    </row>
    <row r="4" spans="1:52">
      <c r="F4" s="32" t="s">
        <v>58</v>
      </c>
      <c r="G4" s="32">
        <f t="shared" si="0"/>
        <v>0</v>
      </c>
      <c r="I4" s="44" t="s">
        <v>66</v>
      </c>
      <c r="J4" s="32">
        <f t="shared" si="1"/>
        <v>0</v>
      </c>
      <c r="L4" s="32" t="s">
        <v>58</v>
      </c>
      <c r="M4" s="32">
        <f t="shared" si="2"/>
        <v>0</v>
      </c>
      <c r="O4" s="44" t="s">
        <v>66</v>
      </c>
      <c r="P4" s="32">
        <f t="shared" si="3"/>
        <v>0</v>
      </c>
      <c r="R4" s="44" t="s">
        <v>98</v>
      </c>
      <c r="S4" s="32">
        <f t="shared" si="4"/>
        <v>0</v>
      </c>
      <c r="X4" s="166" t="s">
        <v>173</v>
      </c>
      <c r="Y4" s="167">
        <f>COUNTIFS($AZ:$AZ,"="&amp;4)</f>
        <v>0</v>
      </c>
    </row>
    <row r="5" spans="1:52">
      <c r="F5" s="32" t="s">
        <v>63</v>
      </c>
      <c r="G5" s="32">
        <f t="shared" si="0"/>
        <v>0</v>
      </c>
      <c r="I5" s="32" t="s">
        <v>34</v>
      </c>
      <c r="J5" s="32">
        <f t="shared" si="1"/>
        <v>0</v>
      </c>
      <c r="L5" s="32" t="s">
        <v>63</v>
      </c>
      <c r="M5" s="32">
        <f t="shared" si="2"/>
        <v>0</v>
      </c>
      <c r="O5" s="32" t="s">
        <v>34</v>
      </c>
      <c r="P5" s="32">
        <f t="shared" si="3"/>
        <v>0</v>
      </c>
      <c r="R5" s="44" t="s">
        <v>35</v>
      </c>
      <c r="S5" s="32">
        <f t="shared" si="4"/>
        <v>0</v>
      </c>
      <c r="X5" s="166" t="s">
        <v>174</v>
      </c>
      <c r="Y5" s="167">
        <f>COUNTIFS($AZ:$AZ,"="&amp;5)</f>
        <v>0</v>
      </c>
    </row>
    <row r="6" spans="1:52">
      <c r="F6" s="32" t="s">
        <v>55</v>
      </c>
      <c r="G6" s="32">
        <f t="shared" si="0"/>
        <v>0</v>
      </c>
      <c r="I6" s="32" t="s">
        <v>60</v>
      </c>
      <c r="J6" s="32">
        <f t="shared" si="1"/>
        <v>0</v>
      </c>
      <c r="L6" s="32" t="s">
        <v>55</v>
      </c>
      <c r="M6" s="32">
        <f t="shared" si="2"/>
        <v>0</v>
      </c>
      <c r="O6" s="32" t="s">
        <v>60</v>
      </c>
      <c r="P6" s="32">
        <f t="shared" si="3"/>
        <v>0</v>
      </c>
      <c r="R6" s="32" t="s">
        <v>99</v>
      </c>
      <c r="S6" s="32">
        <f t="shared" si="4"/>
        <v>0</v>
      </c>
      <c r="X6" s="166" t="s">
        <v>175</v>
      </c>
      <c r="Y6" s="167">
        <f>COUNTIFS($AZ:$AZ,"="&amp;6)</f>
        <v>0</v>
      </c>
    </row>
    <row r="7" spans="1:52">
      <c r="F7" s="32" t="s">
        <v>57</v>
      </c>
      <c r="G7" s="32">
        <f t="shared" si="0"/>
        <v>0</v>
      </c>
      <c r="I7" s="32" t="s">
        <v>62</v>
      </c>
      <c r="J7" s="32">
        <f t="shared" si="1"/>
        <v>0</v>
      </c>
      <c r="L7" s="32" t="s">
        <v>57</v>
      </c>
      <c r="M7" s="32">
        <f t="shared" si="2"/>
        <v>0</v>
      </c>
      <c r="O7" s="32" t="s">
        <v>62</v>
      </c>
      <c r="P7" s="32">
        <f t="shared" si="3"/>
        <v>0</v>
      </c>
      <c r="R7" s="32" t="s">
        <v>56</v>
      </c>
      <c r="S7" s="32">
        <f t="shared" si="4"/>
        <v>0</v>
      </c>
      <c r="X7" s="166" t="s">
        <v>176</v>
      </c>
      <c r="Y7" s="167">
        <f>COUNTIFS($AZ:$AZ,"="&amp;7)</f>
        <v>0</v>
      </c>
    </row>
    <row r="8" spans="1:52">
      <c r="F8" s="32" t="s">
        <v>59</v>
      </c>
      <c r="G8" s="32">
        <f t="shared" si="0"/>
        <v>0</v>
      </c>
      <c r="I8" s="32"/>
      <c r="J8" s="32"/>
      <c r="L8" s="32" t="s">
        <v>59</v>
      </c>
      <c r="M8" s="32">
        <f t="shared" si="2"/>
        <v>0</v>
      </c>
      <c r="O8" s="32"/>
      <c r="P8" s="32"/>
      <c r="R8" s="32" t="s">
        <v>81</v>
      </c>
      <c r="S8" s="32">
        <f t="shared" si="4"/>
        <v>0</v>
      </c>
      <c r="X8" s="166" t="s">
        <v>177</v>
      </c>
      <c r="Y8" s="167">
        <f>COUNTIFS($AZ:$AZ,"="&amp;8)</f>
        <v>0</v>
      </c>
    </row>
    <row r="9" spans="1:52">
      <c r="F9" s="45" t="s">
        <v>67</v>
      </c>
      <c r="G9" s="46">
        <f>COUNTIFS($AC:$AC,"New_TC")</f>
        <v>0</v>
      </c>
      <c r="I9" s="45" t="s">
        <v>100</v>
      </c>
      <c r="J9" s="46">
        <f>COUNTIFS($AC:$AC,"Reuse_Org")</f>
        <v>0</v>
      </c>
      <c r="L9" s="45"/>
      <c r="M9" s="46">
        <f>COUNTA($E:$E)-1</f>
        <v>0</v>
      </c>
      <c r="O9" s="45" t="s">
        <v>101</v>
      </c>
      <c r="P9" s="46">
        <f>COUNTIFS($AC:$AC,"Reuse_Modify")</f>
        <v>0</v>
      </c>
      <c r="R9" s="32"/>
      <c r="S9" s="32"/>
      <c r="X9" s="166" t="s">
        <v>178</v>
      </c>
      <c r="Y9" s="167">
        <f>COUNTIFS($AZ:$AZ,"="&amp;9)</f>
        <v>0</v>
      </c>
    </row>
    <row r="10" spans="1:52">
      <c r="F10" s="45" t="s">
        <v>32</v>
      </c>
      <c r="G10" s="46">
        <f>SUM(G2:G8)</f>
        <v>0</v>
      </c>
      <c r="I10" s="45" t="s">
        <v>70</v>
      </c>
      <c r="J10" s="46">
        <f>SUM(J2:J7)</f>
        <v>0</v>
      </c>
      <c r="L10" s="45" t="s">
        <v>32</v>
      </c>
      <c r="M10" s="46">
        <f>SUM(M2:M8)</f>
        <v>0</v>
      </c>
      <c r="O10" s="45" t="s">
        <v>70</v>
      </c>
      <c r="P10" s="46">
        <f>SUM(P2:P7)</f>
        <v>0</v>
      </c>
      <c r="R10" s="45" t="s">
        <v>70</v>
      </c>
      <c r="S10" s="46">
        <f>SUM(S2:S9)</f>
        <v>0</v>
      </c>
      <c r="X10" s="166" t="s">
        <v>179</v>
      </c>
      <c r="Y10" s="167">
        <f>COUNTIFS($AZ:$AZ,"="&amp;10)</f>
        <v>0</v>
      </c>
    </row>
    <row r="11" spans="1:52">
      <c r="X11" s="166" t="s">
        <v>180</v>
      </c>
      <c r="Y11" s="167">
        <f>COUNTIFS($AZ:$AZ,"="&amp;11)</f>
        <v>0</v>
      </c>
    </row>
    <row r="12" spans="1:52">
      <c r="X12" s="166" t="s">
        <v>181</v>
      </c>
      <c r="Y12" s="167">
        <f>COUNTIFS($AZ:$AZ,"="&amp;12)</f>
        <v>0</v>
      </c>
    </row>
    <row r="13" spans="1:52">
      <c r="D13" s="41"/>
    </row>
    <row r="14" spans="1:52">
      <c r="E14" s="189" t="s">
        <v>38</v>
      </c>
      <c r="F14" s="190" t="s">
        <v>39</v>
      </c>
      <c r="G14" s="191" t="s">
        <v>4</v>
      </c>
      <c r="H14" s="191" t="s">
        <v>41</v>
      </c>
      <c r="I14" s="191" t="s">
        <v>77</v>
      </c>
      <c r="J14" s="191" t="s">
        <v>78</v>
      </c>
      <c r="K14" s="191" t="s">
        <v>79</v>
      </c>
      <c r="L14" s="191" t="s">
        <v>80</v>
      </c>
      <c r="M14" s="191" t="s">
        <v>42</v>
      </c>
      <c r="N14" s="191" t="s">
        <v>43</v>
      </c>
      <c r="O14" s="191" t="s">
        <v>31</v>
      </c>
      <c r="P14" s="191" t="s">
        <v>40</v>
      </c>
      <c r="Q14" s="191" t="s">
        <v>84</v>
      </c>
      <c r="R14" s="191" t="s">
        <v>85</v>
      </c>
      <c r="S14" s="191" t="s">
        <v>45</v>
      </c>
      <c r="T14" s="191" t="s">
        <v>86</v>
      </c>
      <c r="U14" s="191" t="s">
        <v>46</v>
      </c>
      <c r="V14" s="191" t="s">
        <v>44</v>
      </c>
      <c r="W14" s="191" t="s">
        <v>2</v>
      </c>
      <c r="X14" s="191" t="s">
        <v>3</v>
      </c>
      <c r="Y14" s="191" t="s">
        <v>87</v>
      </c>
      <c r="Z14" s="191" t="s">
        <v>88</v>
      </c>
      <c r="AA14" s="191" t="s">
        <v>89</v>
      </c>
      <c r="AB14" s="191" t="s">
        <v>90</v>
      </c>
      <c r="AC14" s="191" t="s">
        <v>91</v>
      </c>
      <c r="AD14" s="293" t="s">
        <v>92</v>
      </c>
      <c r="AE14" s="293" t="s">
        <v>134</v>
      </c>
      <c r="AF14" s="293" t="s">
        <v>135</v>
      </c>
      <c r="AG14" s="192" t="s">
        <v>47</v>
      </c>
      <c r="AH14" s="192" t="s">
        <v>93</v>
      </c>
      <c r="AI14" s="192" t="s">
        <v>84</v>
      </c>
      <c r="AJ14" s="192" t="s">
        <v>94</v>
      </c>
      <c r="AK14" s="192" t="s">
        <v>95</v>
      </c>
      <c r="AL14" s="293" t="s">
        <v>50</v>
      </c>
      <c r="AM14" s="598" t="s">
        <v>48</v>
      </c>
      <c r="AN14" s="599"/>
      <c r="AO14" s="599"/>
      <c r="AP14" s="599"/>
      <c r="AQ14" s="600"/>
      <c r="AR14" s="598" t="s">
        <v>49</v>
      </c>
      <c r="AS14" s="601"/>
      <c r="AT14" s="601"/>
      <c r="AU14" s="601"/>
      <c r="AV14" s="602"/>
      <c r="AW14" s="157"/>
      <c r="AX14" s="157"/>
      <c r="AY14" s="157"/>
      <c r="AZ14" s="157"/>
    </row>
    <row r="15" spans="1:52" ht="24.75" customHeight="1">
      <c r="E15" s="240"/>
      <c r="F15" s="241"/>
      <c r="G15" s="242"/>
      <c r="H15" s="243" t="s">
        <v>197</v>
      </c>
      <c r="I15" s="243"/>
      <c r="J15" s="243"/>
      <c r="K15" s="243"/>
      <c r="L15" s="243"/>
      <c r="M15" s="243" t="s">
        <v>0</v>
      </c>
      <c r="N15" s="243" t="s">
        <v>0</v>
      </c>
      <c r="O15" s="243" t="s">
        <v>0</v>
      </c>
      <c r="P15" s="243" t="s">
        <v>0</v>
      </c>
      <c r="Q15" s="243" t="s">
        <v>0</v>
      </c>
      <c r="R15" s="243" t="s">
        <v>0</v>
      </c>
      <c r="S15" s="243" t="s">
        <v>140</v>
      </c>
      <c r="T15" s="243" t="s">
        <v>0</v>
      </c>
      <c r="U15" s="243" t="s">
        <v>0</v>
      </c>
      <c r="V15" s="243" t="s">
        <v>0</v>
      </c>
      <c r="W15" s="243" t="s">
        <v>154</v>
      </c>
      <c r="X15" s="243" t="s">
        <v>155</v>
      </c>
      <c r="Y15" s="243"/>
      <c r="Z15" s="243"/>
      <c r="AA15" s="243" t="s">
        <v>0</v>
      </c>
      <c r="AB15" s="243" t="s">
        <v>0</v>
      </c>
      <c r="AC15" s="243"/>
      <c r="AD15" s="243"/>
      <c r="AE15" s="243"/>
      <c r="AF15" s="243"/>
      <c r="AG15" s="244"/>
      <c r="AH15" s="244"/>
      <c r="AI15" s="244"/>
      <c r="AJ15" s="244"/>
      <c r="AK15" s="244"/>
      <c r="AL15" s="244"/>
      <c r="AM15" s="245" t="s">
        <v>36</v>
      </c>
      <c r="AN15" s="246" t="s">
        <v>198</v>
      </c>
      <c r="AO15" s="245" t="s">
        <v>52</v>
      </c>
      <c r="AP15" s="246" t="s">
        <v>53</v>
      </c>
      <c r="AQ15" s="245" t="s">
        <v>51</v>
      </c>
      <c r="AR15" s="247" t="s">
        <v>36</v>
      </c>
      <c r="AS15" s="247" t="s">
        <v>198</v>
      </c>
      <c r="AT15" s="248" t="s">
        <v>54</v>
      </c>
      <c r="AU15" s="248" t="s">
        <v>53</v>
      </c>
      <c r="AV15" s="247" t="s">
        <v>51</v>
      </c>
      <c r="AW15" s="158" t="s">
        <v>153</v>
      </c>
      <c r="AX15" s="164" t="s">
        <v>168</v>
      </c>
      <c r="AY15" s="164" t="s">
        <v>169</v>
      </c>
      <c r="AZ15" s="158" t="s">
        <v>166</v>
      </c>
    </row>
    <row r="16" spans="1:52" ht="19.95" customHeight="1">
      <c r="E16" s="249"/>
      <c r="F16" s="250"/>
      <c r="G16" s="251"/>
      <c r="H16" s="251"/>
      <c r="I16" s="199"/>
      <c r="J16" s="199"/>
      <c r="K16" s="250"/>
      <c r="L16" s="250"/>
      <c r="M16" s="250"/>
      <c r="N16" s="252"/>
      <c r="O16" s="252"/>
      <c r="P16" s="252"/>
      <c r="Q16" s="199"/>
      <c r="R16" s="199"/>
      <c r="S16" s="253"/>
      <c r="T16" s="253"/>
      <c r="U16" s="253"/>
      <c r="V16" s="253"/>
      <c r="W16" s="253"/>
      <c r="X16" s="253"/>
      <c r="Y16" s="254"/>
      <c r="Z16" s="254"/>
      <c r="AA16" s="253"/>
      <c r="AB16" s="253"/>
      <c r="AC16" s="254"/>
      <c r="AD16" s="254"/>
      <c r="AE16" s="254"/>
      <c r="AF16" s="255"/>
      <c r="AG16" s="254"/>
      <c r="AH16" s="254"/>
      <c r="AI16" s="254"/>
      <c r="AJ16" s="254"/>
      <c r="AK16" s="254"/>
      <c r="AL16" s="256"/>
      <c r="AM16" s="250"/>
      <c r="AN16" s="257"/>
      <c r="AO16" s="258"/>
      <c r="AP16" s="250"/>
      <c r="AQ16" s="199"/>
      <c r="AR16" s="251"/>
      <c r="AS16" s="259"/>
      <c r="AT16" s="251"/>
      <c r="AU16" s="256"/>
      <c r="AV16" s="260"/>
      <c r="AW16" s="200"/>
      <c r="AX16" s="200"/>
      <c r="AY16" s="200"/>
      <c r="AZ16" s="200"/>
    </row>
    <row r="17" spans="5:52" ht="19.95" customHeight="1">
      <c r="E17" s="249"/>
      <c r="F17" s="250"/>
      <c r="G17" s="251"/>
      <c r="H17" s="251"/>
      <c r="I17" s="250"/>
      <c r="J17" s="250"/>
      <c r="K17" s="250"/>
      <c r="L17" s="250"/>
      <c r="M17" s="250"/>
      <c r="N17" s="252"/>
      <c r="O17" s="252"/>
      <c r="P17" s="252"/>
      <c r="Q17" s="250"/>
      <c r="R17" s="250"/>
      <c r="S17" s="253"/>
      <c r="T17" s="253"/>
      <c r="U17" s="253"/>
      <c r="V17" s="253"/>
      <c r="W17" s="253"/>
      <c r="X17" s="253"/>
      <c r="Y17" s="254"/>
      <c r="Z17" s="254"/>
      <c r="AA17" s="253"/>
      <c r="AB17" s="253"/>
      <c r="AC17" s="254"/>
      <c r="AD17" s="254"/>
      <c r="AE17" s="254"/>
      <c r="AF17" s="255"/>
      <c r="AG17" s="254"/>
      <c r="AH17" s="254"/>
      <c r="AI17" s="254"/>
      <c r="AJ17" s="254"/>
      <c r="AK17" s="254"/>
      <c r="AL17" s="256"/>
      <c r="AM17" s="250"/>
      <c r="AN17" s="257"/>
      <c r="AO17" s="258"/>
      <c r="AP17" s="250"/>
      <c r="AQ17" s="199"/>
      <c r="AR17" s="251"/>
      <c r="AS17" s="259"/>
      <c r="AT17" s="251"/>
      <c r="AU17" s="256"/>
      <c r="AV17" s="260"/>
      <c r="AW17" s="200"/>
      <c r="AX17" s="200"/>
      <c r="AY17" s="200"/>
      <c r="AZ17" s="200"/>
    </row>
    <row r="18" spans="5:52" ht="19.95" customHeight="1">
      <c r="E18" s="249"/>
      <c r="F18" s="250"/>
      <c r="G18" s="251"/>
      <c r="H18" s="251"/>
      <c r="I18" s="250"/>
      <c r="J18" s="250"/>
      <c r="K18" s="250"/>
      <c r="L18" s="250"/>
      <c r="M18" s="250"/>
      <c r="N18" s="252"/>
      <c r="O18" s="252"/>
      <c r="P18" s="252"/>
      <c r="Q18" s="250"/>
      <c r="R18" s="250"/>
      <c r="S18" s="253"/>
      <c r="T18" s="253"/>
      <c r="U18" s="253"/>
      <c r="V18" s="253"/>
      <c r="W18" s="253"/>
      <c r="X18" s="253"/>
      <c r="Y18" s="254"/>
      <c r="Z18" s="254"/>
      <c r="AA18" s="253"/>
      <c r="AB18" s="253"/>
      <c r="AC18" s="254"/>
      <c r="AD18" s="254"/>
      <c r="AE18" s="254"/>
      <c r="AF18" s="255"/>
      <c r="AG18" s="254"/>
      <c r="AH18" s="254"/>
      <c r="AI18" s="254"/>
      <c r="AJ18" s="254"/>
      <c r="AK18" s="254"/>
      <c r="AL18" s="256"/>
      <c r="AM18" s="250"/>
      <c r="AN18" s="257"/>
      <c r="AO18" s="258"/>
      <c r="AP18" s="250"/>
      <c r="AQ18" s="201"/>
      <c r="AR18" s="256"/>
      <c r="AS18" s="256"/>
      <c r="AT18" s="251"/>
      <c r="AU18" s="256"/>
      <c r="AV18" s="256"/>
      <c r="AW18" s="200"/>
      <c r="AX18" s="200"/>
      <c r="AY18" s="200"/>
      <c r="AZ18" s="200"/>
    </row>
    <row r="19" spans="5:52" ht="19.95" customHeight="1">
      <c r="E19" s="202"/>
      <c r="F19" s="203"/>
      <c r="G19" s="204"/>
      <c r="H19" s="204"/>
      <c r="I19" s="203"/>
      <c r="J19" s="203"/>
      <c r="K19" s="203"/>
      <c r="L19" s="203"/>
      <c r="M19" s="203"/>
      <c r="N19" s="205"/>
      <c r="O19" s="205"/>
      <c r="P19" s="205"/>
      <c r="Q19" s="203"/>
      <c r="R19" s="203"/>
      <c r="S19" s="206"/>
      <c r="T19" s="206"/>
      <c r="U19" s="206"/>
      <c r="V19" s="206"/>
      <c r="W19" s="206"/>
      <c r="X19" s="206"/>
      <c r="Y19" s="207"/>
      <c r="Z19" s="207"/>
      <c r="AA19" s="206"/>
      <c r="AB19" s="206"/>
      <c r="AC19" s="207"/>
      <c r="AD19" s="207"/>
      <c r="AE19" s="207"/>
      <c r="AF19" s="208"/>
      <c r="AG19" s="207"/>
      <c r="AH19" s="207"/>
      <c r="AI19" s="207"/>
      <c r="AJ19" s="207"/>
      <c r="AK19" s="207"/>
      <c r="AL19" s="209"/>
      <c r="AM19" s="203"/>
      <c r="AN19" s="210"/>
      <c r="AO19" s="211"/>
      <c r="AP19" s="203"/>
      <c r="AQ19" s="203"/>
      <c r="AR19" s="209"/>
      <c r="AS19" s="209"/>
      <c r="AT19" s="204"/>
      <c r="AU19" s="209"/>
      <c r="AV19" s="209"/>
      <c r="AW19" s="212"/>
      <c r="AX19" s="212"/>
      <c r="AY19" s="212"/>
      <c r="AZ19" s="212"/>
    </row>
    <row r="20" spans="5:52" ht="19.95" customHeight="1">
      <c r="E20" s="202"/>
      <c r="F20" s="203"/>
      <c r="G20" s="204"/>
      <c r="H20" s="204"/>
      <c r="I20" s="203"/>
      <c r="J20" s="203"/>
      <c r="K20" s="203"/>
      <c r="L20" s="203"/>
      <c r="M20" s="203"/>
      <c r="N20" s="205"/>
      <c r="O20" s="205"/>
      <c r="P20" s="205"/>
      <c r="Q20" s="203"/>
      <c r="R20" s="203"/>
      <c r="S20" s="206"/>
      <c r="T20" s="206"/>
      <c r="U20" s="206"/>
      <c r="V20" s="206"/>
      <c r="W20" s="206"/>
      <c r="X20" s="206"/>
      <c r="Y20" s="207"/>
      <c r="Z20" s="207"/>
      <c r="AA20" s="206"/>
      <c r="AB20" s="206"/>
      <c r="AC20" s="207"/>
      <c r="AD20" s="207"/>
      <c r="AE20" s="207"/>
      <c r="AF20" s="208"/>
      <c r="AG20" s="207"/>
      <c r="AH20" s="207"/>
      <c r="AI20" s="207"/>
      <c r="AJ20" s="207"/>
      <c r="AK20" s="207"/>
      <c r="AL20" s="209"/>
      <c r="AM20" s="203"/>
      <c r="AN20" s="210"/>
      <c r="AO20" s="211"/>
      <c r="AP20" s="203"/>
      <c r="AQ20" s="203"/>
      <c r="AR20" s="209"/>
      <c r="AS20" s="209"/>
      <c r="AT20" s="204"/>
      <c r="AU20" s="209"/>
      <c r="AV20" s="209"/>
      <c r="AW20" s="212"/>
      <c r="AX20" s="212"/>
      <c r="AY20" s="212"/>
      <c r="AZ20" s="212"/>
    </row>
    <row r="21" spans="5:52" ht="19.95" customHeight="1">
      <c r="E21" s="249"/>
      <c r="F21" s="250"/>
      <c r="G21" s="251"/>
      <c r="H21" s="251"/>
      <c r="I21" s="250"/>
      <c r="J21" s="250"/>
      <c r="K21" s="250"/>
      <c r="L21" s="250"/>
      <c r="M21" s="250"/>
      <c r="N21" s="252"/>
      <c r="O21" s="252"/>
      <c r="P21" s="252"/>
      <c r="Q21" s="250"/>
      <c r="R21" s="199"/>
      <c r="S21" s="253"/>
      <c r="T21" s="253"/>
      <c r="U21" s="253"/>
      <c r="V21" s="253"/>
      <c r="W21" s="253"/>
      <c r="X21" s="253"/>
      <c r="Y21" s="254"/>
      <c r="Z21" s="254"/>
      <c r="AA21" s="253"/>
      <c r="AB21" s="253"/>
      <c r="AC21" s="254"/>
      <c r="AD21" s="254"/>
      <c r="AE21" s="254"/>
      <c r="AF21" s="255"/>
      <c r="AG21" s="254"/>
      <c r="AH21" s="254"/>
      <c r="AI21" s="254"/>
      <c r="AJ21" s="254"/>
      <c r="AK21" s="254"/>
      <c r="AL21" s="256"/>
      <c r="AM21" s="250"/>
      <c r="AN21" s="257"/>
      <c r="AO21" s="258"/>
      <c r="AP21" s="250"/>
      <c r="AQ21" s="294"/>
      <c r="AR21" s="256"/>
      <c r="AS21" s="256"/>
      <c r="AT21" s="251"/>
      <c r="AU21" s="256"/>
      <c r="AV21" s="256"/>
      <c r="AW21" s="200"/>
      <c r="AX21" s="200"/>
      <c r="AY21" s="200"/>
      <c r="AZ21" s="200"/>
    </row>
    <row r="22" spans="5:52" ht="19.95" customHeight="1">
      <c r="E22" s="202"/>
      <c r="F22" s="203"/>
      <c r="G22" s="204"/>
      <c r="H22" s="204"/>
      <c r="I22" s="203"/>
      <c r="J22" s="203"/>
      <c r="K22" s="203"/>
      <c r="L22" s="203"/>
      <c r="M22" s="203"/>
      <c r="N22" s="205"/>
      <c r="O22" s="205"/>
      <c r="P22" s="205"/>
      <c r="Q22" s="203"/>
      <c r="R22" s="203"/>
      <c r="S22" s="206"/>
      <c r="T22" s="206"/>
      <c r="U22" s="206"/>
      <c r="V22" s="206"/>
      <c r="W22" s="206"/>
      <c r="X22" s="206"/>
      <c r="Y22" s="207"/>
      <c r="Z22" s="207"/>
      <c r="AA22" s="206"/>
      <c r="AB22" s="206"/>
      <c r="AC22" s="207"/>
      <c r="AD22" s="207"/>
      <c r="AE22" s="207"/>
      <c r="AF22" s="208"/>
      <c r="AG22" s="207"/>
      <c r="AH22" s="207"/>
      <c r="AI22" s="207"/>
      <c r="AJ22" s="207"/>
      <c r="AK22" s="207"/>
      <c r="AL22" s="209"/>
      <c r="AM22" s="203"/>
      <c r="AN22" s="210"/>
      <c r="AO22" s="211"/>
      <c r="AP22" s="203"/>
      <c r="AQ22" s="203"/>
      <c r="AR22" s="209"/>
      <c r="AS22" s="209"/>
      <c r="AT22" s="204"/>
      <c r="AU22" s="209"/>
      <c r="AV22" s="209"/>
      <c r="AW22" s="212"/>
      <c r="AX22" s="212"/>
      <c r="AY22" s="212"/>
      <c r="AZ22" s="212"/>
    </row>
    <row r="23" spans="5:52" ht="19.95" customHeight="1">
      <c r="E23" s="249"/>
      <c r="F23" s="250"/>
      <c r="G23" s="251"/>
      <c r="H23" s="251"/>
      <c r="I23" s="199"/>
      <c r="J23" s="199"/>
      <c r="K23" s="250"/>
      <c r="L23" s="250"/>
      <c r="M23" s="250"/>
      <c r="N23" s="252"/>
      <c r="O23" s="252"/>
      <c r="P23" s="252"/>
      <c r="Q23" s="250"/>
      <c r="R23" s="199"/>
      <c r="S23" s="253"/>
      <c r="T23" s="253"/>
      <c r="U23" s="253"/>
      <c r="V23" s="253"/>
      <c r="W23" s="253"/>
      <c r="X23" s="253"/>
      <c r="Y23" s="254"/>
      <c r="Z23" s="254"/>
      <c r="AA23" s="253"/>
      <c r="AB23" s="253"/>
      <c r="AC23" s="254"/>
      <c r="AD23" s="254"/>
      <c r="AE23" s="254"/>
      <c r="AF23" s="255"/>
      <c r="AG23" s="254"/>
      <c r="AH23" s="254"/>
      <c r="AI23" s="254"/>
      <c r="AJ23" s="254"/>
      <c r="AK23" s="254"/>
      <c r="AL23" s="256"/>
      <c r="AM23" s="250"/>
      <c r="AN23" s="257"/>
      <c r="AO23" s="258"/>
      <c r="AP23" s="250"/>
      <c r="AQ23" s="213"/>
      <c r="AR23" s="256"/>
      <c r="AS23" s="256"/>
      <c r="AT23" s="251"/>
      <c r="AU23" s="256"/>
      <c r="AV23" s="256"/>
      <c r="AW23" s="200"/>
      <c r="AX23" s="200"/>
      <c r="AY23" s="200"/>
      <c r="AZ23" s="200"/>
    </row>
    <row r="24" spans="5:52" ht="19.95" customHeight="1">
      <c r="E24" s="202"/>
      <c r="F24" s="203"/>
      <c r="G24" s="204"/>
      <c r="H24" s="204"/>
      <c r="I24" s="203"/>
      <c r="J24" s="203"/>
      <c r="K24" s="203"/>
      <c r="L24" s="203"/>
      <c r="M24" s="203"/>
      <c r="N24" s="205"/>
      <c r="O24" s="205"/>
      <c r="P24" s="205"/>
      <c r="Q24" s="203"/>
      <c r="R24" s="203"/>
      <c r="S24" s="206"/>
      <c r="T24" s="206"/>
      <c r="U24" s="206"/>
      <c r="V24" s="206"/>
      <c r="W24" s="206"/>
      <c r="X24" s="206"/>
      <c r="Y24" s="207"/>
      <c r="Z24" s="207"/>
      <c r="AA24" s="206"/>
      <c r="AB24" s="206"/>
      <c r="AC24" s="207"/>
      <c r="AD24" s="207"/>
      <c r="AE24" s="207"/>
      <c r="AF24" s="208"/>
      <c r="AG24" s="207"/>
      <c r="AH24" s="207"/>
      <c r="AI24" s="207"/>
      <c r="AJ24" s="207"/>
      <c r="AK24" s="207"/>
      <c r="AL24" s="209"/>
      <c r="AM24" s="203"/>
      <c r="AN24" s="210"/>
      <c r="AO24" s="211"/>
      <c r="AP24" s="203"/>
      <c r="AQ24" s="203"/>
      <c r="AR24" s="209"/>
      <c r="AS24" s="209"/>
      <c r="AT24" s="204"/>
      <c r="AU24" s="209"/>
      <c r="AV24" s="209"/>
      <c r="AW24" s="212"/>
      <c r="AX24" s="212"/>
      <c r="AY24" s="212"/>
      <c r="AZ24" s="212"/>
    </row>
    <row r="25" spans="5:52" ht="19.95" customHeight="1">
      <c r="E25" s="261"/>
      <c r="F25" s="262"/>
      <c r="G25" s="263"/>
      <c r="H25" s="263"/>
      <c r="I25" s="262"/>
      <c r="J25" s="262"/>
      <c r="K25" s="262"/>
      <c r="L25" s="262"/>
      <c r="M25" s="262"/>
      <c r="N25" s="262"/>
      <c r="O25" s="264"/>
      <c r="P25" s="262"/>
      <c r="Q25" s="262"/>
      <c r="R25" s="262"/>
      <c r="S25" s="265"/>
      <c r="T25" s="265"/>
      <c r="U25" s="265"/>
      <c r="V25" s="265"/>
      <c r="W25" s="265"/>
      <c r="X25" s="265"/>
      <c r="Y25" s="266"/>
      <c r="Z25" s="266"/>
      <c r="AA25" s="265"/>
      <c r="AB25" s="265"/>
      <c r="AC25" s="266"/>
      <c r="AD25" s="266"/>
      <c r="AE25" s="266"/>
      <c r="AF25" s="267"/>
      <c r="AG25" s="266"/>
      <c r="AH25" s="266"/>
      <c r="AI25" s="266"/>
      <c r="AJ25" s="266"/>
      <c r="AK25" s="266"/>
      <c r="AL25" s="268"/>
      <c r="AM25" s="262"/>
      <c r="AN25" s="269"/>
      <c r="AO25" s="270"/>
      <c r="AP25" s="262"/>
      <c r="AQ25" s="215"/>
      <c r="AR25" s="268"/>
      <c r="AS25" s="268"/>
      <c r="AT25" s="263"/>
      <c r="AU25" s="268"/>
      <c r="AV25" s="268"/>
      <c r="AW25" s="181"/>
      <c r="AX25" s="181"/>
      <c r="AY25" s="181"/>
      <c r="AZ25" s="181"/>
    </row>
    <row r="26" spans="5:52" ht="19.95" customHeight="1">
      <c r="E26" s="261"/>
      <c r="F26" s="262"/>
      <c r="G26" s="263"/>
      <c r="H26" s="263"/>
      <c r="I26" s="262"/>
      <c r="J26" s="262"/>
      <c r="K26" s="262"/>
      <c r="L26" s="262"/>
      <c r="M26" s="262"/>
      <c r="N26" s="264"/>
      <c r="O26" s="264"/>
      <c r="P26" s="264"/>
      <c r="Q26" s="271"/>
      <c r="R26" s="262"/>
      <c r="S26" s="265"/>
      <c r="T26" s="265"/>
      <c r="U26" s="265"/>
      <c r="V26" s="265"/>
      <c r="W26" s="265"/>
      <c r="X26" s="265"/>
      <c r="Y26" s="266"/>
      <c r="Z26" s="266"/>
      <c r="AA26" s="265"/>
      <c r="AB26" s="265"/>
      <c r="AC26" s="266"/>
      <c r="AD26" s="266"/>
      <c r="AE26" s="266"/>
      <c r="AF26" s="267"/>
      <c r="AG26" s="266"/>
      <c r="AH26" s="266"/>
      <c r="AI26" s="266"/>
      <c r="AJ26" s="266"/>
      <c r="AK26" s="266"/>
      <c r="AL26" s="268"/>
      <c r="AM26" s="262"/>
      <c r="AN26" s="269"/>
      <c r="AO26" s="270"/>
      <c r="AP26" s="262"/>
      <c r="AQ26" s="216"/>
      <c r="AR26" s="268"/>
      <c r="AS26" s="268"/>
      <c r="AT26" s="263"/>
      <c r="AU26" s="268"/>
      <c r="AV26" s="268"/>
      <c r="AW26" s="181"/>
      <c r="AX26" s="181"/>
      <c r="AY26" s="181"/>
      <c r="AZ26" s="181"/>
    </row>
    <row r="27" spans="5:52" ht="19.95" customHeight="1">
      <c r="E27" s="217"/>
      <c r="F27" s="218"/>
      <c r="G27" s="219"/>
      <c r="H27" s="219"/>
      <c r="I27" s="218"/>
      <c r="J27" s="218"/>
      <c r="K27" s="218"/>
      <c r="L27" s="218"/>
      <c r="M27" s="218"/>
      <c r="N27" s="220"/>
      <c r="O27" s="220"/>
      <c r="P27" s="220"/>
      <c r="Q27" s="221"/>
      <c r="R27" s="218"/>
      <c r="S27" s="222"/>
      <c r="T27" s="222"/>
      <c r="U27" s="222"/>
      <c r="V27" s="222"/>
      <c r="W27" s="222"/>
      <c r="X27" s="222"/>
      <c r="Y27" s="223"/>
      <c r="Z27" s="223"/>
      <c r="AA27" s="222"/>
      <c r="AB27" s="222"/>
      <c r="AC27" s="223"/>
      <c r="AD27" s="223"/>
      <c r="AE27" s="223"/>
      <c r="AF27" s="224"/>
      <c r="AG27" s="223"/>
      <c r="AH27" s="223"/>
      <c r="AI27" s="223"/>
      <c r="AJ27" s="223"/>
      <c r="AK27" s="223"/>
      <c r="AL27" s="225"/>
      <c r="AM27" s="218"/>
      <c r="AN27" s="226"/>
      <c r="AO27" s="227"/>
      <c r="AP27" s="203"/>
      <c r="AQ27" s="218"/>
      <c r="AR27" s="225"/>
      <c r="AS27" s="225"/>
      <c r="AT27" s="219"/>
      <c r="AU27" s="225"/>
      <c r="AV27" s="225"/>
      <c r="AW27" s="228"/>
      <c r="AX27" s="228"/>
      <c r="AY27" s="228"/>
      <c r="AZ27" s="228"/>
    </row>
    <row r="28" spans="5:52" ht="19.95" customHeight="1">
      <c r="E28" s="249"/>
      <c r="F28" s="250"/>
      <c r="G28" s="251"/>
      <c r="H28" s="251"/>
      <c r="I28" s="199"/>
      <c r="J28" s="199"/>
      <c r="K28" s="250"/>
      <c r="L28" s="250"/>
      <c r="M28" s="250"/>
      <c r="N28" s="252"/>
      <c r="O28" s="252"/>
      <c r="P28" s="252"/>
      <c r="Q28" s="229"/>
      <c r="R28" s="199"/>
      <c r="S28" s="253"/>
      <c r="T28" s="253"/>
      <c r="U28" s="253"/>
      <c r="V28" s="253"/>
      <c r="W28" s="253"/>
      <c r="X28" s="253"/>
      <c r="Y28" s="254"/>
      <c r="Z28" s="254"/>
      <c r="AA28" s="253"/>
      <c r="AB28" s="253"/>
      <c r="AC28" s="254"/>
      <c r="AD28" s="254"/>
      <c r="AE28" s="254"/>
      <c r="AF28" s="255"/>
      <c r="AG28" s="254"/>
      <c r="AH28" s="254"/>
      <c r="AI28" s="254"/>
      <c r="AJ28" s="254"/>
      <c r="AK28" s="254"/>
      <c r="AL28" s="256"/>
      <c r="AM28" s="250"/>
      <c r="AN28" s="257"/>
      <c r="AO28" s="258"/>
      <c r="AP28" s="250"/>
      <c r="AQ28" s="199"/>
      <c r="AR28" s="256"/>
      <c r="AS28" s="256"/>
      <c r="AT28" s="251"/>
      <c r="AU28" s="256"/>
      <c r="AV28" s="256"/>
      <c r="AW28" s="200"/>
      <c r="AX28" s="200"/>
      <c r="AY28" s="230"/>
      <c r="AZ28" s="200"/>
    </row>
    <row r="29" spans="5:52" ht="19.95" customHeight="1">
      <c r="E29" s="217"/>
      <c r="F29" s="218"/>
      <c r="G29" s="219"/>
      <c r="H29" s="219"/>
      <c r="I29" s="218"/>
      <c r="J29" s="218"/>
      <c r="K29" s="218"/>
      <c r="L29" s="218"/>
      <c r="M29" s="218"/>
      <c r="N29" s="220"/>
      <c r="O29" s="220"/>
      <c r="P29" s="220"/>
      <c r="Q29" s="221"/>
      <c r="R29" s="218"/>
      <c r="S29" s="222"/>
      <c r="T29" s="222"/>
      <c r="U29" s="222"/>
      <c r="V29" s="222"/>
      <c r="W29" s="222"/>
      <c r="X29" s="222"/>
      <c r="Y29" s="223"/>
      <c r="Z29" s="223"/>
      <c r="AA29" s="222"/>
      <c r="AB29" s="222"/>
      <c r="AC29" s="223"/>
      <c r="AD29" s="223"/>
      <c r="AE29" s="223"/>
      <c r="AF29" s="224"/>
      <c r="AG29" s="223"/>
      <c r="AH29" s="223"/>
      <c r="AI29" s="223"/>
      <c r="AJ29" s="223"/>
      <c r="AK29" s="223"/>
      <c r="AL29" s="225"/>
      <c r="AM29" s="218"/>
      <c r="AN29" s="226"/>
      <c r="AO29" s="227"/>
      <c r="AP29" s="203"/>
      <c r="AQ29" s="218"/>
      <c r="AR29" s="225"/>
      <c r="AS29" s="225"/>
      <c r="AT29" s="219"/>
      <c r="AU29" s="225"/>
      <c r="AV29" s="225"/>
      <c r="AW29" s="228"/>
      <c r="AX29" s="228"/>
      <c r="AY29" s="228"/>
      <c r="AZ29" s="228"/>
    </row>
    <row r="30" spans="5:52" ht="19.95" customHeight="1">
      <c r="E30" s="249"/>
      <c r="F30" s="250"/>
      <c r="G30" s="251"/>
      <c r="H30" s="251"/>
      <c r="I30" s="199"/>
      <c r="J30" s="199"/>
      <c r="K30" s="250"/>
      <c r="L30" s="250"/>
      <c r="M30" s="250"/>
      <c r="N30" s="252"/>
      <c r="O30" s="252"/>
      <c r="P30" s="252"/>
      <c r="Q30" s="199"/>
      <c r="R30" s="199"/>
      <c r="S30" s="253"/>
      <c r="T30" s="253"/>
      <c r="U30" s="253"/>
      <c r="V30" s="253"/>
      <c r="W30" s="253"/>
      <c r="X30" s="253"/>
      <c r="Y30" s="254"/>
      <c r="Z30" s="254"/>
      <c r="AA30" s="253"/>
      <c r="AB30" s="253"/>
      <c r="AC30" s="254"/>
      <c r="AD30" s="254"/>
      <c r="AE30" s="254"/>
      <c r="AF30" s="255"/>
      <c r="AG30" s="254"/>
      <c r="AH30" s="254"/>
      <c r="AI30" s="254"/>
      <c r="AJ30" s="254"/>
      <c r="AK30" s="254"/>
      <c r="AL30" s="256"/>
      <c r="AM30" s="250"/>
      <c r="AN30" s="257"/>
      <c r="AO30" s="258"/>
      <c r="AP30" s="250"/>
      <c r="AQ30" s="199"/>
      <c r="AR30" s="256"/>
      <c r="AS30" s="256"/>
      <c r="AT30" s="251"/>
      <c r="AU30" s="256"/>
      <c r="AV30" s="256"/>
      <c r="AW30" s="200"/>
      <c r="AX30" s="200"/>
      <c r="AY30" s="230"/>
      <c r="AZ30" s="200"/>
    </row>
    <row r="31" spans="5:52" ht="19.95" customHeight="1">
      <c r="E31" s="217"/>
      <c r="F31" s="218"/>
      <c r="G31" s="219"/>
      <c r="H31" s="219"/>
      <c r="I31" s="218"/>
      <c r="J31" s="218"/>
      <c r="K31" s="218"/>
      <c r="L31" s="218"/>
      <c r="M31" s="218"/>
      <c r="N31" s="220"/>
      <c r="O31" s="220"/>
      <c r="P31" s="220"/>
      <c r="Q31" s="218"/>
      <c r="R31" s="218"/>
      <c r="S31" s="222"/>
      <c r="T31" s="222"/>
      <c r="U31" s="222"/>
      <c r="V31" s="222"/>
      <c r="W31" s="222"/>
      <c r="X31" s="222"/>
      <c r="Y31" s="223"/>
      <c r="Z31" s="223"/>
      <c r="AA31" s="222"/>
      <c r="AB31" s="222"/>
      <c r="AC31" s="223"/>
      <c r="AD31" s="223"/>
      <c r="AE31" s="223"/>
      <c r="AF31" s="224"/>
      <c r="AG31" s="223"/>
      <c r="AH31" s="223"/>
      <c r="AI31" s="223"/>
      <c r="AJ31" s="223"/>
      <c r="AK31" s="223"/>
      <c r="AL31" s="225"/>
      <c r="AM31" s="218"/>
      <c r="AN31" s="226"/>
      <c r="AO31" s="227"/>
      <c r="AP31" s="203"/>
      <c r="AQ31" s="218"/>
      <c r="AR31" s="225"/>
      <c r="AS31" s="225"/>
      <c r="AT31" s="219"/>
      <c r="AU31" s="225"/>
      <c r="AV31" s="225"/>
      <c r="AW31" s="228"/>
      <c r="AX31" s="228"/>
      <c r="AY31" s="228"/>
      <c r="AZ31" s="228"/>
    </row>
    <row r="32" spans="5:52" ht="19.95" customHeight="1">
      <c r="E32" s="249"/>
      <c r="F32" s="250"/>
      <c r="G32" s="251"/>
      <c r="H32" s="251"/>
      <c r="I32" s="199"/>
      <c r="J32" s="199"/>
      <c r="K32" s="250"/>
      <c r="L32" s="250"/>
      <c r="M32" s="250"/>
      <c r="N32" s="252"/>
      <c r="O32" s="252"/>
      <c r="P32" s="252"/>
      <c r="Q32" s="199"/>
      <c r="R32" s="199"/>
      <c r="S32" s="253"/>
      <c r="T32" s="253"/>
      <c r="U32" s="253"/>
      <c r="V32" s="253"/>
      <c r="W32" s="253"/>
      <c r="X32" s="253"/>
      <c r="Y32" s="254"/>
      <c r="Z32" s="254"/>
      <c r="AA32" s="253"/>
      <c r="AB32" s="253"/>
      <c r="AC32" s="254"/>
      <c r="AD32" s="254"/>
      <c r="AE32" s="254"/>
      <c r="AF32" s="255"/>
      <c r="AG32" s="254"/>
      <c r="AH32" s="254"/>
      <c r="AI32" s="254"/>
      <c r="AJ32" s="254"/>
      <c r="AK32" s="254"/>
      <c r="AL32" s="256"/>
      <c r="AM32" s="250"/>
      <c r="AN32" s="257"/>
      <c r="AO32" s="258"/>
      <c r="AP32" s="250"/>
      <c r="AQ32" s="199"/>
      <c r="AR32" s="256"/>
      <c r="AS32" s="256"/>
      <c r="AT32" s="251"/>
      <c r="AU32" s="256"/>
      <c r="AV32" s="256"/>
      <c r="AW32" s="200"/>
      <c r="AX32" s="200"/>
      <c r="AY32" s="230"/>
      <c r="AZ32" s="200"/>
    </row>
    <row r="33" spans="5:52" ht="19.95" customHeight="1">
      <c r="E33" s="217"/>
      <c r="F33" s="218"/>
      <c r="G33" s="219"/>
      <c r="H33" s="219"/>
      <c r="I33" s="218"/>
      <c r="J33" s="218"/>
      <c r="K33" s="218"/>
      <c r="L33" s="218"/>
      <c r="M33" s="218"/>
      <c r="N33" s="220"/>
      <c r="O33" s="220"/>
      <c r="P33" s="220"/>
      <c r="Q33" s="218"/>
      <c r="R33" s="218"/>
      <c r="S33" s="222"/>
      <c r="T33" s="222"/>
      <c r="U33" s="222"/>
      <c r="V33" s="222"/>
      <c r="W33" s="222"/>
      <c r="X33" s="222"/>
      <c r="Y33" s="223"/>
      <c r="Z33" s="223"/>
      <c r="AA33" s="222"/>
      <c r="AB33" s="222"/>
      <c r="AC33" s="223"/>
      <c r="AD33" s="223"/>
      <c r="AE33" s="223"/>
      <c r="AF33" s="224"/>
      <c r="AG33" s="223"/>
      <c r="AH33" s="223"/>
      <c r="AI33" s="223"/>
      <c r="AJ33" s="223"/>
      <c r="AK33" s="223"/>
      <c r="AL33" s="225"/>
      <c r="AM33" s="218"/>
      <c r="AN33" s="226"/>
      <c r="AO33" s="227"/>
      <c r="AP33" s="203"/>
      <c r="AQ33" s="218"/>
      <c r="AR33" s="225"/>
      <c r="AS33" s="225"/>
      <c r="AT33" s="219"/>
      <c r="AU33" s="225"/>
      <c r="AV33" s="225"/>
      <c r="AW33" s="228"/>
      <c r="AX33" s="228"/>
      <c r="AY33" s="228"/>
      <c r="AZ33" s="228"/>
    </row>
    <row r="34" spans="5:52" ht="19.95" customHeight="1">
      <c r="E34" s="249"/>
      <c r="F34" s="250"/>
      <c r="G34" s="251"/>
      <c r="H34" s="251"/>
      <c r="I34" s="199"/>
      <c r="J34" s="250"/>
      <c r="K34" s="250"/>
      <c r="L34" s="250"/>
      <c r="M34" s="250"/>
      <c r="N34" s="252"/>
      <c r="O34" s="252"/>
      <c r="P34" s="252"/>
      <c r="Q34" s="250"/>
      <c r="R34" s="199"/>
      <c r="S34" s="253"/>
      <c r="T34" s="253"/>
      <c r="U34" s="253"/>
      <c r="V34" s="253"/>
      <c r="W34" s="253"/>
      <c r="X34" s="253"/>
      <c r="Y34" s="253"/>
      <c r="Z34" s="253"/>
      <c r="AA34" s="253"/>
      <c r="AB34" s="253"/>
      <c r="AC34" s="254"/>
      <c r="AD34" s="254"/>
      <c r="AE34" s="254"/>
      <c r="AF34" s="255"/>
      <c r="AG34" s="253"/>
      <c r="AH34" s="253"/>
      <c r="AI34" s="253"/>
      <c r="AJ34" s="253"/>
      <c r="AK34" s="253"/>
      <c r="AL34" s="253"/>
      <c r="AM34" s="250"/>
      <c r="AN34" s="257"/>
      <c r="AO34" s="258"/>
      <c r="AP34" s="250"/>
      <c r="AQ34" s="231"/>
      <c r="AR34" s="253"/>
      <c r="AS34" s="253"/>
      <c r="AT34" s="253"/>
      <c r="AU34" s="253"/>
      <c r="AV34" s="253"/>
      <c r="AW34" s="200"/>
      <c r="AX34" s="200"/>
      <c r="AY34" s="200"/>
      <c r="AZ34" s="200"/>
    </row>
    <row r="35" spans="5:52" ht="19.95" customHeight="1">
      <c r="E35" s="217"/>
      <c r="F35" s="218"/>
      <c r="G35" s="219"/>
      <c r="H35" s="219"/>
      <c r="I35" s="218"/>
      <c r="J35" s="218"/>
      <c r="K35" s="218"/>
      <c r="L35" s="218"/>
      <c r="M35" s="218"/>
      <c r="N35" s="220"/>
      <c r="O35" s="220"/>
      <c r="P35" s="220"/>
      <c r="Q35" s="218"/>
      <c r="R35" s="218"/>
      <c r="S35" s="222"/>
      <c r="T35" s="222"/>
      <c r="U35" s="222"/>
      <c r="V35" s="222"/>
      <c r="W35" s="222"/>
      <c r="X35" s="222"/>
      <c r="Y35" s="222"/>
      <c r="Z35" s="222"/>
      <c r="AA35" s="222"/>
      <c r="AB35" s="222"/>
      <c r="AC35" s="223"/>
      <c r="AD35" s="223"/>
      <c r="AE35" s="223"/>
      <c r="AF35" s="224"/>
      <c r="AG35" s="222"/>
      <c r="AH35" s="222"/>
      <c r="AI35" s="222"/>
      <c r="AJ35" s="222"/>
      <c r="AK35" s="222"/>
      <c r="AL35" s="222"/>
      <c r="AM35" s="218"/>
      <c r="AN35" s="226"/>
      <c r="AO35" s="227"/>
      <c r="AP35" s="203"/>
      <c r="AQ35" s="232"/>
      <c r="AR35" s="222"/>
      <c r="AS35" s="222"/>
      <c r="AT35" s="222"/>
      <c r="AU35" s="222"/>
      <c r="AV35" s="222"/>
      <c r="AW35" s="228"/>
      <c r="AX35" s="228"/>
      <c r="AY35" s="228"/>
      <c r="AZ35" s="228"/>
    </row>
    <row r="36" spans="5:52" ht="19.95" customHeight="1">
      <c r="E36" s="249"/>
      <c r="F36" s="250"/>
      <c r="G36" s="253"/>
      <c r="H36" s="253"/>
      <c r="I36" s="250"/>
      <c r="J36" s="250"/>
      <c r="K36" s="250"/>
      <c r="L36" s="250"/>
      <c r="M36" s="250"/>
      <c r="N36" s="252"/>
      <c r="O36" s="252"/>
      <c r="P36" s="252"/>
      <c r="Q36" s="250"/>
      <c r="R36" s="199"/>
      <c r="S36" s="253"/>
      <c r="T36" s="253"/>
      <c r="U36" s="253"/>
      <c r="V36" s="253"/>
      <c r="W36" s="253"/>
      <c r="X36" s="253"/>
      <c r="Y36" s="253"/>
      <c r="Z36" s="253"/>
      <c r="AA36" s="253"/>
      <c r="AB36" s="253"/>
      <c r="AC36" s="254"/>
      <c r="AD36" s="254"/>
      <c r="AE36" s="254"/>
      <c r="AF36" s="255"/>
      <c r="AG36" s="253"/>
      <c r="AH36" s="253"/>
      <c r="AI36" s="253"/>
      <c r="AJ36" s="253"/>
      <c r="AK36" s="253"/>
      <c r="AL36" s="253"/>
      <c r="AM36" s="250"/>
      <c r="AN36" s="257"/>
      <c r="AO36" s="258"/>
      <c r="AP36" s="250"/>
      <c r="AQ36" s="231"/>
      <c r="AR36" s="253"/>
      <c r="AS36" s="253"/>
      <c r="AT36" s="253"/>
      <c r="AU36" s="253"/>
      <c r="AV36" s="253"/>
      <c r="AW36" s="200"/>
      <c r="AX36" s="200"/>
      <c r="AY36" s="200"/>
      <c r="AZ36" s="200"/>
    </row>
    <row r="37" spans="5:52" ht="19.95" customHeight="1">
      <c r="E37" s="217"/>
      <c r="F37" s="218"/>
      <c r="G37" s="222"/>
      <c r="H37" s="222"/>
      <c r="I37" s="218"/>
      <c r="J37" s="218"/>
      <c r="K37" s="218"/>
      <c r="L37" s="218"/>
      <c r="M37" s="218"/>
      <c r="N37" s="220"/>
      <c r="O37" s="220"/>
      <c r="P37" s="220"/>
      <c r="Q37" s="218"/>
      <c r="R37" s="218"/>
      <c r="S37" s="222"/>
      <c r="T37" s="222"/>
      <c r="U37" s="222"/>
      <c r="V37" s="222"/>
      <c r="W37" s="222"/>
      <c r="X37" s="222"/>
      <c r="Y37" s="222"/>
      <c r="Z37" s="222"/>
      <c r="AA37" s="222"/>
      <c r="AB37" s="222"/>
      <c r="AC37" s="223"/>
      <c r="AD37" s="223"/>
      <c r="AE37" s="223"/>
      <c r="AF37" s="224"/>
      <c r="AG37" s="222"/>
      <c r="AH37" s="222"/>
      <c r="AI37" s="222"/>
      <c r="AJ37" s="222"/>
      <c r="AK37" s="222"/>
      <c r="AL37" s="222"/>
      <c r="AM37" s="218"/>
      <c r="AN37" s="226"/>
      <c r="AO37" s="227"/>
      <c r="AP37" s="203"/>
      <c r="AQ37" s="232"/>
      <c r="AR37" s="222"/>
      <c r="AS37" s="222"/>
      <c r="AT37" s="222"/>
      <c r="AU37" s="222"/>
      <c r="AV37" s="222"/>
      <c r="AW37" s="228"/>
      <c r="AX37" s="228"/>
      <c r="AY37" s="228"/>
      <c r="AZ37" s="228"/>
    </row>
    <row r="38" spans="5:52" ht="19.95" customHeight="1">
      <c r="E38" s="261"/>
      <c r="F38" s="262"/>
      <c r="G38" s="265"/>
      <c r="H38" s="265"/>
      <c r="I38" s="262"/>
      <c r="J38" s="262"/>
      <c r="K38" s="262"/>
      <c r="L38" s="262"/>
      <c r="M38" s="262"/>
      <c r="N38" s="264"/>
      <c r="O38" s="264"/>
      <c r="P38" s="264"/>
      <c r="Q38" s="262"/>
      <c r="R38" s="262"/>
      <c r="S38" s="265"/>
      <c r="T38" s="265"/>
      <c r="U38" s="265"/>
      <c r="V38" s="265"/>
      <c r="W38" s="265"/>
      <c r="X38" s="265"/>
      <c r="Y38" s="265"/>
      <c r="Z38" s="265"/>
      <c r="AA38" s="265"/>
      <c r="AB38" s="265"/>
      <c r="AC38" s="266"/>
      <c r="AD38" s="266"/>
      <c r="AE38" s="266"/>
      <c r="AF38" s="267"/>
      <c r="AG38" s="265"/>
      <c r="AH38" s="265"/>
      <c r="AI38" s="265"/>
      <c r="AJ38" s="265"/>
      <c r="AK38" s="265"/>
      <c r="AL38" s="265"/>
      <c r="AM38" s="262"/>
      <c r="AN38" s="269"/>
      <c r="AO38" s="270"/>
      <c r="AP38" s="262"/>
      <c r="AQ38" s="233"/>
      <c r="AR38" s="265"/>
      <c r="AS38" s="265"/>
      <c r="AT38" s="265"/>
      <c r="AU38" s="265"/>
      <c r="AV38" s="265"/>
      <c r="AW38" s="181"/>
      <c r="AX38" s="181"/>
      <c r="AY38" s="181"/>
      <c r="AZ38" s="181"/>
    </row>
    <row r="39" spans="5:52" ht="19.95" customHeight="1">
      <c r="E39" s="217"/>
      <c r="F39" s="218"/>
      <c r="G39" s="222"/>
      <c r="H39" s="222"/>
      <c r="I39" s="218"/>
      <c r="J39" s="218"/>
      <c r="K39" s="218"/>
      <c r="L39" s="218"/>
      <c r="M39" s="218"/>
      <c r="N39" s="220"/>
      <c r="O39" s="220"/>
      <c r="P39" s="220"/>
      <c r="Q39" s="218"/>
      <c r="R39" s="218"/>
      <c r="S39" s="222"/>
      <c r="T39" s="222"/>
      <c r="U39" s="222"/>
      <c r="V39" s="222"/>
      <c r="W39" s="222"/>
      <c r="X39" s="222"/>
      <c r="Y39" s="222"/>
      <c r="Z39" s="222"/>
      <c r="AA39" s="222"/>
      <c r="AB39" s="222"/>
      <c r="AC39" s="223"/>
      <c r="AD39" s="223"/>
      <c r="AE39" s="223"/>
      <c r="AF39" s="224"/>
      <c r="AG39" s="222"/>
      <c r="AH39" s="222"/>
      <c r="AI39" s="222"/>
      <c r="AJ39" s="222"/>
      <c r="AK39" s="222"/>
      <c r="AL39" s="222"/>
      <c r="AM39" s="218"/>
      <c r="AN39" s="226"/>
      <c r="AO39" s="227"/>
      <c r="AP39" s="203"/>
      <c r="AQ39" s="218"/>
      <c r="AR39" s="222"/>
      <c r="AS39" s="222"/>
      <c r="AT39" s="222"/>
      <c r="AU39" s="222"/>
      <c r="AV39" s="222"/>
      <c r="AW39" s="228"/>
      <c r="AX39" s="228"/>
      <c r="AY39" s="228"/>
      <c r="AZ39" s="228"/>
    </row>
    <row r="40" spans="5:52" ht="19.95" customHeight="1">
      <c r="E40" s="261"/>
      <c r="F40" s="262"/>
      <c r="G40" s="265"/>
      <c r="H40" s="265"/>
      <c r="I40" s="262"/>
      <c r="J40" s="262"/>
      <c r="K40" s="262"/>
      <c r="L40" s="262"/>
      <c r="M40" s="262"/>
      <c r="N40" s="264"/>
      <c r="O40" s="264"/>
      <c r="P40" s="264"/>
      <c r="Q40" s="262"/>
      <c r="R40" s="214"/>
      <c r="S40" s="265"/>
      <c r="T40" s="265"/>
      <c r="U40" s="265"/>
      <c r="V40" s="265"/>
      <c r="W40" s="265"/>
      <c r="X40" s="265"/>
      <c r="Y40" s="265"/>
      <c r="Z40" s="265"/>
      <c r="AA40" s="265"/>
      <c r="AB40" s="265"/>
      <c r="AC40" s="266"/>
      <c r="AD40" s="266"/>
      <c r="AE40" s="266"/>
      <c r="AF40" s="267"/>
      <c r="AG40" s="265"/>
      <c r="AH40" s="265"/>
      <c r="AI40" s="265"/>
      <c r="AJ40" s="265"/>
      <c r="AK40" s="265"/>
      <c r="AL40" s="265"/>
      <c r="AM40" s="262"/>
      <c r="AN40" s="269"/>
      <c r="AO40" s="270"/>
      <c r="AP40" s="262"/>
      <c r="AQ40" s="233"/>
      <c r="AR40" s="265"/>
      <c r="AS40" s="265"/>
      <c r="AT40" s="265"/>
      <c r="AU40" s="265"/>
      <c r="AV40" s="265"/>
      <c r="AW40" s="181"/>
      <c r="AX40" s="181"/>
      <c r="AY40" s="181"/>
      <c r="AZ40" s="181"/>
    </row>
    <row r="41" spans="5:52" ht="19.95" customHeight="1">
      <c r="E41" s="217"/>
      <c r="F41" s="218"/>
      <c r="G41" s="222"/>
      <c r="H41" s="222"/>
      <c r="I41" s="218"/>
      <c r="J41" s="218"/>
      <c r="K41" s="218"/>
      <c r="L41" s="218"/>
      <c r="M41" s="218"/>
      <c r="N41" s="220"/>
      <c r="O41" s="220"/>
      <c r="P41" s="220"/>
      <c r="Q41" s="218"/>
      <c r="R41" s="218"/>
      <c r="S41" s="222"/>
      <c r="T41" s="222"/>
      <c r="U41" s="222"/>
      <c r="V41" s="222"/>
      <c r="W41" s="222"/>
      <c r="X41" s="222"/>
      <c r="Y41" s="222"/>
      <c r="Z41" s="222"/>
      <c r="AA41" s="222"/>
      <c r="AB41" s="222"/>
      <c r="AC41" s="223"/>
      <c r="AD41" s="223"/>
      <c r="AE41" s="223"/>
      <c r="AF41" s="224"/>
      <c r="AG41" s="222"/>
      <c r="AH41" s="222"/>
      <c r="AI41" s="222"/>
      <c r="AJ41" s="222"/>
      <c r="AK41" s="222"/>
      <c r="AL41" s="222"/>
      <c r="AM41" s="218"/>
      <c r="AN41" s="226"/>
      <c r="AO41" s="227"/>
      <c r="AP41" s="203"/>
      <c r="AQ41" s="218"/>
      <c r="AR41" s="222"/>
      <c r="AS41" s="222"/>
      <c r="AT41" s="222"/>
      <c r="AU41" s="222"/>
      <c r="AV41" s="222"/>
      <c r="AW41" s="228"/>
      <c r="AX41" s="228"/>
      <c r="AY41" s="228"/>
      <c r="AZ41" s="228"/>
    </row>
    <row r="42" spans="5:52" ht="19.95" customHeight="1">
      <c r="E42" s="261"/>
      <c r="F42" s="262"/>
      <c r="G42" s="265"/>
      <c r="H42" s="265"/>
      <c r="I42" s="262"/>
      <c r="J42" s="262"/>
      <c r="K42" s="262"/>
      <c r="L42" s="262"/>
      <c r="M42" s="262"/>
      <c r="N42" s="264"/>
      <c r="O42" s="264"/>
      <c r="P42" s="264"/>
      <c r="Q42" s="262"/>
      <c r="R42" s="262"/>
      <c r="S42" s="265"/>
      <c r="T42" s="265"/>
      <c r="U42" s="265"/>
      <c r="V42" s="265"/>
      <c r="W42" s="265"/>
      <c r="X42" s="265"/>
      <c r="Y42" s="265"/>
      <c r="Z42" s="265"/>
      <c r="AA42" s="265"/>
      <c r="AB42" s="265"/>
      <c r="AC42" s="266"/>
      <c r="AD42" s="266"/>
      <c r="AE42" s="266"/>
      <c r="AF42" s="267"/>
      <c r="AG42" s="265"/>
      <c r="AH42" s="265"/>
      <c r="AI42" s="265"/>
      <c r="AJ42" s="265"/>
      <c r="AK42" s="265"/>
      <c r="AL42" s="265"/>
      <c r="AM42" s="262"/>
      <c r="AN42" s="269"/>
      <c r="AO42" s="270"/>
      <c r="AP42" s="262"/>
      <c r="AQ42" s="233"/>
      <c r="AR42" s="265"/>
      <c r="AS42" s="265"/>
      <c r="AT42" s="265"/>
      <c r="AU42" s="265"/>
      <c r="AV42" s="265"/>
      <c r="AW42" s="181"/>
      <c r="AX42" s="181"/>
      <c r="AY42" s="181"/>
      <c r="AZ42" s="181"/>
    </row>
    <row r="43" spans="5:52" ht="19.95" customHeight="1">
      <c r="E43" s="217"/>
      <c r="F43" s="218"/>
      <c r="G43" s="222"/>
      <c r="H43" s="222"/>
      <c r="I43" s="218"/>
      <c r="J43" s="218"/>
      <c r="K43" s="218"/>
      <c r="L43" s="218"/>
      <c r="M43" s="218"/>
      <c r="N43" s="220"/>
      <c r="O43" s="220"/>
      <c r="P43" s="220"/>
      <c r="Q43" s="218"/>
      <c r="R43" s="218"/>
      <c r="S43" s="222"/>
      <c r="T43" s="222"/>
      <c r="U43" s="222"/>
      <c r="V43" s="222"/>
      <c r="W43" s="222"/>
      <c r="X43" s="222"/>
      <c r="Y43" s="222"/>
      <c r="Z43" s="222"/>
      <c r="AA43" s="222"/>
      <c r="AB43" s="222"/>
      <c r="AC43" s="223"/>
      <c r="AD43" s="223"/>
      <c r="AE43" s="223"/>
      <c r="AF43" s="224"/>
      <c r="AG43" s="222"/>
      <c r="AH43" s="222"/>
      <c r="AI43" s="222"/>
      <c r="AJ43" s="222"/>
      <c r="AK43" s="222"/>
      <c r="AL43" s="222"/>
      <c r="AM43" s="218"/>
      <c r="AN43" s="226"/>
      <c r="AO43" s="227"/>
      <c r="AP43" s="203"/>
      <c r="AQ43" s="218"/>
      <c r="AR43" s="222"/>
      <c r="AS43" s="222"/>
      <c r="AT43" s="222"/>
      <c r="AU43" s="222"/>
      <c r="AV43" s="222"/>
      <c r="AW43" s="228"/>
      <c r="AX43" s="228"/>
      <c r="AY43" s="228"/>
      <c r="AZ43" s="228"/>
    </row>
    <row r="44" spans="5:52" ht="19.95" customHeight="1">
      <c r="E44" s="249"/>
      <c r="F44" s="250"/>
      <c r="G44" s="253"/>
      <c r="H44" s="253"/>
      <c r="I44" s="199"/>
      <c r="J44" s="199"/>
      <c r="K44" s="250"/>
      <c r="L44" s="250"/>
      <c r="M44" s="250"/>
      <c r="N44" s="252"/>
      <c r="O44" s="252"/>
      <c r="P44" s="252"/>
      <c r="Q44" s="199"/>
      <c r="R44" s="199"/>
      <c r="S44" s="253"/>
      <c r="T44" s="253"/>
      <c r="U44" s="253"/>
      <c r="V44" s="253"/>
      <c r="W44" s="253"/>
      <c r="X44" s="253"/>
      <c r="Y44" s="253"/>
      <c r="Z44" s="253"/>
      <c r="AA44" s="253"/>
      <c r="AB44" s="253"/>
      <c r="AC44" s="254"/>
      <c r="AD44" s="254"/>
      <c r="AE44" s="254"/>
      <c r="AF44" s="255"/>
      <c r="AG44" s="253"/>
      <c r="AH44" s="253"/>
      <c r="AI44" s="253"/>
      <c r="AJ44" s="253"/>
      <c r="AK44" s="253"/>
      <c r="AL44" s="253"/>
      <c r="AM44" s="250"/>
      <c r="AN44" s="257"/>
      <c r="AO44" s="258"/>
      <c r="AP44" s="201"/>
      <c r="AQ44" s="273"/>
      <c r="AR44" s="253"/>
      <c r="AS44" s="253"/>
      <c r="AT44" s="253"/>
      <c r="AU44" s="253"/>
      <c r="AV44" s="253"/>
      <c r="AW44" s="200"/>
      <c r="AX44" s="200"/>
      <c r="AY44" s="230"/>
      <c r="AZ44" s="200"/>
    </row>
    <row r="45" spans="5:52" ht="19.95" customHeight="1">
      <c r="E45" s="217"/>
      <c r="F45" s="218"/>
      <c r="G45" s="222"/>
      <c r="H45" s="222"/>
      <c r="I45" s="218"/>
      <c r="J45" s="218"/>
      <c r="K45" s="218"/>
      <c r="L45" s="218"/>
      <c r="M45" s="218"/>
      <c r="N45" s="220"/>
      <c r="O45" s="220"/>
      <c r="P45" s="220"/>
      <c r="Q45" s="218"/>
      <c r="R45" s="218"/>
      <c r="S45" s="222"/>
      <c r="T45" s="222"/>
      <c r="U45" s="222"/>
      <c r="V45" s="222"/>
      <c r="W45" s="222"/>
      <c r="X45" s="222"/>
      <c r="Y45" s="222"/>
      <c r="Z45" s="222"/>
      <c r="AA45" s="222"/>
      <c r="AB45" s="222"/>
      <c r="AC45" s="223"/>
      <c r="AD45" s="223"/>
      <c r="AE45" s="223"/>
      <c r="AF45" s="224"/>
      <c r="AG45" s="222"/>
      <c r="AH45" s="222"/>
      <c r="AI45" s="222"/>
      <c r="AJ45" s="222"/>
      <c r="AK45" s="222"/>
      <c r="AL45" s="222"/>
      <c r="AM45" s="218"/>
      <c r="AN45" s="226"/>
      <c r="AO45" s="227"/>
      <c r="AP45" s="203"/>
      <c r="AQ45" s="218"/>
      <c r="AR45" s="222"/>
      <c r="AS45" s="222"/>
      <c r="AT45" s="222"/>
      <c r="AU45" s="222"/>
      <c r="AV45" s="222"/>
      <c r="AW45" s="228"/>
      <c r="AX45" s="228"/>
      <c r="AY45" s="228"/>
      <c r="AZ45" s="228"/>
    </row>
    <row r="46" spans="5:52" ht="19.95" customHeight="1">
      <c r="E46" s="249"/>
      <c r="F46" s="250"/>
      <c r="G46" s="253"/>
      <c r="H46" s="253"/>
      <c r="I46" s="199"/>
      <c r="J46" s="199"/>
      <c r="K46" s="250"/>
      <c r="L46" s="250"/>
      <c r="M46" s="250"/>
      <c r="N46" s="252"/>
      <c r="O46" s="252"/>
      <c r="P46" s="252"/>
      <c r="Q46" s="199"/>
      <c r="R46" s="199"/>
      <c r="S46" s="253"/>
      <c r="T46" s="253"/>
      <c r="U46" s="253"/>
      <c r="V46" s="253"/>
      <c r="W46" s="253"/>
      <c r="X46" s="253"/>
      <c r="Y46" s="253"/>
      <c r="Z46" s="253"/>
      <c r="AA46" s="253"/>
      <c r="AB46" s="253"/>
      <c r="AC46" s="254"/>
      <c r="AD46" s="254"/>
      <c r="AE46" s="254"/>
      <c r="AF46" s="255"/>
      <c r="AG46" s="253"/>
      <c r="AH46" s="253"/>
      <c r="AI46" s="253"/>
      <c r="AJ46" s="253"/>
      <c r="AK46" s="253"/>
      <c r="AL46" s="253"/>
      <c r="AM46" s="250"/>
      <c r="AN46" s="257"/>
      <c r="AO46" s="258"/>
      <c r="AP46" s="201"/>
      <c r="AQ46" s="273"/>
      <c r="AR46" s="253"/>
      <c r="AS46" s="253"/>
      <c r="AT46" s="253"/>
      <c r="AU46" s="253"/>
      <c r="AV46" s="253"/>
      <c r="AW46" s="200"/>
      <c r="AX46" s="200"/>
      <c r="AY46" s="230"/>
      <c r="AZ46" s="200"/>
    </row>
    <row r="47" spans="5:52" ht="19.95" customHeight="1">
      <c r="E47" s="217"/>
      <c r="F47" s="218"/>
      <c r="G47" s="222"/>
      <c r="H47" s="222"/>
      <c r="I47" s="218"/>
      <c r="J47" s="218"/>
      <c r="K47" s="218"/>
      <c r="L47" s="218"/>
      <c r="M47" s="218"/>
      <c r="N47" s="220"/>
      <c r="O47" s="220"/>
      <c r="P47" s="220"/>
      <c r="Q47" s="218"/>
      <c r="R47" s="218"/>
      <c r="S47" s="222"/>
      <c r="T47" s="222"/>
      <c r="U47" s="222"/>
      <c r="V47" s="222"/>
      <c r="W47" s="222"/>
      <c r="X47" s="222"/>
      <c r="Y47" s="222"/>
      <c r="Z47" s="222"/>
      <c r="AA47" s="222"/>
      <c r="AB47" s="222"/>
      <c r="AC47" s="223"/>
      <c r="AD47" s="223"/>
      <c r="AE47" s="223"/>
      <c r="AF47" s="224"/>
      <c r="AG47" s="222"/>
      <c r="AH47" s="222"/>
      <c r="AI47" s="222"/>
      <c r="AJ47" s="222"/>
      <c r="AK47" s="222"/>
      <c r="AL47" s="222"/>
      <c r="AM47" s="218"/>
      <c r="AN47" s="226"/>
      <c r="AO47" s="227"/>
      <c r="AP47" s="203"/>
      <c r="AQ47" s="218"/>
      <c r="AR47" s="222"/>
      <c r="AS47" s="222"/>
      <c r="AT47" s="222"/>
      <c r="AU47" s="222"/>
      <c r="AV47" s="222"/>
      <c r="AW47" s="228"/>
      <c r="AX47" s="228"/>
      <c r="AY47" s="228"/>
      <c r="AZ47" s="228"/>
    </row>
    <row r="48" spans="5:52" ht="19.95" customHeight="1">
      <c r="E48" s="249"/>
      <c r="F48" s="250"/>
      <c r="G48" s="253"/>
      <c r="H48" s="253"/>
      <c r="I48" s="199"/>
      <c r="J48" s="199"/>
      <c r="K48" s="250"/>
      <c r="L48" s="250"/>
      <c r="M48" s="250"/>
      <c r="N48" s="252"/>
      <c r="O48" s="252"/>
      <c r="P48" s="252"/>
      <c r="Q48" s="199"/>
      <c r="R48" s="199"/>
      <c r="S48" s="253"/>
      <c r="T48" s="253"/>
      <c r="U48" s="253"/>
      <c r="V48" s="253"/>
      <c r="W48" s="253"/>
      <c r="X48" s="253"/>
      <c r="Y48" s="253"/>
      <c r="Z48" s="253"/>
      <c r="AA48" s="253"/>
      <c r="AB48" s="253"/>
      <c r="AC48" s="254"/>
      <c r="AD48" s="254"/>
      <c r="AE48" s="254"/>
      <c r="AF48" s="255"/>
      <c r="AG48" s="253"/>
      <c r="AH48" s="253"/>
      <c r="AI48" s="253"/>
      <c r="AJ48" s="253"/>
      <c r="AK48" s="253"/>
      <c r="AL48" s="253"/>
      <c r="AM48" s="250"/>
      <c r="AN48" s="257"/>
      <c r="AO48" s="258"/>
      <c r="AP48" s="201"/>
      <c r="AQ48" s="273"/>
      <c r="AR48" s="253"/>
      <c r="AS48" s="253"/>
      <c r="AT48" s="253"/>
      <c r="AU48" s="253"/>
      <c r="AV48" s="253"/>
      <c r="AW48" s="200"/>
      <c r="AX48" s="200"/>
      <c r="AY48" s="230"/>
      <c r="AZ48" s="200"/>
    </row>
    <row r="49" spans="5:52" ht="19.95" customHeight="1">
      <c r="E49" s="217"/>
      <c r="F49" s="218"/>
      <c r="G49" s="222"/>
      <c r="H49" s="222"/>
      <c r="I49" s="218"/>
      <c r="J49" s="218"/>
      <c r="K49" s="218"/>
      <c r="L49" s="218"/>
      <c r="M49" s="218"/>
      <c r="N49" s="220"/>
      <c r="O49" s="220"/>
      <c r="P49" s="220"/>
      <c r="Q49" s="218"/>
      <c r="R49" s="218"/>
      <c r="S49" s="222"/>
      <c r="T49" s="222"/>
      <c r="U49" s="222"/>
      <c r="V49" s="222"/>
      <c r="W49" s="222"/>
      <c r="X49" s="222"/>
      <c r="Y49" s="222"/>
      <c r="Z49" s="222"/>
      <c r="AA49" s="222"/>
      <c r="AB49" s="222"/>
      <c r="AC49" s="223"/>
      <c r="AD49" s="223"/>
      <c r="AE49" s="223"/>
      <c r="AF49" s="224"/>
      <c r="AG49" s="222"/>
      <c r="AH49" s="222"/>
      <c r="AI49" s="222"/>
      <c r="AJ49" s="222"/>
      <c r="AK49" s="222"/>
      <c r="AL49" s="222"/>
      <c r="AM49" s="218"/>
      <c r="AN49" s="226"/>
      <c r="AO49" s="227"/>
      <c r="AP49" s="203"/>
      <c r="AQ49" s="218"/>
      <c r="AR49" s="222"/>
      <c r="AS49" s="222"/>
      <c r="AT49" s="222"/>
      <c r="AU49" s="222"/>
      <c r="AV49" s="222"/>
      <c r="AW49" s="228"/>
      <c r="AX49" s="228"/>
      <c r="AY49" s="228"/>
      <c r="AZ49" s="228"/>
    </row>
    <row r="50" spans="5:52" ht="19.95" customHeight="1">
      <c r="E50" s="249"/>
      <c r="F50" s="250"/>
      <c r="G50" s="253"/>
      <c r="H50" s="253"/>
      <c r="I50" s="199"/>
      <c r="J50" s="199"/>
      <c r="K50" s="250"/>
      <c r="L50" s="250"/>
      <c r="M50" s="250"/>
      <c r="N50" s="252"/>
      <c r="O50" s="252"/>
      <c r="P50" s="252"/>
      <c r="Q50" s="199"/>
      <c r="R50" s="199"/>
      <c r="S50" s="253"/>
      <c r="T50" s="253"/>
      <c r="U50" s="253"/>
      <c r="V50" s="253"/>
      <c r="W50" s="253"/>
      <c r="X50" s="253"/>
      <c r="Y50" s="253"/>
      <c r="Z50" s="253"/>
      <c r="AA50" s="253"/>
      <c r="AB50" s="253"/>
      <c r="AC50" s="254"/>
      <c r="AD50" s="254"/>
      <c r="AE50" s="254"/>
      <c r="AF50" s="255"/>
      <c r="AG50" s="253"/>
      <c r="AH50" s="253"/>
      <c r="AI50" s="253"/>
      <c r="AJ50" s="253"/>
      <c r="AK50" s="253"/>
      <c r="AL50" s="253"/>
      <c r="AM50" s="250"/>
      <c r="AN50" s="257"/>
      <c r="AO50" s="258"/>
      <c r="AP50" s="201"/>
      <c r="AQ50" s="273"/>
      <c r="AR50" s="250"/>
      <c r="AS50" s="274"/>
      <c r="AT50" s="253"/>
      <c r="AU50" s="253"/>
      <c r="AV50" s="253"/>
      <c r="AW50" s="200"/>
      <c r="AX50" s="200"/>
      <c r="AY50" s="230"/>
      <c r="AZ50" s="200"/>
    </row>
    <row r="51" spans="5:52" ht="19.95" customHeight="1">
      <c r="E51" s="217"/>
      <c r="F51" s="218"/>
      <c r="G51" s="222"/>
      <c r="H51" s="222"/>
      <c r="I51" s="218"/>
      <c r="J51" s="218"/>
      <c r="K51" s="218"/>
      <c r="L51" s="218"/>
      <c r="M51" s="218"/>
      <c r="N51" s="220"/>
      <c r="O51" s="220"/>
      <c r="P51" s="220"/>
      <c r="Q51" s="218"/>
      <c r="R51" s="218"/>
      <c r="S51" s="222"/>
      <c r="T51" s="222"/>
      <c r="U51" s="222"/>
      <c r="V51" s="222"/>
      <c r="W51" s="222"/>
      <c r="X51" s="222"/>
      <c r="Y51" s="222"/>
      <c r="Z51" s="222"/>
      <c r="AA51" s="222"/>
      <c r="AB51" s="222"/>
      <c r="AC51" s="223"/>
      <c r="AD51" s="223"/>
      <c r="AE51" s="223"/>
      <c r="AF51" s="224"/>
      <c r="AG51" s="222"/>
      <c r="AH51" s="222"/>
      <c r="AI51" s="222"/>
      <c r="AJ51" s="222"/>
      <c r="AK51" s="222"/>
      <c r="AL51" s="222"/>
      <c r="AM51" s="218"/>
      <c r="AN51" s="226"/>
      <c r="AO51" s="227"/>
      <c r="AP51" s="203"/>
      <c r="AQ51" s="218"/>
      <c r="AR51" s="222"/>
      <c r="AS51" s="222"/>
      <c r="AT51" s="222"/>
      <c r="AU51" s="222"/>
      <c r="AV51" s="222"/>
      <c r="AW51" s="228"/>
      <c r="AX51" s="228"/>
      <c r="AY51" s="228"/>
      <c r="AZ51" s="228"/>
    </row>
    <row r="52" spans="5:52" ht="19.95" customHeight="1">
      <c r="E52" s="249"/>
      <c r="F52" s="250"/>
      <c r="G52" s="253"/>
      <c r="H52" s="253"/>
      <c r="I52" s="250"/>
      <c r="J52" s="199"/>
      <c r="K52" s="250"/>
      <c r="L52" s="250"/>
      <c r="M52" s="250"/>
      <c r="N52" s="252"/>
      <c r="O52" s="252"/>
      <c r="P52" s="252"/>
      <c r="Q52" s="199"/>
      <c r="R52" s="199"/>
      <c r="S52" s="253"/>
      <c r="T52" s="253"/>
      <c r="U52" s="253"/>
      <c r="V52" s="253"/>
      <c r="W52" s="253"/>
      <c r="X52" s="253"/>
      <c r="Y52" s="253"/>
      <c r="Z52" s="253"/>
      <c r="AA52" s="253"/>
      <c r="AB52" s="253"/>
      <c r="AC52" s="254"/>
      <c r="AD52" s="254"/>
      <c r="AE52" s="254"/>
      <c r="AF52" s="255"/>
      <c r="AG52" s="253"/>
      <c r="AH52" s="253"/>
      <c r="AI52" s="253"/>
      <c r="AJ52" s="253"/>
      <c r="AK52" s="253"/>
      <c r="AL52" s="253"/>
      <c r="AM52" s="250"/>
      <c r="AN52" s="257"/>
      <c r="AO52" s="258"/>
      <c r="AP52" s="201"/>
      <c r="AQ52" s="272"/>
      <c r="AR52" s="253"/>
      <c r="AS52" s="253"/>
      <c r="AT52" s="253"/>
      <c r="AU52" s="253"/>
      <c r="AV52" s="253"/>
      <c r="AW52" s="200"/>
      <c r="AX52" s="200"/>
      <c r="AY52" s="230"/>
      <c r="AZ52" s="200"/>
    </row>
    <row r="53" spans="5:52" ht="19.95" customHeight="1">
      <c r="E53" s="217"/>
      <c r="F53" s="218"/>
      <c r="G53" s="222"/>
      <c r="H53" s="222"/>
      <c r="I53" s="218"/>
      <c r="J53" s="218"/>
      <c r="K53" s="218"/>
      <c r="L53" s="218"/>
      <c r="M53" s="218"/>
      <c r="N53" s="220"/>
      <c r="O53" s="220"/>
      <c r="P53" s="220"/>
      <c r="Q53" s="218"/>
      <c r="R53" s="218"/>
      <c r="S53" s="222"/>
      <c r="T53" s="222"/>
      <c r="U53" s="222"/>
      <c r="V53" s="222"/>
      <c r="W53" s="222"/>
      <c r="X53" s="222"/>
      <c r="Y53" s="222"/>
      <c r="Z53" s="222"/>
      <c r="AA53" s="222"/>
      <c r="AB53" s="222"/>
      <c r="AC53" s="223"/>
      <c r="AD53" s="223"/>
      <c r="AE53" s="223"/>
      <c r="AF53" s="224"/>
      <c r="AG53" s="222"/>
      <c r="AH53" s="222"/>
      <c r="AI53" s="222"/>
      <c r="AJ53" s="222"/>
      <c r="AK53" s="222"/>
      <c r="AL53" s="222"/>
      <c r="AM53" s="218"/>
      <c r="AN53" s="226"/>
      <c r="AO53" s="227"/>
      <c r="AP53" s="203"/>
      <c r="AQ53" s="218"/>
      <c r="AR53" s="222"/>
      <c r="AS53" s="222"/>
      <c r="AT53" s="222"/>
      <c r="AU53" s="222"/>
      <c r="AV53" s="222"/>
      <c r="AW53" s="228"/>
      <c r="AX53" s="228"/>
      <c r="AY53" s="228"/>
      <c r="AZ53" s="228"/>
    </row>
    <row r="54" spans="5:52" ht="19.95" customHeight="1">
      <c r="E54" s="249"/>
      <c r="F54" s="250"/>
      <c r="G54" s="253"/>
      <c r="H54" s="253"/>
      <c r="I54" s="250"/>
      <c r="J54" s="199"/>
      <c r="K54" s="250"/>
      <c r="L54" s="250"/>
      <c r="M54" s="250"/>
      <c r="N54" s="252"/>
      <c r="O54" s="252"/>
      <c r="P54" s="252"/>
      <c r="Q54" s="199"/>
      <c r="R54" s="199"/>
      <c r="S54" s="253"/>
      <c r="T54" s="253"/>
      <c r="U54" s="253"/>
      <c r="V54" s="253"/>
      <c r="W54" s="253"/>
      <c r="X54" s="253"/>
      <c r="Y54" s="253"/>
      <c r="Z54" s="253"/>
      <c r="AA54" s="253"/>
      <c r="AB54" s="253"/>
      <c r="AC54" s="254"/>
      <c r="AD54" s="254"/>
      <c r="AE54" s="254"/>
      <c r="AF54" s="255"/>
      <c r="AG54" s="253"/>
      <c r="AH54" s="253"/>
      <c r="AI54" s="253"/>
      <c r="AJ54" s="253"/>
      <c r="AK54" s="253"/>
      <c r="AL54" s="253"/>
      <c r="AM54" s="250"/>
      <c r="AN54" s="257"/>
      <c r="AO54" s="258"/>
      <c r="AP54" s="201"/>
      <c r="AQ54" s="272"/>
      <c r="AR54" s="253"/>
      <c r="AS54" s="253"/>
      <c r="AT54" s="253"/>
      <c r="AU54" s="253"/>
      <c r="AV54" s="253"/>
      <c r="AW54" s="200"/>
      <c r="AX54" s="200"/>
      <c r="AY54" s="230"/>
      <c r="AZ54" s="200"/>
    </row>
    <row r="55" spans="5:52" ht="19.95" customHeight="1">
      <c r="E55" s="217"/>
      <c r="F55" s="218"/>
      <c r="G55" s="222"/>
      <c r="H55" s="222"/>
      <c r="I55" s="218"/>
      <c r="J55" s="218"/>
      <c r="K55" s="218"/>
      <c r="L55" s="218"/>
      <c r="M55" s="218"/>
      <c r="N55" s="220"/>
      <c r="O55" s="220"/>
      <c r="P55" s="220"/>
      <c r="Q55" s="218"/>
      <c r="R55" s="218"/>
      <c r="S55" s="222"/>
      <c r="T55" s="222"/>
      <c r="U55" s="222"/>
      <c r="V55" s="222"/>
      <c r="W55" s="222"/>
      <c r="X55" s="222"/>
      <c r="Y55" s="222"/>
      <c r="Z55" s="222"/>
      <c r="AA55" s="222"/>
      <c r="AB55" s="222"/>
      <c r="AC55" s="223"/>
      <c r="AD55" s="223"/>
      <c r="AE55" s="223"/>
      <c r="AF55" s="224"/>
      <c r="AG55" s="222"/>
      <c r="AH55" s="222"/>
      <c r="AI55" s="222"/>
      <c r="AJ55" s="222"/>
      <c r="AK55" s="222"/>
      <c r="AL55" s="222"/>
      <c r="AM55" s="218"/>
      <c r="AN55" s="226"/>
      <c r="AO55" s="227"/>
      <c r="AP55" s="203"/>
      <c r="AQ55" s="218"/>
      <c r="AR55" s="218"/>
      <c r="AS55" s="221"/>
      <c r="AT55" s="222"/>
      <c r="AU55" s="222"/>
      <c r="AV55" s="222"/>
      <c r="AW55" s="228"/>
      <c r="AX55" s="228"/>
      <c r="AY55" s="228"/>
      <c r="AZ55" s="228"/>
    </row>
    <row r="56" spans="5:52" ht="19.95" customHeight="1">
      <c r="E56" s="249"/>
      <c r="F56" s="250"/>
      <c r="G56" s="253"/>
      <c r="H56" s="253"/>
      <c r="I56" s="250"/>
      <c r="J56" s="199"/>
      <c r="K56" s="250"/>
      <c r="L56" s="250"/>
      <c r="M56" s="250"/>
      <c r="N56" s="252"/>
      <c r="O56" s="252"/>
      <c r="P56" s="252"/>
      <c r="Q56" s="199"/>
      <c r="R56" s="250"/>
      <c r="S56" s="253"/>
      <c r="T56" s="253"/>
      <c r="U56" s="253"/>
      <c r="V56" s="253"/>
      <c r="W56" s="253"/>
      <c r="X56" s="253"/>
      <c r="Y56" s="253"/>
      <c r="Z56" s="253"/>
      <c r="AA56" s="253"/>
      <c r="AB56" s="253"/>
      <c r="AC56" s="254"/>
      <c r="AD56" s="254"/>
      <c r="AE56" s="254"/>
      <c r="AF56" s="255"/>
      <c r="AG56" s="253"/>
      <c r="AH56" s="253"/>
      <c r="AI56" s="253"/>
      <c r="AJ56" s="253"/>
      <c r="AK56" s="253"/>
      <c r="AL56" s="253"/>
      <c r="AM56" s="250"/>
      <c r="AN56" s="257"/>
      <c r="AO56" s="258"/>
      <c r="AP56" s="201"/>
      <c r="AQ56" s="272"/>
      <c r="AR56" s="253"/>
      <c r="AS56" s="253"/>
      <c r="AT56" s="253"/>
      <c r="AU56" s="253"/>
      <c r="AV56" s="253"/>
      <c r="AW56" s="200"/>
      <c r="AX56" s="200"/>
      <c r="AY56" s="230"/>
      <c r="AZ56" s="200"/>
    </row>
    <row r="57" spans="5:52" ht="19.95" customHeight="1">
      <c r="E57" s="275"/>
      <c r="F57" s="276"/>
      <c r="G57" s="277"/>
      <c r="H57" s="277"/>
      <c r="I57" s="276"/>
      <c r="J57" s="276"/>
      <c r="K57" s="276"/>
      <c r="L57" s="276"/>
      <c r="M57" s="276"/>
      <c r="N57" s="278"/>
      <c r="O57" s="278"/>
      <c r="P57" s="278"/>
      <c r="Q57" s="276"/>
      <c r="R57" s="276"/>
      <c r="S57" s="277"/>
      <c r="T57" s="277"/>
      <c r="U57" s="277"/>
      <c r="V57" s="277"/>
      <c r="W57" s="277"/>
      <c r="X57" s="277"/>
      <c r="Y57" s="277"/>
      <c r="Z57" s="277"/>
      <c r="AA57" s="277"/>
      <c r="AB57" s="277"/>
      <c r="AC57" s="279"/>
      <c r="AD57" s="279"/>
      <c r="AE57" s="279"/>
      <c r="AF57" s="280"/>
      <c r="AG57" s="277"/>
      <c r="AH57" s="277"/>
      <c r="AI57" s="277"/>
      <c r="AJ57" s="277"/>
      <c r="AK57" s="277"/>
      <c r="AL57" s="277"/>
      <c r="AM57" s="276"/>
      <c r="AN57" s="281"/>
      <c r="AO57" s="282"/>
      <c r="AP57" s="203"/>
      <c r="AQ57" s="283"/>
      <c r="AR57" s="277"/>
      <c r="AS57" s="277"/>
      <c r="AT57" s="277"/>
      <c r="AU57" s="277"/>
      <c r="AV57" s="277"/>
      <c r="AW57" s="284"/>
      <c r="AX57" s="284"/>
      <c r="AY57" s="284"/>
      <c r="AZ57" s="284"/>
    </row>
    <row r="58" spans="5:52" ht="19.95" customHeight="1">
      <c r="E58" s="249"/>
      <c r="F58" s="250"/>
      <c r="G58" s="253"/>
      <c r="H58" s="253"/>
      <c r="I58" s="250"/>
      <c r="J58" s="199"/>
      <c r="K58" s="250"/>
      <c r="L58" s="250"/>
      <c r="M58" s="250"/>
      <c r="N58" s="252"/>
      <c r="O58" s="252"/>
      <c r="P58" s="252"/>
      <c r="Q58" s="199"/>
      <c r="R58" s="250"/>
      <c r="S58" s="253"/>
      <c r="T58" s="253"/>
      <c r="U58" s="253"/>
      <c r="V58" s="253"/>
      <c r="W58" s="253"/>
      <c r="X58" s="253"/>
      <c r="Y58" s="253"/>
      <c r="Z58" s="253"/>
      <c r="AA58" s="253"/>
      <c r="AB58" s="253"/>
      <c r="AC58" s="254"/>
      <c r="AD58" s="254"/>
      <c r="AE58" s="254"/>
      <c r="AF58" s="255"/>
      <c r="AG58" s="253"/>
      <c r="AH58" s="253"/>
      <c r="AI58" s="253"/>
      <c r="AJ58" s="253"/>
      <c r="AK58" s="253"/>
      <c r="AL58" s="253"/>
      <c r="AM58" s="250"/>
      <c r="AN58" s="257"/>
      <c r="AO58" s="258"/>
      <c r="AP58" s="201"/>
      <c r="AQ58" s="272"/>
      <c r="AR58" s="253"/>
      <c r="AS58" s="253"/>
      <c r="AT58" s="253"/>
      <c r="AU58" s="253"/>
      <c r="AV58" s="253"/>
      <c r="AW58" s="200"/>
      <c r="AX58" s="200"/>
      <c r="AY58" s="230"/>
      <c r="AZ58" s="200"/>
    </row>
    <row r="59" spans="5:52" ht="19.95" customHeight="1">
      <c r="E59" s="275"/>
      <c r="F59" s="276"/>
      <c r="G59" s="277"/>
      <c r="H59" s="277"/>
      <c r="I59" s="276"/>
      <c r="J59" s="276"/>
      <c r="K59" s="276"/>
      <c r="L59" s="276"/>
      <c r="M59" s="276"/>
      <c r="N59" s="278"/>
      <c r="O59" s="278"/>
      <c r="P59" s="278"/>
      <c r="Q59" s="276"/>
      <c r="R59" s="276"/>
      <c r="S59" s="277"/>
      <c r="T59" s="277"/>
      <c r="U59" s="277"/>
      <c r="V59" s="277"/>
      <c r="W59" s="277"/>
      <c r="X59" s="277"/>
      <c r="Y59" s="277"/>
      <c r="Z59" s="277"/>
      <c r="AA59" s="277"/>
      <c r="AB59" s="277"/>
      <c r="AC59" s="279"/>
      <c r="AD59" s="279"/>
      <c r="AE59" s="279"/>
      <c r="AF59" s="280"/>
      <c r="AG59" s="277"/>
      <c r="AH59" s="277"/>
      <c r="AI59" s="277"/>
      <c r="AJ59" s="277"/>
      <c r="AK59" s="277"/>
      <c r="AL59" s="277"/>
      <c r="AM59" s="276"/>
      <c r="AN59" s="281"/>
      <c r="AO59" s="282"/>
      <c r="AP59" s="203"/>
      <c r="AQ59" s="283"/>
      <c r="AR59" s="277"/>
      <c r="AS59" s="277"/>
      <c r="AT59" s="277"/>
      <c r="AU59" s="277"/>
      <c r="AV59" s="277"/>
      <c r="AW59" s="284"/>
      <c r="AX59" s="284"/>
      <c r="AY59" s="284"/>
      <c r="AZ59" s="284"/>
    </row>
    <row r="60" spans="5:52" ht="19.95" customHeight="1">
      <c r="E60" s="249"/>
      <c r="F60" s="250"/>
      <c r="G60" s="253"/>
      <c r="H60" s="253"/>
      <c r="I60" s="199"/>
      <c r="J60" s="199"/>
      <c r="K60" s="250"/>
      <c r="L60" s="250"/>
      <c r="M60" s="250"/>
      <c r="N60" s="252"/>
      <c r="O60" s="252"/>
      <c r="P60" s="252"/>
      <c r="Q60" s="199"/>
      <c r="R60" s="199"/>
      <c r="S60" s="253"/>
      <c r="T60" s="253"/>
      <c r="U60" s="253"/>
      <c r="V60" s="253"/>
      <c r="W60" s="253"/>
      <c r="X60" s="253"/>
      <c r="Y60" s="253"/>
      <c r="Z60" s="253"/>
      <c r="AA60" s="253"/>
      <c r="AB60" s="253"/>
      <c r="AC60" s="254"/>
      <c r="AD60" s="254"/>
      <c r="AE60" s="254"/>
      <c r="AF60" s="255"/>
      <c r="AG60" s="253"/>
      <c r="AH60" s="253"/>
      <c r="AI60" s="253"/>
      <c r="AJ60" s="253"/>
      <c r="AK60" s="253"/>
      <c r="AL60" s="253"/>
      <c r="AM60" s="250"/>
      <c r="AN60" s="257"/>
      <c r="AO60" s="258"/>
      <c r="AP60" s="201"/>
      <c r="AQ60" s="273"/>
      <c r="AR60" s="253"/>
      <c r="AS60" s="253"/>
      <c r="AT60" s="253"/>
      <c r="AU60" s="253"/>
      <c r="AV60" s="253"/>
      <c r="AW60" s="200"/>
      <c r="AX60" s="200"/>
      <c r="AY60" s="230"/>
      <c r="AZ60" s="200"/>
    </row>
    <row r="61" spans="5:52" ht="19.95" customHeight="1">
      <c r="E61" s="261"/>
      <c r="F61" s="262"/>
      <c r="G61" s="265"/>
      <c r="H61" s="265"/>
      <c r="I61" s="262"/>
      <c r="J61" s="262"/>
      <c r="K61" s="262"/>
      <c r="L61" s="262"/>
      <c r="M61" s="262"/>
      <c r="N61" s="264"/>
      <c r="O61" s="264"/>
      <c r="P61" s="264"/>
      <c r="Q61" s="262"/>
      <c r="R61" s="262"/>
      <c r="S61" s="265"/>
      <c r="T61" s="265"/>
      <c r="U61" s="265"/>
      <c r="V61" s="265"/>
      <c r="W61" s="265"/>
      <c r="X61" s="265"/>
      <c r="Y61" s="265"/>
      <c r="Z61" s="265"/>
      <c r="AA61" s="265"/>
      <c r="AB61" s="265"/>
      <c r="AC61" s="266"/>
      <c r="AD61" s="266"/>
      <c r="AE61" s="266"/>
      <c r="AF61" s="267"/>
      <c r="AG61" s="265"/>
      <c r="AH61" s="265"/>
      <c r="AI61" s="265"/>
      <c r="AJ61" s="265"/>
      <c r="AK61" s="265"/>
      <c r="AL61" s="265"/>
      <c r="AM61" s="262"/>
      <c r="AN61" s="269"/>
      <c r="AO61" s="270"/>
      <c r="AP61" s="285"/>
      <c r="AQ61" s="233"/>
      <c r="AR61" s="286"/>
      <c r="AS61" s="265"/>
      <c r="AT61" s="265"/>
      <c r="AU61" s="265"/>
      <c r="AV61" s="265"/>
      <c r="AW61" s="181"/>
      <c r="AX61" s="181"/>
      <c r="AY61" s="182"/>
      <c r="AZ61" s="181"/>
    </row>
    <row r="62" spans="5:52" ht="19.95" customHeight="1">
      <c r="E62" s="275"/>
      <c r="F62" s="276"/>
      <c r="G62" s="277"/>
      <c r="H62" s="277"/>
      <c r="I62" s="276"/>
      <c r="J62" s="276"/>
      <c r="K62" s="276"/>
      <c r="L62" s="276"/>
      <c r="M62" s="276"/>
      <c r="N62" s="278"/>
      <c r="O62" s="278"/>
      <c r="P62" s="278"/>
      <c r="Q62" s="276"/>
      <c r="R62" s="276"/>
      <c r="S62" s="277"/>
      <c r="T62" s="277"/>
      <c r="U62" s="277"/>
      <c r="V62" s="277"/>
      <c r="W62" s="277"/>
      <c r="X62" s="277"/>
      <c r="Y62" s="277"/>
      <c r="Z62" s="277"/>
      <c r="AA62" s="277"/>
      <c r="AB62" s="277"/>
      <c r="AC62" s="279"/>
      <c r="AD62" s="279"/>
      <c r="AE62" s="279"/>
      <c r="AF62" s="280"/>
      <c r="AG62" s="277"/>
      <c r="AH62" s="277"/>
      <c r="AI62" s="277"/>
      <c r="AJ62" s="277"/>
      <c r="AK62" s="277"/>
      <c r="AL62" s="277"/>
      <c r="AM62" s="276"/>
      <c r="AN62" s="281"/>
      <c r="AO62" s="282"/>
      <c r="AP62" s="203"/>
      <c r="AQ62" s="276"/>
      <c r="AR62" s="277"/>
      <c r="AS62" s="277"/>
      <c r="AT62" s="277"/>
      <c r="AU62" s="277"/>
      <c r="AV62" s="277"/>
      <c r="AW62" s="284"/>
      <c r="AX62" s="284"/>
      <c r="AY62" s="284"/>
      <c r="AZ62" s="284"/>
    </row>
    <row r="63" spans="5:52" ht="19.95" customHeight="1">
      <c r="E63" s="275"/>
      <c r="F63" s="276"/>
      <c r="G63" s="277"/>
      <c r="H63" s="277"/>
      <c r="I63" s="276"/>
      <c r="J63" s="276"/>
      <c r="K63" s="276"/>
      <c r="L63" s="276"/>
      <c r="M63" s="276"/>
      <c r="N63" s="278"/>
      <c r="O63" s="278"/>
      <c r="P63" s="278"/>
      <c r="Q63" s="276"/>
      <c r="R63" s="276"/>
      <c r="S63" s="277"/>
      <c r="T63" s="277"/>
      <c r="U63" s="277"/>
      <c r="V63" s="277"/>
      <c r="W63" s="277"/>
      <c r="X63" s="277"/>
      <c r="Y63" s="277"/>
      <c r="Z63" s="277"/>
      <c r="AA63" s="277"/>
      <c r="AB63" s="277"/>
      <c r="AC63" s="279"/>
      <c r="AD63" s="279"/>
      <c r="AE63" s="279"/>
      <c r="AF63" s="280"/>
      <c r="AG63" s="277"/>
      <c r="AH63" s="277"/>
      <c r="AI63" s="277"/>
      <c r="AJ63" s="277"/>
      <c r="AK63" s="277"/>
      <c r="AL63" s="277"/>
      <c r="AM63" s="276"/>
      <c r="AN63" s="281"/>
      <c r="AO63" s="282"/>
      <c r="AP63" s="203"/>
      <c r="AQ63" s="276"/>
      <c r="AR63" s="276"/>
      <c r="AS63" s="276"/>
      <c r="AT63" s="277"/>
      <c r="AU63" s="277"/>
      <c r="AV63" s="277"/>
      <c r="AW63" s="284"/>
      <c r="AX63" s="284"/>
      <c r="AY63" s="284"/>
      <c r="AZ63" s="284"/>
    </row>
    <row r="64" spans="5:52" ht="19.95" customHeight="1">
      <c r="E64" s="261"/>
      <c r="F64" s="262"/>
      <c r="G64" s="265"/>
      <c r="H64" s="265"/>
      <c r="I64" s="262"/>
      <c r="J64" s="214"/>
      <c r="K64" s="262"/>
      <c r="L64" s="262"/>
      <c r="M64" s="262"/>
      <c r="N64" s="264"/>
      <c r="O64" s="264"/>
      <c r="P64" s="264"/>
      <c r="Q64" s="262"/>
      <c r="R64" s="262"/>
      <c r="S64" s="265"/>
      <c r="T64" s="265"/>
      <c r="U64" s="265"/>
      <c r="V64" s="265"/>
      <c r="W64" s="265"/>
      <c r="X64" s="265"/>
      <c r="Y64" s="265"/>
      <c r="Z64" s="265"/>
      <c r="AA64" s="265"/>
      <c r="AB64" s="265"/>
      <c r="AC64" s="266"/>
      <c r="AD64" s="266"/>
      <c r="AE64" s="266"/>
      <c r="AF64" s="267"/>
      <c r="AG64" s="265"/>
      <c r="AH64" s="265"/>
      <c r="AI64" s="265"/>
      <c r="AJ64" s="265"/>
      <c r="AK64" s="265"/>
      <c r="AL64" s="265"/>
      <c r="AM64" s="262"/>
      <c r="AN64" s="269"/>
      <c r="AO64" s="270"/>
      <c r="AP64" s="285"/>
      <c r="AQ64" s="233"/>
      <c r="AR64" s="287"/>
      <c r="AS64" s="265"/>
      <c r="AT64" s="265"/>
      <c r="AU64" s="265"/>
      <c r="AV64" s="265"/>
      <c r="AW64" s="181"/>
      <c r="AX64" s="181"/>
      <c r="AY64" s="182"/>
      <c r="AZ64" s="181"/>
    </row>
    <row r="65" spans="5:52" ht="19.95" customHeight="1">
      <c r="E65" s="275"/>
      <c r="F65" s="276"/>
      <c r="G65" s="277"/>
      <c r="H65" s="277"/>
      <c r="I65" s="276"/>
      <c r="J65" s="276"/>
      <c r="K65" s="276"/>
      <c r="L65" s="276"/>
      <c r="M65" s="276"/>
      <c r="N65" s="278"/>
      <c r="O65" s="278"/>
      <c r="P65" s="278"/>
      <c r="Q65" s="276"/>
      <c r="R65" s="276"/>
      <c r="S65" s="277"/>
      <c r="T65" s="277"/>
      <c r="U65" s="277"/>
      <c r="V65" s="277"/>
      <c r="W65" s="277"/>
      <c r="X65" s="277"/>
      <c r="Y65" s="277"/>
      <c r="Z65" s="277"/>
      <c r="AA65" s="277"/>
      <c r="AB65" s="277"/>
      <c r="AC65" s="279"/>
      <c r="AD65" s="279"/>
      <c r="AE65" s="279"/>
      <c r="AF65" s="280"/>
      <c r="AG65" s="277"/>
      <c r="AH65" s="277"/>
      <c r="AI65" s="277"/>
      <c r="AJ65" s="277"/>
      <c r="AK65" s="277"/>
      <c r="AL65" s="277"/>
      <c r="AM65" s="276"/>
      <c r="AN65" s="281"/>
      <c r="AO65" s="282"/>
      <c r="AP65" s="203"/>
      <c r="AQ65" s="276"/>
      <c r="AR65" s="277"/>
      <c r="AS65" s="277"/>
      <c r="AT65" s="277"/>
      <c r="AU65" s="277"/>
      <c r="AV65" s="277"/>
      <c r="AW65" s="284"/>
      <c r="AX65" s="284"/>
      <c r="AY65" s="284"/>
      <c r="AZ65" s="284"/>
    </row>
    <row r="66" spans="5:52" ht="19.95" customHeight="1">
      <c r="E66" s="261"/>
      <c r="F66" s="262"/>
      <c r="G66" s="265"/>
      <c r="H66" s="265"/>
      <c r="I66" s="262"/>
      <c r="J66" s="262"/>
      <c r="K66" s="262"/>
      <c r="L66" s="262"/>
      <c r="M66" s="262"/>
      <c r="N66" s="264"/>
      <c r="O66" s="264"/>
      <c r="P66" s="264"/>
      <c r="Q66" s="262"/>
      <c r="R66" s="262"/>
      <c r="S66" s="265"/>
      <c r="T66" s="265"/>
      <c r="U66" s="265"/>
      <c r="V66" s="265"/>
      <c r="W66" s="265"/>
      <c r="X66" s="265"/>
      <c r="Y66" s="265"/>
      <c r="Z66" s="265"/>
      <c r="AA66" s="265"/>
      <c r="AB66" s="265"/>
      <c r="AC66" s="266"/>
      <c r="AD66" s="266"/>
      <c r="AE66" s="266"/>
      <c r="AF66" s="267"/>
      <c r="AG66" s="265"/>
      <c r="AH66" s="265"/>
      <c r="AI66" s="265"/>
      <c r="AJ66" s="265"/>
      <c r="AK66" s="265"/>
      <c r="AL66" s="265"/>
      <c r="AM66" s="262"/>
      <c r="AN66" s="269"/>
      <c r="AO66" s="270"/>
      <c r="AP66" s="285"/>
      <c r="AQ66" s="233"/>
      <c r="AR66" s="265"/>
      <c r="AS66" s="265"/>
      <c r="AT66" s="265"/>
      <c r="AU66" s="265"/>
      <c r="AV66" s="265"/>
      <c r="AW66" s="181"/>
      <c r="AX66" s="181"/>
      <c r="AY66" s="182"/>
      <c r="AZ66" s="181"/>
    </row>
    <row r="67" spans="5:52" ht="19.95" customHeight="1">
      <c r="E67" s="275"/>
      <c r="F67" s="276"/>
      <c r="G67" s="277"/>
      <c r="H67" s="277"/>
      <c r="I67" s="276"/>
      <c r="J67" s="276"/>
      <c r="K67" s="276"/>
      <c r="L67" s="276"/>
      <c r="M67" s="276"/>
      <c r="N67" s="278"/>
      <c r="O67" s="278"/>
      <c r="P67" s="278"/>
      <c r="Q67" s="276"/>
      <c r="R67" s="276"/>
      <c r="S67" s="277"/>
      <c r="T67" s="277"/>
      <c r="U67" s="277"/>
      <c r="V67" s="277"/>
      <c r="W67" s="277"/>
      <c r="X67" s="277"/>
      <c r="Y67" s="277"/>
      <c r="Z67" s="277"/>
      <c r="AA67" s="277"/>
      <c r="AB67" s="277"/>
      <c r="AC67" s="279"/>
      <c r="AD67" s="279"/>
      <c r="AE67" s="279"/>
      <c r="AF67" s="280"/>
      <c r="AG67" s="277"/>
      <c r="AH67" s="277"/>
      <c r="AI67" s="277"/>
      <c r="AJ67" s="277"/>
      <c r="AK67" s="277"/>
      <c r="AL67" s="277"/>
      <c r="AM67" s="276"/>
      <c r="AN67" s="281"/>
      <c r="AO67" s="282"/>
      <c r="AP67" s="203"/>
      <c r="AQ67" s="276"/>
      <c r="AR67" s="277"/>
      <c r="AS67" s="277"/>
      <c r="AT67" s="277"/>
      <c r="AU67" s="277"/>
      <c r="AV67" s="277"/>
      <c r="AW67" s="284"/>
      <c r="AX67" s="284"/>
      <c r="AY67" s="284"/>
      <c r="AZ67" s="284"/>
    </row>
    <row r="68" spans="5:52" ht="19.95" customHeight="1">
      <c r="E68" s="261"/>
      <c r="F68" s="262"/>
      <c r="G68" s="265"/>
      <c r="H68" s="265"/>
      <c r="I68" s="262"/>
      <c r="J68" s="214"/>
      <c r="K68" s="262"/>
      <c r="L68" s="262"/>
      <c r="M68" s="262"/>
      <c r="N68" s="264"/>
      <c r="O68" s="264"/>
      <c r="P68" s="264"/>
      <c r="Q68" s="262"/>
      <c r="R68" s="262"/>
      <c r="S68" s="265"/>
      <c r="T68" s="265"/>
      <c r="U68" s="265"/>
      <c r="V68" s="265"/>
      <c r="W68" s="265"/>
      <c r="X68" s="265"/>
      <c r="Y68" s="265"/>
      <c r="Z68" s="265"/>
      <c r="AA68" s="265"/>
      <c r="AB68" s="265"/>
      <c r="AC68" s="266"/>
      <c r="AD68" s="266"/>
      <c r="AE68" s="266"/>
      <c r="AF68" s="267"/>
      <c r="AG68" s="265"/>
      <c r="AH68" s="265"/>
      <c r="AI68" s="265"/>
      <c r="AJ68" s="265"/>
      <c r="AK68" s="265"/>
      <c r="AL68" s="265"/>
      <c r="AM68" s="262"/>
      <c r="AN68" s="269"/>
      <c r="AO68" s="270"/>
      <c r="AP68" s="285"/>
      <c r="AQ68" s="233"/>
      <c r="AR68" s="265"/>
      <c r="AS68" s="265"/>
      <c r="AT68" s="265"/>
      <c r="AU68" s="265"/>
      <c r="AV68" s="265"/>
      <c r="AW68" s="181"/>
      <c r="AX68" s="181"/>
      <c r="AY68" s="182"/>
      <c r="AZ68" s="181"/>
    </row>
    <row r="69" spans="5:52" ht="19.95" customHeight="1">
      <c r="E69" s="275"/>
      <c r="F69" s="276"/>
      <c r="G69" s="277"/>
      <c r="H69" s="277"/>
      <c r="I69" s="276"/>
      <c r="J69" s="276"/>
      <c r="K69" s="276"/>
      <c r="L69" s="276"/>
      <c r="M69" s="276"/>
      <c r="N69" s="278"/>
      <c r="O69" s="278"/>
      <c r="P69" s="278"/>
      <c r="Q69" s="276"/>
      <c r="R69" s="276"/>
      <c r="S69" s="277"/>
      <c r="T69" s="277"/>
      <c r="U69" s="277"/>
      <c r="V69" s="277"/>
      <c r="W69" s="277"/>
      <c r="X69" s="277"/>
      <c r="Y69" s="277"/>
      <c r="Z69" s="277"/>
      <c r="AA69" s="277"/>
      <c r="AB69" s="277"/>
      <c r="AC69" s="279"/>
      <c r="AD69" s="279"/>
      <c r="AE69" s="279"/>
      <c r="AF69" s="280"/>
      <c r="AG69" s="277"/>
      <c r="AH69" s="277"/>
      <c r="AI69" s="277"/>
      <c r="AJ69" s="277"/>
      <c r="AK69" s="277"/>
      <c r="AL69" s="277"/>
      <c r="AM69" s="276"/>
      <c r="AN69" s="281"/>
      <c r="AO69" s="282"/>
      <c r="AP69" s="203"/>
      <c r="AQ69" s="276"/>
      <c r="AR69" s="277"/>
      <c r="AS69" s="277"/>
      <c r="AT69" s="277"/>
      <c r="AU69" s="277"/>
      <c r="AV69" s="277"/>
      <c r="AW69" s="284"/>
      <c r="AX69" s="181"/>
      <c r="AY69" s="182"/>
      <c r="AZ69" s="284"/>
    </row>
    <row r="70" spans="5:52" ht="19.95" customHeight="1">
      <c r="E70" s="261"/>
      <c r="F70" s="262"/>
      <c r="G70" s="265"/>
      <c r="H70" s="265"/>
      <c r="I70" s="262"/>
      <c r="J70" s="214"/>
      <c r="K70" s="262"/>
      <c r="L70" s="262"/>
      <c r="M70" s="262"/>
      <c r="N70" s="264"/>
      <c r="O70" s="264"/>
      <c r="P70" s="264"/>
      <c r="Q70" s="262"/>
      <c r="R70" s="262"/>
      <c r="S70" s="265"/>
      <c r="T70" s="265"/>
      <c r="U70" s="265"/>
      <c r="V70" s="265"/>
      <c r="W70" s="265"/>
      <c r="X70" s="265"/>
      <c r="Y70" s="265"/>
      <c r="Z70" s="265"/>
      <c r="AA70" s="265"/>
      <c r="AB70" s="265"/>
      <c r="AC70" s="266"/>
      <c r="AD70" s="266"/>
      <c r="AE70" s="266"/>
      <c r="AF70" s="267"/>
      <c r="AG70" s="265"/>
      <c r="AH70" s="265"/>
      <c r="AI70" s="265"/>
      <c r="AJ70" s="265"/>
      <c r="AK70" s="265"/>
      <c r="AL70" s="265"/>
      <c r="AM70" s="262"/>
      <c r="AN70" s="269"/>
      <c r="AO70" s="270"/>
      <c r="AP70" s="285"/>
      <c r="AQ70" s="233"/>
      <c r="AR70" s="265"/>
      <c r="AS70" s="265"/>
      <c r="AT70" s="265"/>
      <c r="AU70" s="265"/>
      <c r="AV70" s="265"/>
      <c r="AW70" s="181"/>
      <c r="AX70" s="181"/>
      <c r="AY70" s="182"/>
      <c r="AZ70" s="181"/>
    </row>
    <row r="71" spans="5:52" ht="19.95" customHeight="1">
      <c r="E71" s="275"/>
      <c r="F71" s="276"/>
      <c r="G71" s="277"/>
      <c r="H71" s="277"/>
      <c r="I71" s="276"/>
      <c r="J71" s="276"/>
      <c r="K71" s="276"/>
      <c r="L71" s="276"/>
      <c r="M71" s="276"/>
      <c r="N71" s="278"/>
      <c r="O71" s="278"/>
      <c r="P71" s="278"/>
      <c r="Q71" s="276"/>
      <c r="R71" s="276"/>
      <c r="S71" s="277"/>
      <c r="T71" s="277"/>
      <c r="U71" s="277"/>
      <c r="V71" s="277"/>
      <c r="W71" s="277"/>
      <c r="X71" s="277"/>
      <c r="Y71" s="277"/>
      <c r="Z71" s="277"/>
      <c r="AA71" s="277"/>
      <c r="AB71" s="277"/>
      <c r="AC71" s="279"/>
      <c r="AD71" s="279"/>
      <c r="AE71" s="279"/>
      <c r="AF71" s="280"/>
      <c r="AG71" s="277"/>
      <c r="AH71" s="277"/>
      <c r="AI71" s="277"/>
      <c r="AJ71" s="277"/>
      <c r="AK71" s="277"/>
      <c r="AL71" s="277"/>
      <c r="AM71" s="276"/>
      <c r="AN71" s="281"/>
      <c r="AO71" s="282"/>
      <c r="AP71" s="203"/>
      <c r="AQ71" s="276"/>
      <c r="AR71" s="277"/>
      <c r="AS71" s="277"/>
      <c r="AT71" s="277"/>
      <c r="AU71" s="277"/>
      <c r="AV71" s="277"/>
      <c r="AW71" s="284"/>
      <c r="AX71" s="181"/>
      <c r="AY71" s="182"/>
      <c r="AZ71" s="284"/>
    </row>
    <row r="72" spans="5:52" ht="19.95" customHeight="1">
      <c r="E72" s="249"/>
      <c r="F72" s="250"/>
      <c r="G72" s="253"/>
      <c r="H72" s="253"/>
      <c r="I72" s="199"/>
      <c r="J72" s="199"/>
      <c r="K72" s="250"/>
      <c r="L72" s="250"/>
      <c r="M72" s="250"/>
      <c r="N72" s="252"/>
      <c r="O72" s="252"/>
      <c r="P72" s="252"/>
      <c r="Q72" s="250"/>
      <c r="R72" s="199"/>
      <c r="S72" s="253"/>
      <c r="T72" s="253"/>
      <c r="U72" s="253"/>
      <c r="V72" s="253"/>
      <c r="W72" s="253"/>
      <c r="X72" s="253"/>
      <c r="Y72" s="253"/>
      <c r="Z72" s="253"/>
      <c r="AA72" s="253"/>
      <c r="AB72" s="253"/>
      <c r="AC72" s="254"/>
      <c r="AD72" s="254"/>
      <c r="AE72" s="254"/>
      <c r="AF72" s="255"/>
      <c r="AG72" s="253"/>
      <c r="AH72" s="253"/>
      <c r="AI72" s="253"/>
      <c r="AJ72" s="253"/>
      <c r="AK72" s="253"/>
      <c r="AL72" s="253"/>
      <c r="AM72" s="250"/>
      <c r="AN72" s="257"/>
      <c r="AO72" s="258"/>
      <c r="AP72" s="201"/>
      <c r="AQ72" s="199"/>
      <c r="AR72" s="253"/>
      <c r="AS72" s="253"/>
      <c r="AT72" s="253"/>
      <c r="AU72" s="253"/>
      <c r="AV72" s="253"/>
      <c r="AW72" s="200"/>
      <c r="AX72" s="181"/>
      <c r="AY72" s="182"/>
      <c r="AZ72" s="200"/>
    </row>
    <row r="73" spans="5:52" ht="19.95" customHeight="1">
      <c r="E73" s="275"/>
      <c r="F73" s="276"/>
      <c r="G73" s="277"/>
      <c r="H73" s="277"/>
      <c r="I73" s="276"/>
      <c r="J73" s="276"/>
      <c r="K73" s="276"/>
      <c r="L73" s="276"/>
      <c r="M73" s="276"/>
      <c r="N73" s="278"/>
      <c r="O73" s="278"/>
      <c r="P73" s="278"/>
      <c r="Q73" s="276"/>
      <c r="R73" s="276"/>
      <c r="S73" s="277"/>
      <c r="T73" s="277"/>
      <c r="U73" s="277"/>
      <c r="V73" s="277"/>
      <c r="W73" s="277"/>
      <c r="X73" s="277"/>
      <c r="Y73" s="277"/>
      <c r="Z73" s="277"/>
      <c r="AA73" s="277"/>
      <c r="AB73" s="277"/>
      <c r="AC73" s="279"/>
      <c r="AD73" s="279"/>
      <c r="AE73" s="279"/>
      <c r="AF73" s="280"/>
      <c r="AG73" s="277"/>
      <c r="AH73" s="277"/>
      <c r="AI73" s="277"/>
      <c r="AJ73" s="277"/>
      <c r="AK73" s="277"/>
      <c r="AL73" s="277"/>
      <c r="AM73" s="276"/>
      <c r="AN73" s="281"/>
      <c r="AO73" s="282"/>
      <c r="AP73" s="203"/>
      <c r="AQ73" s="276"/>
      <c r="AR73" s="277"/>
      <c r="AS73" s="277"/>
      <c r="AT73" s="277"/>
      <c r="AU73" s="277"/>
      <c r="AV73" s="277"/>
      <c r="AW73" s="284"/>
      <c r="AX73" s="181"/>
      <c r="AY73" s="182"/>
      <c r="AZ73" s="284"/>
    </row>
    <row r="74" spans="5:52" ht="19.95" customHeight="1">
      <c r="E74" s="249"/>
      <c r="F74" s="250"/>
      <c r="G74" s="253"/>
      <c r="H74" s="253"/>
      <c r="I74" s="199"/>
      <c r="J74" s="199"/>
      <c r="K74" s="250"/>
      <c r="L74" s="250"/>
      <c r="M74" s="250"/>
      <c r="N74" s="252"/>
      <c r="O74" s="252"/>
      <c r="P74" s="252"/>
      <c r="Q74" s="250"/>
      <c r="R74" s="199"/>
      <c r="S74" s="253"/>
      <c r="T74" s="253"/>
      <c r="U74" s="253"/>
      <c r="V74" s="253"/>
      <c r="W74" s="253"/>
      <c r="X74" s="253"/>
      <c r="Y74" s="253"/>
      <c r="Z74" s="253"/>
      <c r="AA74" s="253"/>
      <c r="AB74" s="253"/>
      <c r="AC74" s="254"/>
      <c r="AD74" s="254"/>
      <c r="AE74" s="254"/>
      <c r="AF74" s="255"/>
      <c r="AG74" s="253"/>
      <c r="AH74" s="253"/>
      <c r="AI74" s="253"/>
      <c r="AJ74" s="253"/>
      <c r="AK74" s="253"/>
      <c r="AL74" s="253"/>
      <c r="AM74" s="250"/>
      <c r="AN74" s="257"/>
      <c r="AO74" s="258"/>
      <c r="AP74" s="201"/>
      <c r="AQ74" s="199"/>
      <c r="AR74" s="253"/>
      <c r="AS74" s="253"/>
      <c r="AT74" s="253"/>
      <c r="AU74" s="253"/>
      <c r="AV74" s="253"/>
      <c r="AW74" s="200"/>
      <c r="AX74" s="181"/>
      <c r="AY74" s="182"/>
      <c r="AZ74" s="200"/>
    </row>
    <row r="75" spans="5:52" ht="19.95" customHeight="1">
      <c r="E75" s="275"/>
      <c r="F75" s="276"/>
      <c r="G75" s="277"/>
      <c r="H75" s="277"/>
      <c r="I75" s="276"/>
      <c r="J75" s="276"/>
      <c r="K75" s="276"/>
      <c r="L75" s="276"/>
      <c r="M75" s="276"/>
      <c r="N75" s="278"/>
      <c r="O75" s="278"/>
      <c r="P75" s="278"/>
      <c r="Q75" s="276"/>
      <c r="R75" s="276"/>
      <c r="S75" s="277"/>
      <c r="T75" s="277"/>
      <c r="U75" s="277"/>
      <c r="V75" s="277"/>
      <c r="W75" s="277"/>
      <c r="X75" s="277"/>
      <c r="Y75" s="277"/>
      <c r="Z75" s="277"/>
      <c r="AA75" s="277"/>
      <c r="AB75" s="277"/>
      <c r="AC75" s="279"/>
      <c r="AD75" s="279"/>
      <c r="AE75" s="279"/>
      <c r="AF75" s="280"/>
      <c r="AG75" s="277"/>
      <c r="AH75" s="277"/>
      <c r="AI75" s="277"/>
      <c r="AJ75" s="277"/>
      <c r="AK75" s="277"/>
      <c r="AL75" s="277"/>
      <c r="AM75" s="276"/>
      <c r="AN75" s="281"/>
      <c r="AO75" s="282"/>
      <c r="AP75" s="203"/>
      <c r="AQ75" s="276"/>
      <c r="AR75" s="277"/>
      <c r="AS75" s="277"/>
      <c r="AT75" s="277"/>
      <c r="AU75" s="277"/>
      <c r="AV75" s="277"/>
      <c r="AW75" s="284"/>
      <c r="AX75" s="181"/>
      <c r="AY75" s="182"/>
      <c r="AZ75" s="284"/>
    </row>
    <row r="76" spans="5:52" ht="19.95" customHeight="1">
      <c r="E76" s="249"/>
      <c r="F76" s="250"/>
      <c r="G76" s="253"/>
      <c r="H76" s="253"/>
      <c r="I76" s="199"/>
      <c r="J76" s="199"/>
      <c r="K76" s="250"/>
      <c r="L76" s="250"/>
      <c r="M76" s="250"/>
      <c r="N76" s="252"/>
      <c r="O76" s="252"/>
      <c r="P76" s="252"/>
      <c r="Q76" s="250"/>
      <c r="R76" s="250"/>
      <c r="S76" s="253"/>
      <c r="T76" s="253"/>
      <c r="U76" s="253"/>
      <c r="V76" s="253"/>
      <c r="W76" s="253"/>
      <c r="X76" s="253"/>
      <c r="Y76" s="253"/>
      <c r="Z76" s="253"/>
      <c r="AA76" s="253"/>
      <c r="AB76" s="253"/>
      <c r="AC76" s="254"/>
      <c r="AD76" s="254"/>
      <c r="AE76" s="254"/>
      <c r="AF76" s="255"/>
      <c r="AG76" s="253"/>
      <c r="AH76" s="253"/>
      <c r="AI76" s="253"/>
      <c r="AJ76" s="253"/>
      <c r="AK76" s="253"/>
      <c r="AL76" s="253"/>
      <c r="AM76" s="250"/>
      <c r="AN76" s="257"/>
      <c r="AO76" s="258"/>
      <c r="AP76" s="201"/>
      <c r="AQ76" s="199"/>
      <c r="AR76" s="253"/>
      <c r="AS76" s="253"/>
      <c r="AT76" s="253"/>
      <c r="AU76" s="253"/>
      <c r="AV76" s="253"/>
      <c r="AW76" s="200"/>
      <c r="AX76" s="181"/>
      <c r="AY76" s="182"/>
      <c r="AZ76" s="200"/>
    </row>
    <row r="77" spans="5:52" ht="19.95" customHeight="1">
      <c r="E77" s="275"/>
      <c r="F77" s="276"/>
      <c r="G77" s="277"/>
      <c r="H77" s="277"/>
      <c r="I77" s="276"/>
      <c r="J77" s="276"/>
      <c r="K77" s="276"/>
      <c r="L77" s="276"/>
      <c r="M77" s="276"/>
      <c r="N77" s="278"/>
      <c r="O77" s="278"/>
      <c r="P77" s="278"/>
      <c r="Q77" s="276"/>
      <c r="R77" s="276"/>
      <c r="S77" s="277"/>
      <c r="T77" s="277"/>
      <c r="U77" s="277"/>
      <c r="V77" s="277"/>
      <c r="W77" s="277"/>
      <c r="X77" s="277"/>
      <c r="Y77" s="277"/>
      <c r="Z77" s="277"/>
      <c r="AA77" s="277"/>
      <c r="AB77" s="277"/>
      <c r="AC77" s="279"/>
      <c r="AD77" s="279"/>
      <c r="AE77" s="279"/>
      <c r="AF77" s="280"/>
      <c r="AG77" s="277"/>
      <c r="AH77" s="277"/>
      <c r="AI77" s="277"/>
      <c r="AJ77" s="277"/>
      <c r="AK77" s="277"/>
      <c r="AL77" s="277"/>
      <c r="AM77" s="276"/>
      <c r="AN77" s="281"/>
      <c r="AO77" s="282"/>
      <c r="AP77" s="203"/>
      <c r="AQ77" s="276"/>
      <c r="AR77" s="277"/>
      <c r="AS77" s="277"/>
      <c r="AT77" s="277"/>
      <c r="AU77" s="277"/>
      <c r="AV77" s="277"/>
      <c r="AW77" s="284"/>
      <c r="AX77" s="181"/>
      <c r="AY77" s="182"/>
      <c r="AZ77" s="284"/>
    </row>
    <row r="78" spans="5:52" ht="19.95" customHeight="1">
      <c r="E78" s="249"/>
      <c r="F78" s="250"/>
      <c r="G78" s="253"/>
      <c r="H78" s="253"/>
      <c r="I78" s="250"/>
      <c r="J78" s="250"/>
      <c r="K78" s="250"/>
      <c r="L78" s="250"/>
      <c r="M78" s="250"/>
      <c r="N78" s="252"/>
      <c r="O78" s="252"/>
      <c r="P78" s="252"/>
      <c r="Q78" s="250"/>
      <c r="R78" s="250"/>
      <c r="S78" s="253"/>
      <c r="T78" s="253"/>
      <c r="U78" s="253"/>
      <c r="V78" s="253"/>
      <c r="W78" s="253"/>
      <c r="X78" s="253"/>
      <c r="Y78" s="253"/>
      <c r="Z78" s="253"/>
      <c r="AA78" s="253"/>
      <c r="AB78" s="253"/>
      <c r="AC78" s="254"/>
      <c r="AD78" s="254"/>
      <c r="AE78" s="254"/>
      <c r="AF78" s="255"/>
      <c r="AG78" s="253"/>
      <c r="AH78" s="253"/>
      <c r="AI78" s="253"/>
      <c r="AJ78" s="253"/>
      <c r="AK78" s="253"/>
      <c r="AL78" s="253"/>
      <c r="AM78" s="250"/>
      <c r="AN78" s="257"/>
      <c r="AO78" s="258"/>
      <c r="AP78" s="201"/>
      <c r="AQ78" s="288"/>
      <c r="AR78" s="253"/>
      <c r="AS78" s="253"/>
      <c r="AT78" s="253"/>
      <c r="AU78" s="253"/>
      <c r="AV78" s="253"/>
      <c r="AW78" s="200"/>
      <c r="AX78" s="181"/>
      <c r="AY78" s="182"/>
      <c r="AZ78" s="200"/>
    </row>
    <row r="79" spans="5:52" ht="19.95" customHeight="1">
      <c r="E79" s="275"/>
      <c r="F79" s="276"/>
      <c r="G79" s="277"/>
      <c r="H79" s="277"/>
      <c r="I79" s="276"/>
      <c r="J79" s="276"/>
      <c r="K79" s="276"/>
      <c r="L79" s="276"/>
      <c r="M79" s="276"/>
      <c r="N79" s="278"/>
      <c r="O79" s="278"/>
      <c r="P79" s="278"/>
      <c r="Q79" s="276"/>
      <c r="R79" s="276"/>
      <c r="S79" s="277"/>
      <c r="T79" s="277"/>
      <c r="U79" s="277"/>
      <c r="V79" s="277"/>
      <c r="W79" s="277"/>
      <c r="X79" s="277"/>
      <c r="Y79" s="277"/>
      <c r="Z79" s="277"/>
      <c r="AA79" s="277"/>
      <c r="AB79" s="277"/>
      <c r="AC79" s="279"/>
      <c r="AD79" s="279"/>
      <c r="AE79" s="279"/>
      <c r="AF79" s="280"/>
      <c r="AG79" s="277"/>
      <c r="AH79" s="277"/>
      <c r="AI79" s="277"/>
      <c r="AJ79" s="277"/>
      <c r="AK79" s="277"/>
      <c r="AL79" s="277"/>
      <c r="AM79" s="276"/>
      <c r="AN79" s="281"/>
      <c r="AO79" s="282"/>
      <c r="AP79" s="203"/>
      <c r="AQ79" s="276"/>
      <c r="AR79" s="277"/>
      <c r="AS79" s="277"/>
      <c r="AT79" s="277"/>
      <c r="AU79" s="277"/>
      <c r="AV79" s="277"/>
      <c r="AW79" s="284"/>
      <c r="AX79" s="181"/>
      <c r="AY79" s="182"/>
      <c r="AZ79" s="284"/>
    </row>
    <row r="80" spans="5:52" ht="19.95" customHeight="1">
      <c r="E80" s="249"/>
      <c r="F80" s="250"/>
      <c r="G80" s="253"/>
      <c r="H80" s="253"/>
      <c r="I80" s="250"/>
      <c r="J80" s="250"/>
      <c r="K80" s="250"/>
      <c r="L80" s="250"/>
      <c r="M80" s="250"/>
      <c r="N80" s="250"/>
      <c r="O80" s="252"/>
      <c r="P80" s="252"/>
      <c r="Q80" s="250"/>
      <c r="R80" s="250"/>
      <c r="S80" s="253"/>
      <c r="T80" s="253"/>
      <c r="U80" s="253"/>
      <c r="V80" s="253"/>
      <c r="W80" s="253"/>
      <c r="X80" s="253"/>
      <c r="Y80" s="253"/>
      <c r="Z80" s="253"/>
      <c r="AA80" s="253"/>
      <c r="AB80" s="253"/>
      <c r="AC80" s="254"/>
      <c r="AD80" s="254"/>
      <c r="AE80" s="254"/>
      <c r="AF80" s="255"/>
      <c r="AG80" s="253"/>
      <c r="AH80" s="253"/>
      <c r="AI80" s="253"/>
      <c r="AJ80" s="253"/>
      <c r="AK80" s="253"/>
      <c r="AL80" s="253"/>
      <c r="AM80" s="250"/>
      <c r="AN80" s="257"/>
      <c r="AO80" s="258"/>
      <c r="AP80" s="201"/>
      <c r="AQ80" s="250"/>
      <c r="AR80" s="253"/>
      <c r="AS80" s="253"/>
      <c r="AT80" s="253"/>
      <c r="AU80" s="253"/>
      <c r="AV80" s="253"/>
      <c r="AW80" s="200"/>
      <c r="AX80" s="181"/>
      <c r="AY80" s="182"/>
      <c r="AZ80" s="200"/>
    </row>
    <row r="81" spans="5:52" ht="19.95" customHeight="1">
      <c r="E81" s="249"/>
      <c r="F81" s="250"/>
      <c r="G81" s="253"/>
      <c r="H81" s="253"/>
      <c r="I81" s="250"/>
      <c r="J81" s="250"/>
      <c r="K81" s="250"/>
      <c r="L81" s="250"/>
      <c r="M81" s="250"/>
      <c r="N81" s="250"/>
      <c r="O81" s="252"/>
      <c r="P81" s="252"/>
      <c r="Q81" s="199"/>
      <c r="R81" s="250"/>
      <c r="S81" s="253"/>
      <c r="T81" s="253"/>
      <c r="U81" s="253"/>
      <c r="V81" s="253"/>
      <c r="W81" s="253"/>
      <c r="X81" s="253"/>
      <c r="Y81" s="253"/>
      <c r="Z81" s="253"/>
      <c r="AA81" s="253"/>
      <c r="AB81" s="253"/>
      <c r="AC81" s="254"/>
      <c r="AD81" s="254"/>
      <c r="AE81" s="254"/>
      <c r="AF81" s="255"/>
      <c r="AG81" s="253"/>
      <c r="AH81" s="253"/>
      <c r="AI81" s="253"/>
      <c r="AJ81" s="253"/>
      <c r="AK81" s="253"/>
      <c r="AL81" s="253"/>
      <c r="AM81" s="250"/>
      <c r="AN81" s="257"/>
      <c r="AO81" s="258"/>
      <c r="AP81" s="201"/>
      <c r="AQ81" s="199"/>
      <c r="AR81" s="253"/>
      <c r="AS81" s="253"/>
      <c r="AT81" s="253"/>
      <c r="AU81" s="253"/>
      <c r="AV81" s="253"/>
      <c r="AW81" s="200"/>
      <c r="AX81" s="181"/>
      <c r="AY81" s="182"/>
      <c r="AZ81" s="200"/>
    </row>
    <row r="82" spans="5:52" ht="19.95" customHeight="1">
      <c r="E82" s="249"/>
      <c r="F82" s="250"/>
      <c r="G82" s="253"/>
      <c r="H82" s="253"/>
      <c r="I82" s="199"/>
      <c r="J82" s="199"/>
      <c r="K82" s="250"/>
      <c r="L82" s="250"/>
      <c r="M82" s="250"/>
      <c r="N82" s="252"/>
      <c r="O82" s="252"/>
      <c r="P82" s="252"/>
      <c r="Q82" s="250"/>
      <c r="R82" s="250"/>
      <c r="S82" s="253"/>
      <c r="T82" s="253"/>
      <c r="U82" s="253"/>
      <c r="V82" s="253"/>
      <c r="W82" s="253"/>
      <c r="X82" s="253"/>
      <c r="Y82" s="253"/>
      <c r="Z82" s="253"/>
      <c r="AA82" s="253"/>
      <c r="AB82" s="253"/>
      <c r="AC82" s="254"/>
      <c r="AD82" s="254"/>
      <c r="AE82" s="254"/>
      <c r="AF82" s="255"/>
      <c r="AG82" s="253"/>
      <c r="AH82" s="253"/>
      <c r="AI82" s="253"/>
      <c r="AJ82" s="253"/>
      <c r="AK82" s="253"/>
      <c r="AL82" s="253"/>
      <c r="AM82" s="250"/>
      <c r="AN82" s="257"/>
      <c r="AO82" s="258"/>
      <c r="AP82" s="201"/>
      <c r="AQ82" s="250"/>
      <c r="AR82" s="253"/>
      <c r="AS82" s="253"/>
      <c r="AT82" s="253"/>
      <c r="AU82" s="253"/>
      <c r="AV82" s="253"/>
      <c r="AW82" s="200"/>
      <c r="AX82" s="181"/>
      <c r="AY82" s="182"/>
      <c r="AZ82" s="200"/>
    </row>
    <row r="83" spans="5:52" ht="19.95" customHeight="1">
      <c r="E83" s="275"/>
      <c r="F83" s="276"/>
      <c r="G83" s="277"/>
      <c r="H83" s="277"/>
      <c r="I83" s="276"/>
      <c r="J83" s="276"/>
      <c r="K83" s="276"/>
      <c r="L83" s="276"/>
      <c r="M83" s="276"/>
      <c r="N83" s="278"/>
      <c r="O83" s="278"/>
      <c r="P83" s="278"/>
      <c r="Q83" s="276"/>
      <c r="R83" s="276"/>
      <c r="S83" s="277"/>
      <c r="T83" s="277"/>
      <c r="U83" s="277"/>
      <c r="V83" s="277"/>
      <c r="W83" s="277"/>
      <c r="X83" s="277"/>
      <c r="Y83" s="277"/>
      <c r="Z83" s="277"/>
      <c r="AA83" s="277"/>
      <c r="AB83" s="277"/>
      <c r="AC83" s="279"/>
      <c r="AD83" s="279"/>
      <c r="AE83" s="279"/>
      <c r="AF83" s="280"/>
      <c r="AG83" s="277"/>
      <c r="AH83" s="277"/>
      <c r="AI83" s="277"/>
      <c r="AJ83" s="277"/>
      <c r="AK83" s="277"/>
      <c r="AL83" s="277"/>
      <c r="AM83" s="276"/>
      <c r="AN83" s="281"/>
      <c r="AO83" s="282"/>
      <c r="AP83" s="203"/>
      <c r="AQ83" s="276"/>
      <c r="AR83" s="277"/>
      <c r="AS83" s="277"/>
      <c r="AT83" s="277"/>
      <c r="AU83" s="277"/>
      <c r="AV83" s="277"/>
      <c r="AW83" s="284"/>
      <c r="AX83" s="181"/>
      <c r="AY83" s="182"/>
      <c r="AZ83" s="284"/>
    </row>
    <row r="84" spans="5:52" ht="19.95" customHeight="1">
      <c r="E84" s="249"/>
      <c r="F84" s="250"/>
      <c r="G84" s="253"/>
      <c r="H84" s="253"/>
      <c r="I84" s="250"/>
      <c r="J84" s="199"/>
      <c r="K84" s="250"/>
      <c r="L84" s="250"/>
      <c r="M84" s="250"/>
      <c r="N84" s="252"/>
      <c r="O84" s="252"/>
      <c r="P84" s="252"/>
      <c r="Q84" s="250"/>
      <c r="R84" s="250"/>
      <c r="S84" s="253"/>
      <c r="T84" s="253"/>
      <c r="U84" s="253"/>
      <c r="V84" s="253"/>
      <c r="W84" s="253"/>
      <c r="X84" s="253"/>
      <c r="Y84" s="253"/>
      <c r="Z84" s="253"/>
      <c r="AA84" s="253"/>
      <c r="AB84" s="253"/>
      <c r="AC84" s="254"/>
      <c r="AD84" s="254"/>
      <c r="AE84" s="254"/>
      <c r="AF84" s="255"/>
      <c r="AG84" s="253"/>
      <c r="AH84" s="253"/>
      <c r="AI84" s="253"/>
      <c r="AJ84" s="253"/>
      <c r="AK84" s="253"/>
      <c r="AL84" s="253"/>
      <c r="AM84" s="250"/>
      <c r="AN84" s="257"/>
      <c r="AO84" s="258"/>
      <c r="AP84" s="201"/>
      <c r="AQ84" s="273"/>
      <c r="AR84" s="253"/>
      <c r="AS84" s="253"/>
      <c r="AT84" s="253"/>
      <c r="AU84" s="253"/>
      <c r="AV84" s="253"/>
      <c r="AW84" s="200"/>
      <c r="AX84" s="181"/>
      <c r="AY84" s="182"/>
      <c r="AZ84" s="200"/>
    </row>
    <row r="85" spans="5:52" ht="19.95" customHeight="1">
      <c r="E85" s="275"/>
      <c r="F85" s="276"/>
      <c r="G85" s="277"/>
      <c r="H85" s="277"/>
      <c r="I85" s="276"/>
      <c r="J85" s="276"/>
      <c r="K85" s="276"/>
      <c r="L85" s="276"/>
      <c r="M85" s="276"/>
      <c r="N85" s="278"/>
      <c r="O85" s="278"/>
      <c r="P85" s="278"/>
      <c r="Q85" s="276"/>
      <c r="R85" s="276"/>
      <c r="S85" s="277"/>
      <c r="T85" s="277"/>
      <c r="U85" s="277"/>
      <c r="V85" s="277"/>
      <c r="W85" s="277"/>
      <c r="X85" s="277"/>
      <c r="Y85" s="277"/>
      <c r="Z85" s="277"/>
      <c r="AA85" s="277"/>
      <c r="AB85" s="277"/>
      <c r="AC85" s="279"/>
      <c r="AD85" s="279"/>
      <c r="AE85" s="279"/>
      <c r="AF85" s="280"/>
      <c r="AG85" s="277"/>
      <c r="AH85" s="277"/>
      <c r="AI85" s="277"/>
      <c r="AJ85" s="277"/>
      <c r="AK85" s="277"/>
      <c r="AL85" s="277"/>
      <c r="AM85" s="276"/>
      <c r="AN85" s="281"/>
      <c r="AO85" s="282"/>
      <c r="AP85" s="203"/>
      <c r="AQ85" s="276"/>
      <c r="AR85" s="277"/>
      <c r="AS85" s="277"/>
      <c r="AT85" s="277"/>
      <c r="AU85" s="277"/>
      <c r="AV85" s="277"/>
      <c r="AW85" s="284"/>
      <c r="AX85" s="181"/>
      <c r="AY85" s="182"/>
      <c r="AZ85" s="284"/>
    </row>
    <row r="86" spans="5:52" ht="19.95" customHeight="1">
      <c r="E86" s="249"/>
      <c r="F86" s="250"/>
      <c r="G86" s="253"/>
      <c r="H86" s="253"/>
      <c r="I86" s="250"/>
      <c r="J86" s="250"/>
      <c r="K86" s="250"/>
      <c r="L86" s="250"/>
      <c r="M86" s="250"/>
      <c r="N86" s="252"/>
      <c r="O86" s="252"/>
      <c r="P86" s="252"/>
      <c r="Q86" s="250"/>
      <c r="R86" s="250"/>
      <c r="S86" s="253"/>
      <c r="T86" s="253"/>
      <c r="U86" s="253"/>
      <c r="V86" s="253"/>
      <c r="W86" s="253"/>
      <c r="X86" s="253"/>
      <c r="Y86" s="253"/>
      <c r="Z86" s="253"/>
      <c r="AA86" s="253"/>
      <c r="AB86" s="253"/>
      <c r="AC86" s="254"/>
      <c r="AD86" s="254"/>
      <c r="AE86" s="254"/>
      <c r="AF86" s="255"/>
      <c r="AG86" s="253"/>
      <c r="AH86" s="253"/>
      <c r="AI86" s="253"/>
      <c r="AJ86" s="253"/>
      <c r="AK86" s="253"/>
      <c r="AL86" s="253"/>
      <c r="AM86" s="250"/>
      <c r="AN86" s="257"/>
      <c r="AO86" s="258"/>
      <c r="AP86" s="201"/>
      <c r="AQ86" s="273"/>
      <c r="AR86" s="253"/>
      <c r="AS86" s="253"/>
      <c r="AT86" s="253"/>
      <c r="AU86" s="253"/>
      <c r="AV86" s="253"/>
      <c r="AW86" s="200"/>
      <c r="AX86" s="181"/>
      <c r="AY86" s="182"/>
      <c r="AZ86" s="200"/>
    </row>
    <row r="87" spans="5:52" ht="19.95" customHeight="1">
      <c r="E87" s="275"/>
      <c r="F87" s="276"/>
      <c r="G87" s="277"/>
      <c r="H87" s="277"/>
      <c r="I87" s="276"/>
      <c r="J87" s="276"/>
      <c r="K87" s="276"/>
      <c r="L87" s="276"/>
      <c r="M87" s="276"/>
      <c r="N87" s="278"/>
      <c r="O87" s="278"/>
      <c r="P87" s="278"/>
      <c r="Q87" s="276"/>
      <c r="R87" s="276"/>
      <c r="S87" s="277"/>
      <c r="T87" s="277"/>
      <c r="U87" s="277"/>
      <c r="V87" s="277"/>
      <c r="W87" s="277"/>
      <c r="X87" s="277"/>
      <c r="Y87" s="277"/>
      <c r="Z87" s="277"/>
      <c r="AA87" s="277"/>
      <c r="AB87" s="277"/>
      <c r="AC87" s="279"/>
      <c r="AD87" s="279"/>
      <c r="AE87" s="279"/>
      <c r="AF87" s="280"/>
      <c r="AG87" s="277"/>
      <c r="AH87" s="277"/>
      <c r="AI87" s="277"/>
      <c r="AJ87" s="277"/>
      <c r="AK87" s="277"/>
      <c r="AL87" s="277"/>
      <c r="AM87" s="276"/>
      <c r="AN87" s="281"/>
      <c r="AO87" s="282"/>
      <c r="AP87" s="203"/>
      <c r="AQ87" s="276"/>
      <c r="AR87" s="277"/>
      <c r="AS87" s="277"/>
      <c r="AT87" s="277"/>
      <c r="AU87" s="277"/>
      <c r="AV87" s="277"/>
      <c r="AW87" s="284"/>
      <c r="AX87" s="181"/>
      <c r="AY87" s="182"/>
      <c r="AZ87" s="284"/>
    </row>
    <row r="88" spans="5:52" ht="19.95" customHeight="1">
      <c r="E88" s="249"/>
      <c r="F88" s="250"/>
      <c r="G88" s="253"/>
      <c r="H88" s="253"/>
      <c r="I88" s="199"/>
      <c r="J88" s="199"/>
      <c r="K88" s="250"/>
      <c r="L88" s="250"/>
      <c r="M88" s="250"/>
      <c r="N88" s="252"/>
      <c r="O88" s="252"/>
      <c r="P88" s="252"/>
      <c r="Q88" s="250"/>
      <c r="R88" s="250"/>
      <c r="S88" s="253"/>
      <c r="T88" s="253"/>
      <c r="U88" s="253"/>
      <c r="V88" s="253"/>
      <c r="W88" s="253"/>
      <c r="X88" s="253"/>
      <c r="Y88" s="253"/>
      <c r="Z88" s="253"/>
      <c r="AA88" s="253"/>
      <c r="AB88" s="253"/>
      <c r="AC88" s="254"/>
      <c r="AD88" s="254"/>
      <c r="AE88" s="254"/>
      <c r="AF88" s="255"/>
      <c r="AG88" s="253"/>
      <c r="AH88" s="253"/>
      <c r="AI88" s="253"/>
      <c r="AJ88" s="253"/>
      <c r="AK88" s="253"/>
      <c r="AL88" s="253"/>
      <c r="AM88" s="250"/>
      <c r="AN88" s="257"/>
      <c r="AO88" s="258"/>
      <c r="AP88" s="201"/>
      <c r="AQ88" s="273"/>
      <c r="AR88" s="253"/>
      <c r="AS88" s="253"/>
      <c r="AT88" s="253"/>
      <c r="AU88" s="253"/>
      <c r="AV88" s="253"/>
      <c r="AW88" s="200"/>
      <c r="AX88" s="181"/>
      <c r="AY88" s="182"/>
      <c r="AZ88" s="200"/>
    </row>
    <row r="89" spans="5:52" ht="19.95" customHeight="1">
      <c r="E89" s="275"/>
      <c r="F89" s="276"/>
      <c r="G89" s="277"/>
      <c r="H89" s="277"/>
      <c r="I89" s="276"/>
      <c r="J89" s="276"/>
      <c r="K89" s="276"/>
      <c r="L89" s="276"/>
      <c r="M89" s="276"/>
      <c r="N89" s="278"/>
      <c r="O89" s="278"/>
      <c r="P89" s="278"/>
      <c r="Q89" s="276"/>
      <c r="R89" s="276"/>
      <c r="S89" s="277"/>
      <c r="T89" s="277"/>
      <c r="U89" s="277"/>
      <c r="V89" s="277"/>
      <c r="W89" s="277"/>
      <c r="X89" s="277"/>
      <c r="Y89" s="277"/>
      <c r="Z89" s="277"/>
      <c r="AA89" s="277"/>
      <c r="AB89" s="277"/>
      <c r="AC89" s="279"/>
      <c r="AD89" s="279"/>
      <c r="AE89" s="279"/>
      <c r="AF89" s="280"/>
      <c r="AG89" s="277"/>
      <c r="AH89" s="277"/>
      <c r="AI89" s="277"/>
      <c r="AJ89" s="277"/>
      <c r="AK89" s="277"/>
      <c r="AL89" s="277"/>
      <c r="AM89" s="276"/>
      <c r="AN89" s="281"/>
      <c r="AO89" s="282"/>
      <c r="AP89" s="203"/>
      <c r="AQ89" s="276"/>
      <c r="AR89" s="277"/>
      <c r="AS89" s="277"/>
      <c r="AT89" s="277"/>
      <c r="AU89" s="277"/>
      <c r="AV89" s="277"/>
      <c r="AW89" s="284"/>
      <c r="AX89" s="181"/>
      <c r="AY89" s="182"/>
      <c r="AZ89" s="284"/>
    </row>
    <row r="90" spans="5:52" ht="19.95" customHeight="1">
      <c r="E90" s="249"/>
      <c r="F90" s="250"/>
      <c r="G90" s="253"/>
      <c r="H90" s="253"/>
      <c r="I90" s="199"/>
      <c r="J90" s="250"/>
      <c r="K90" s="250"/>
      <c r="L90" s="250"/>
      <c r="M90" s="250"/>
      <c r="N90" s="252"/>
      <c r="O90" s="252"/>
      <c r="P90" s="252"/>
      <c r="Q90" s="250"/>
      <c r="R90" s="250"/>
      <c r="S90" s="253"/>
      <c r="T90" s="253"/>
      <c r="U90" s="253"/>
      <c r="V90" s="253"/>
      <c r="W90" s="253"/>
      <c r="X90" s="253"/>
      <c r="Y90" s="253"/>
      <c r="Z90" s="253"/>
      <c r="AA90" s="253"/>
      <c r="AB90" s="253"/>
      <c r="AC90" s="254"/>
      <c r="AD90" s="254"/>
      <c r="AE90" s="254"/>
      <c r="AF90" s="255"/>
      <c r="AG90" s="253"/>
      <c r="AH90" s="253"/>
      <c r="AI90" s="253"/>
      <c r="AJ90" s="253"/>
      <c r="AK90" s="253"/>
      <c r="AL90" s="253"/>
      <c r="AM90" s="250"/>
      <c r="AN90" s="257"/>
      <c r="AO90" s="258"/>
      <c r="AP90" s="201"/>
      <c r="AQ90" s="273"/>
      <c r="AR90" s="253"/>
      <c r="AS90" s="253"/>
      <c r="AT90" s="253"/>
      <c r="AU90" s="253"/>
      <c r="AV90" s="253"/>
      <c r="AW90" s="200"/>
      <c r="AX90" s="181"/>
      <c r="AY90" s="182"/>
      <c r="AZ90" s="200"/>
    </row>
    <row r="91" spans="5:52" ht="19.95" customHeight="1">
      <c r="E91" s="275"/>
      <c r="F91" s="276"/>
      <c r="G91" s="277"/>
      <c r="H91" s="277"/>
      <c r="I91" s="276"/>
      <c r="J91" s="276"/>
      <c r="K91" s="276"/>
      <c r="L91" s="276"/>
      <c r="M91" s="276"/>
      <c r="N91" s="278"/>
      <c r="O91" s="278"/>
      <c r="P91" s="278"/>
      <c r="Q91" s="276"/>
      <c r="R91" s="276"/>
      <c r="S91" s="277"/>
      <c r="T91" s="277"/>
      <c r="U91" s="277"/>
      <c r="V91" s="277"/>
      <c r="W91" s="277"/>
      <c r="X91" s="277"/>
      <c r="Y91" s="277"/>
      <c r="Z91" s="277"/>
      <c r="AA91" s="277"/>
      <c r="AB91" s="277"/>
      <c r="AC91" s="279"/>
      <c r="AD91" s="279"/>
      <c r="AE91" s="279"/>
      <c r="AF91" s="280"/>
      <c r="AG91" s="277"/>
      <c r="AH91" s="277"/>
      <c r="AI91" s="277"/>
      <c r="AJ91" s="277"/>
      <c r="AK91" s="277"/>
      <c r="AL91" s="277"/>
      <c r="AM91" s="276"/>
      <c r="AN91" s="281"/>
      <c r="AO91" s="282"/>
      <c r="AP91" s="289"/>
      <c r="AQ91" s="276"/>
      <c r="AR91" s="277"/>
      <c r="AS91" s="277"/>
      <c r="AT91" s="277"/>
      <c r="AU91" s="277"/>
      <c r="AV91" s="277"/>
      <c r="AW91" s="284"/>
      <c r="AX91" s="284"/>
      <c r="AY91" s="290"/>
      <c r="AZ91" s="284"/>
    </row>
    <row r="92" spans="5:52" ht="19.95" customHeight="1">
      <c r="E92" s="249"/>
      <c r="F92" s="250"/>
      <c r="G92" s="253"/>
      <c r="H92" s="253"/>
      <c r="I92" s="250"/>
      <c r="J92" s="199"/>
      <c r="K92" s="250"/>
      <c r="L92" s="250"/>
      <c r="M92" s="250"/>
      <c r="N92" s="252"/>
      <c r="O92" s="252"/>
      <c r="P92" s="252"/>
      <c r="Q92" s="199"/>
      <c r="R92" s="250"/>
      <c r="S92" s="253"/>
      <c r="T92" s="253"/>
      <c r="U92" s="253"/>
      <c r="V92" s="253"/>
      <c r="W92" s="253"/>
      <c r="X92" s="253"/>
      <c r="Y92" s="253"/>
      <c r="Z92" s="253"/>
      <c r="AA92" s="253"/>
      <c r="AB92" s="253"/>
      <c r="AC92" s="254"/>
      <c r="AD92" s="254"/>
      <c r="AE92" s="254"/>
      <c r="AF92" s="255"/>
      <c r="AG92" s="253"/>
      <c r="AH92" s="253"/>
      <c r="AI92" s="253"/>
      <c r="AJ92" s="253"/>
      <c r="AK92" s="253"/>
      <c r="AL92" s="253"/>
      <c r="AM92" s="250"/>
      <c r="AN92" s="257"/>
      <c r="AO92" s="258"/>
      <c r="AP92" s="201"/>
      <c r="AQ92" s="272"/>
      <c r="AR92" s="253"/>
      <c r="AS92" s="253"/>
      <c r="AT92" s="253"/>
      <c r="AU92" s="253"/>
      <c r="AV92" s="253"/>
      <c r="AW92" s="200"/>
      <c r="AX92" s="181"/>
      <c r="AY92" s="182"/>
      <c r="AZ92" s="200"/>
    </row>
    <row r="93" spans="5:52" ht="19.95" customHeight="1">
      <c r="E93" s="249"/>
      <c r="F93" s="250"/>
      <c r="G93" s="253"/>
      <c r="H93" s="253"/>
      <c r="I93" s="199"/>
      <c r="J93" s="199"/>
      <c r="K93" s="250"/>
      <c r="L93" s="250"/>
      <c r="M93" s="250"/>
      <c r="N93" s="252"/>
      <c r="O93" s="252"/>
      <c r="P93" s="252"/>
      <c r="Q93" s="250"/>
      <c r="R93" s="199"/>
      <c r="S93" s="253"/>
      <c r="T93" s="253"/>
      <c r="U93" s="253"/>
      <c r="V93" s="253"/>
      <c r="W93" s="253"/>
      <c r="X93" s="253"/>
      <c r="Y93" s="253"/>
      <c r="Z93" s="253"/>
      <c r="AA93" s="253"/>
      <c r="AB93" s="253"/>
      <c r="AC93" s="254"/>
      <c r="AD93" s="254"/>
      <c r="AE93" s="254"/>
      <c r="AF93" s="255"/>
      <c r="AG93" s="253"/>
      <c r="AH93" s="253"/>
      <c r="AI93" s="253"/>
      <c r="AJ93" s="253"/>
      <c r="AK93" s="253"/>
      <c r="AL93" s="253"/>
      <c r="AM93" s="250"/>
      <c r="AN93" s="257"/>
      <c r="AO93" s="258"/>
      <c r="AP93" s="201"/>
      <c r="AQ93" s="199"/>
      <c r="AR93" s="253"/>
      <c r="AS93" s="253"/>
      <c r="AT93" s="253"/>
      <c r="AU93" s="253"/>
      <c r="AV93" s="253"/>
      <c r="AW93" s="200"/>
      <c r="AX93" s="200"/>
      <c r="AY93" s="230"/>
      <c r="AZ93" s="200"/>
    </row>
    <row r="94" spans="5:52" ht="19.95" customHeight="1">
      <c r="E94" s="275"/>
      <c r="F94" s="276"/>
      <c r="G94" s="277"/>
      <c r="H94" s="277"/>
      <c r="I94" s="276"/>
      <c r="J94" s="276"/>
      <c r="K94" s="276"/>
      <c r="L94" s="276"/>
      <c r="M94" s="276"/>
      <c r="N94" s="278"/>
      <c r="O94" s="278"/>
      <c r="P94" s="278"/>
      <c r="Q94" s="276"/>
      <c r="R94" s="276"/>
      <c r="S94" s="277"/>
      <c r="T94" s="277"/>
      <c r="U94" s="277"/>
      <c r="V94" s="277"/>
      <c r="W94" s="277"/>
      <c r="X94" s="277"/>
      <c r="Y94" s="277"/>
      <c r="Z94" s="277"/>
      <c r="AA94" s="277"/>
      <c r="AB94" s="277"/>
      <c r="AC94" s="279"/>
      <c r="AD94" s="279"/>
      <c r="AE94" s="279"/>
      <c r="AF94" s="280"/>
      <c r="AG94" s="277"/>
      <c r="AH94" s="277"/>
      <c r="AI94" s="277"/>
      <c r="AJ94" s="277"/>
      <c r="AK94" s="277"/>
      <c r="AL94" s="277"/>
      <c r="AM94" s="276"/>
      <c r="AN94" s="281"/>
      <c r="AO94" s="282"/>
      <c r="AP94" s="203"/>
      <c r="AQ94" s="276"/>
      <c r="AR94" s="277"/>
      <c r="AS94" s="277"/>
      <c r="AT94" s="277"/>
      <c r="AU94" s="277"/>
      <c r="AV94" s="277"/>
      <c r="AW94" s="284"/>
      <c r="AX94" s="181"/>
      <c r="AY94" s="182"/>
      <c r="AZ94" s="284"/>
    </row>
    <row r="95" spans="5:52" ht="19.95" customHeight="1">
      <c r="E95" s="249"/>
      <c r="F95" s="250"/>
      <c r="G95" s="253"/>
      <c r="H95" s="253"/>
      <c r="I95" s="199"/>
      <c r="J95" s="199"/>
      <c r="K95" s="250"/>
      <c r="L95" s="250"/>
      <c r="M95" s="250"/>
      <c r="N95" s="252"/>
      <c r="O95" s="252"/>
      <c r="P95" s="252"/>
      <c r="Q95" s="250"/>
      <c r="R95" s="199"/>
      <c r="S95" s="253"/>
      <c r="T95" s="253"/>
      <c r="U95" s="253"/>
      <c r="V95" s="253"/>
      <c r="W95" s="253"/>
      <c r="X95" s="253"/>
      <c r="Y95" s="253"/>
      <c r="Z95" s="253"/>
      <c r="AA95" s="253"/>
      <c r="AB95" s="253"/>
      <c r="AC95" s="254"/>
      <c r="AD95" s="254"/>
      <c r="AE95" s="254"/>
      <c r="AF95" s="255"/>
      <c r="AG95" s="253"/>
      <c r="AH95" s="253"/>
      <c r="AI95" s="253"/>
      <c r="AJ95" s="253"/>
      <c r="AK95" s="253"/>
      <c r="AL95" s="253"/>
      <c r="AM95" s="250"/>
      <c r="AN95" s="257"/>
      <c r="AO95" s="258"/>
      <c r="AP95" s="201"/>
      <c r="AQ95" s="273"/>
      <c r="AR95" s="253"/>
      <c r="AS95" s="253"/>
      <c r="AT95" s="253"/>
      <c r="AU95" s="253"/>
      <c r="AV95" s="253"/>
      <c r="AW95" s="200"/>
      <c r="AX95" s="181"/>
      <c r="AY95" s="182"/>
      <c r="AZ95" s="200"/>
    </row>
    <row r="96" spans="5:52" ht="19.95" customHeight="1">
      <c r="E96" s="275"/>
      <c r="F96" s="276"/>
      <c r="G96" s="277"/>
      <c r="H96" s="277"/>
      <c r="I96" s="276"/>
      <c r="J96" s="276"/>
      <c r="K96" s="276"/>
      <c r="L96" s="276"/>
      <c r="M96" s="276"/>
      <c r="N96" s="278"/>
      <c r="O96" s="278"/>
      <c r="P96" s="278"/>
      <c r="Q96" s="276"/>
      <c r="R96" s="276"/>
      <c r="S96" s="277"/>
      <c r="T96" s="277"/>
      <c r="U96" s="277"/>
      <c r="V96" s="277"/>
      <c r="W96" s="277"/>
      <c r="X96" s="277"/>
      <c r="Y96" s="277"/>
      <c r="Z96" s="277"/>
      <c r="AA96" s="277"/>
      <c r="AB96" s="277"/>
      <c r="AC96" s="279"/>
      <c r="AD96" s="279"/>
      <c r="AE96" s="279"/>
      <c r="AF96" s="280"/>
      <c r="AG96" s="277"/>
      <c r="AH96" s="277"/>
      <c r="AI96" s="277"/>
      <c r="AJ96" s="277"/>
      <c r="AK96" s="277"/>
      <c r="AL96" s="277"/>
      <c r="AM96" s="276"/>
      <c r="AN96" s="281"/>
      <c r="AO96" s="282"/>
      <c r="AP96" s="203"/>
      <c r="AQ96" s="276"/>
      <c r="AR96" s="277"/>
      <c r="AS96" s="277"/>
      <c r="AT96" s="277"/>
      <c r="AU96" s="277"/>
      <c r="AV96" s="277"/>
      <c r="AW96" s="284"/>
      <c r="AX96" s="181"/>
      <c r="AY96" s="182"/>
      <c r="AZ96" s="284"/>
    </row>
    <row r="97" spans="5:52" ht="19.95" customHeight="1">
      <c r="E97" s="249"/>
      <c r="F97" s="250"/>
      <c r="G97" s="253"/>
      <c r="H97" s="253"/>
      <c r="I97" s="199"/>
      <c r="J97" s="199"/>
      <c r="K97" s="250"/>
      <c r="L97" s="250"/>
      <c r="M97" s="250"/>
      <c r="N97" s="252"/>
      <c r="O97" s="252"/>
      <c r="P97" s="252"/>
      <c r="Q97" s="250"/>
      <c r="R97" s="250"/>
      <c r="S97" s="253"/>
      <c r="T97" s="253"/>
      <c r="U97" s="253"/>
      <c r="V97" s="253"/>
      <c r="W97" s="253"/>
      <c r="X97" s="253"/>
      <c r="Y97" s="253"/>
      <c r="Z97" s="253"/>
      <c r="AA97" s="253"/>
      <c r="AB97" s="253"/>
      <c r="AC97" s="254"/>
      <c r="AD97" s="254"/>
      <c r="AE97" s="254"/>
      <c r="AF97" s="255"/>
      <c r="AG97" s="253"/>
      <c r="AH97" s="253"/>
      <c r="AI97" s="253"/>
      <c r="AJ97" s="253"/>
      <c r="AK97" s="253"/>
      <c r="AL97" s="253"/>
      <c r="AM97" s="250"/>
      <c r="AN97" s="257"/>
      <c r="AO97" s="258"/>
      <c r="AP97" s="201"/>
      <c r="AQ97" s="273"/>
      <c r="AR97" s="253"/>
      <c r="AS97" s="253"/>
      <c r="AT97" s="253"/>
      <c r="AU97" s="253"/>
      <c r="AV97" s="253"/>
      <c r="AW97" s="200"/>
      <c r="AX97" s="181"/>
      <c r="AY97" s="182"/>
      <c r="AZ97" s="200"/>
    </row>
    <row r="98" spans="5:52" ht="19.95" customHeight="1">
      <c r="E98" s="275"/>
      <c r="F98" s="276"/>
      <c r="G98" s="277"/>
      <c r="H98" s="277"/>
      <c r="I98" s="276"/>
      <c r="J98" s="276"/>
      <c r="K98" s="276"/>
      <c r="L98" s="276"/>
      <c r="M98" s="276"/>
      <c r="N98" s="278"/>
      <c r="O98" s="278"/>
      <c r="P98" s="278"/>
      <c r="Q98" s="276"/>
      <c r="R98" s="276"/>
      <c r="S98" s="277"/>
      <c r="T98" s="277"/>
      <c r="U98" s="277"/>
      <c r="V98" s="277"/>
      <c r="W98" s="277"/>
      <c r="X98" s="277"/>
      <c r="Y98" s="277"/>
      <c r="Z98" s="277"/>
      <c r="AA98" s="277"/>
      <c r="AB98" s="277"/>
      <c r="AC98" s="279"/>
      <c r="AD98" s="279"/>
      <c r="AE98" s="279"/>
      <c r="AF98" s="280"/>
      <c r="AG98" s="277"/>
      <c r="AH98" s="277"/>
      <c r="AI98" s="277"/>
      <c r="AJ98" s="277"/>
      <c r="AK98" s="277"/>
      <c r="AL98" s="277"/>
      <c r="AM98" s="276"/>
      <c r="AN98" s="281"/>
      <c r="AO98" s="282"/>
      <c r="AP98" s="203"/>
      <c r="AQ98" s="276"/>
      <c r="AR98" s="277"/>
      <c r="AS98" s="277"/>
      <c r="AT98" s="277"/>
      <c r="AU98" s="277"/>
      <c r="AV98" s="277"/>
      <c r="AW98" s="284"/>
      <c r="AX98" s="181"/>
      <c r="AY98" s="182"/>
      <c r="AZ98" s="284"/>
    </row>
    <row r="99" spans="5:52" ht="19.95" customHeight="1">
      <c r="E99" s="249"/>
      <c r="F99" s="250"/>
      <c r="G99" s="253"/>
      <c r="H99" s="253"/>
      <c r="I99" s="199"/>
      <c r="J99" s="199"/>
      <c r="K99" s="250"/>
      <c r="L99" s="250"/>
      <c r="M99" s="250"/>
      <c r="N99" s="252"/>
      <c r="O99" s="252"/>
      <c r="P99" s="252"/>
      <c r="Q99" s="250"/>
      <c r="R99" s="250"/>
      <c r="S99" s="253"/>
      <c r="T99" s="253"/>
      <c r="U99" s="253"/>
      <c r="V99" s="253"/>
      <c r="W99" s="253"/>
      <c r="X99" s="253"/>
      <c r="Y99" s="253"/>
      <c r="Z99" s="253"/>
      <c r="AA99" s="253"/>
      <c r="AB99" s="253"/>
      <c r="AC99" s="254"/>
      <c r="AD99" s="254"/>
      <c r="AE99" s="254"/>
      <c r="AF99" s="255"/>
      <c r="AG99" s="253"/>
      <c r="AH99" s="253"/>
      <c r="AI99" s="253"/>
      <c r="AJ99" s="253"/>
      <c r="AK99" s="253"/>
      <c r="AL99" s="253"/>
      <c r="AM99" s="250"/>
      <c r="AN99" s="257"/>
      <c r="AO99" s="258"/>
      <c r="AP99" s="201"/>
      <c r="AQ99" s="199"/>
      <c r="AR99" s="253"/>
      <c r="AS99" s="253"/>
      <c r="AT99" s="253"/>
      <c r="AU99" s="253"/>
      <c r="AV99" s="253"/>
      <c r="AW99" s="200"/>
      <c r="AX99" s="181"/>
      <c r="AY99" s="182"/>
      <c r="AZ99" s="200"/>
    </row>
    <row r="100" spans="5:52" ht="19.95" customHeight="1">
      <c r="E100" s="275"/>
      <c r="F100" s="276"/>
      <c r="G100" s="277"/>
      <c r="H100" s="277"/>
      <c r="I100" s="276"/>
      <c r="J100" s="276"/>
      <c r="K100" s="276"/>
      <c r="L100" s="276"/>
      <c r="M100" s="276"/>
      <c r="N100" s="278"/>
      <c r="O100" s="278"/>
      <c r="P100" s="278"/>
      <c r="Q100" s="276"/>
      <c r="R100" s="276"/>
      <c r="S100" s="277"/>
      <c r="T100" s="277"/>
      <c r="U100" s="277"/>
      <c r="V100" s="277"/>
      <c r="W100" s="277"/>
      <c r="X100" s="277"/>
      <c r="Y100" s="277"/>
      <c r="Z100" s="277"/>
      <c r="AA100" s="277"/>
      <c r="AB100" s="277"/>
      <c r="AC100" s="279"/>
      <c r="AD100" s="279"/>
      <c r="AE100" s="279"/>
      <c r="AF100" s="280"/>
      <c r="AG100" s="277"/>
      <c r="AH100" s="277"/>
      <c r="AI100" s="277"/>
      <c r="AJ100" s="277"/>
      <c r="AK100" s="277"/>
      <c r="AL100" s="277"/>
      <c r="AM100" s="276"/>
      <c r="AN100" s="281"/>
      <c r="AO100" s="282"/>
      <c r="AP100" s="203"/>
      <c r="AQ100" s="276"/>
      <c r="AR100" s="277"/>
      <c r="AS100" s="277"/>
      <c r="AT100" s="277"/>
      <c r="AU100" s="277"/>
      <c r="AV100" s="277"/>
      <c r="AW100" s="284"/>
      <c r="AX100" s="181"/>
      <c r="AY100" s="182"/>
      <c r="AZ100" s="284"/>
    </row>
    <row r="101" spans="5:52" ht="19.95" customHeight="1">
      <c r="E101" s="295"/>
      <c r="F101" s="296"/>
      <c r="G101" s="297"/>
      <c r="H101" s="297"/>
      <c r="I101" s="298"/>
      <c r="J101" s="298"/>
      <c r="K101" s="296"/>
      <c r="L101" s="296"/>
      <c r="M101" s="296"/>
      <c r="N101" s="299"/>
      <c r="O101" s="299"/>
      <c r="P101" s="299"/>
      <c r="Q101" s="298"/>
      <c r="R101" s="296"/>
      <c r="S101" s="297"/>
      <c r="T101" s="297"/>
      <c r="U101" s="297"/>
      <c r="V101" s="297"/>
      <c r="W101" s="297"/>
      <c r="X101" s="297"/>
      <c r="Y101" s="297"/>
      <c r="Z101" s="297"/>
      <c r="AA101" s="297"/>
      <c r="AB101" s="297"/>
      <c r="AC101" s="300"/>
      <c r="AD101" s="300"/>
      <c r="AE101" s="300"/>
      <c r="AF101" s="301"/>
      <c r="AG101" s="297"/>
      <c r="AH101" s="297"/>
      <c r="AI101" s="297"/>
      <c r="AJ101" s="297"/>
      <c r="AK101" s="297"/>
      <c r="AL101" s="297"/>
      <c r="AM101" s="296"/>
      <c r="AN101" s="302"/>
      <c r="AO101" s="303"/>
      <c r="AP101" s="304"/>
      <c r="AQ101" s="298"/>
      <c r="AR101" s="297"/>
      <c r="AS101" s="297"/>
      <c r="AT101" s="297"/>
      <c r="AU101" s="297"/>
      <c r="AV101" s="297"/>
      <c r="AW101" s="200"/>
      <c r="AX101" s="181"/>
      <c r="AY101" s="182"/>
      <c r="AZ101" s="200"/>
    </row>
    <row r="102" spans="5:52">
      <c r="E102" s="234"/>
      <c r="F102" s="122"/>
      <c r="G102" s="235"/>
      <c r="H102" s="235"/>
      <c r="I102" s="235"/>
      <c r="J102" s="235"/>
      <c r="K102" s="235"/>
      <c r="L102" s="235"/>
      <c r="M102" s="235"/>
      <c r="N102" s="236"/>
      <c r="O102" s="237"/>
      <c r="P102" s="235"/>
      <c r="Q102" s="235"/>
      <c r="R102" s="235"/>
      <c r="S102" s="235"/>
      <c r="T102" s="235"/>
      <c r="U102" s="235"/>
      <c r="V102" s="235"/>
      <c r="W102" s="235"/>
      <c r="X102" s="235"/>
      <c r="Y102" s="235"/>
      <c r="Z102" s="235"/>
      <c r="AA102" s="235"/>
      <c r="AB102" s="235"/>
      <c r="AC102" s="235"/>
      <c r="AD102" s="235"/>
      <c r="AE102" s="235"/>
      <c r="AF102" s="235"/>
      <c r="AG102" s="235"/>
      <c r="AH102" s="235"/>
      <c r="AI102" s="235"/>
      <c r="AJ102" s="235"/>
      <c r="AK102" s="235"/>
      <c r="AL102" s="235"/>
      <c r="AM102" s="235"/>
      <c r="AN102" s="235"/>
      <c r="AO102" s="235"/>
      <c r="AP102" s="235"/>
      <c r="AQ102" s="235"/>
      <c r="AR102" s="235"/>
      <c r="AS102" s="235"/>
      <c r="AT102" s="235"/>
      <c r="AU102" s="235"/>
      <c r="AV102" s="235"/>
    </row>
  </sheetData>
  <mergeCells count="2">
    <mergeCell ref="AM14:AQ14"/>
    <mergeCell ref="AR14:AV14"/>
  </mergeCells>
  <dataValidations count="10">
    <dataValidation type="list" allowBlank="1" showErrorMessage="1" sqref="K15">
      <formula1>"true,false"</formula1>
    </dataValidation>
    <dataValidation type="decimal" allowBlank="1" showErrorMessage="1" sqref="E16:E102 G15 AA15:AA101">
      <formula1>-2147483648</formula1>
      <formula2>2147483647</formula2>
    </dataValidation>
    <dataValidation type="list" allowBlank="1" showErrorMessage="1" sqref="S15:S101">
      <formula1>"P1,P2,P3,P4"</formula1>
    </dataValidation>
    <dataValidation type="list" allowBlank="1" showErrorMessage="1" sqref="W15:W101">
      <formula1>"New,Design,Review (Validation),Review (Dev),Confirmed,Approved,Deprecated"</formula1>
    </dataValidation>
    <dataValidation type="list" allowBlank="1" showErrorMessage="1" sqref="AC16:AC101">
      <formula1>"Reuse_Org,Reuse_Modify,New_TC"</formula1>
    </dataValidation>
    <dataValidation type="list" allowBlank="1" showErrorMessage="1" sqref="X15:Z15 X16:X101">
      <formula1>"TestCase,Folder,Information"</formula1>
    </dataValidation>
    <dataValidation type="list" allowBlank="1" showErrorMessage="1" sqref="AB15:AF15 AB16:AB25">
      <formula1>"Spec out,Spec changed,Test Case Error,Environment updated"</formula1>
    </dataValidation>
    <dataValidation type="list" allowBlank="1" showErrorMessage="1" sqref="AL16:AL33">
      <formula1>"Replied,Not Replied,In discussion"</formula1>
    </dataValidation>
    <dataValidation type="list" allowBlank="1" showInputMessage="1" showErrorMessage="1" sqref="AX16:AX101">
      <formula1>"Updated, Not updated, No change RS"</formula1>
    </dataValidation>
    <dataValidation type="list" allowBlank="1" showErrorMessage="1" sqref="O15">
      <formula1>"Home Screen,Diagnostic,Phone,Alert,Alert On Cluster,Gauge,Infotainment,PRNDL,Telltale"</formula1>
    </dataValidation>
  </dataValidations>
  <hyperlinks>
    <hyperlink ref="A1" location="TC_Summary!A1" display="Home"/>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ErrorMessage="1">
          <x14:formula1>
            <xm:f>[30]Categories!#REF!</xm:f>
          </x14:formula1>
          <xm:sqref>AT16:AU33 AO16:AP101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70C0"/>
  </sheetPr>
  <dimension ref="A1:BC96"/>
  <sheetViews>
    <sheetView showGridLines="0" zoomScaleNormal="100" workbookViewId="0">
      <pane xSplit="7" ySplit="4" topLeftCell="H23" activePane="bottomRight" state="frozen"/>
      <selection pane="topRight" activeCell="J1" sqref="J1"/>
      <selection pane="bottomLeft" activeCell="A6" sqref="A6"/>
      <selection pane="bottomRight" activeCell="H36" sqref="H36"/>
    </sheetView>
  </sheetViews>
  <sheetFormatPr defaultRowHeight="14.4"/>
  <cols>
    <col min="1" max="1" width="4.33203125" customWidth="1"/>
    <col min="2" max="2" width="1.44140625" customWidth="1"/>
    <col min="3" max="3" width="14.33203125" bestFit="1" customWidth="1"/>
    <col min="4" max="4" width="25.44140625" customWidth="1"/>
    <col min="5" max="5" width="16.5546875" style="30" customWidth="1"/>
    <col min="6" max="6" width="15.44140625" style="1" customWidth="1"/>
    <col min="7" max="7" width="18.6640625" style="1" customWidth="1"/>
    <col min="8" max="8" width="18" customWidth="1"/>
    <col min="9" max="9" width="13.21875" customWidth="1"/>
    <col min="10" max="10" width="14.33203125" style="30" bestFit="1" customWidth="1"/>
    <col min="11" max="11" width="13.33203125" style="30" bestFit="1" customWidth="1"/>
    <col min="12" max="12" width="11.6640625" style="30" customWidth="1"/>
    <col min="13" max="13" width="12.6640625" style="30" customWidth="1"/>
    <col min="14" max="14" width="14.44140625" style="30" customWidth="1"/>
    <col min="15" max="15" width="15.44140625" style="30" customWidth="1"/>
    <col min="16" max="16" width="14.88671875" style="30" customWidth="1"/>
    <col min="17" max="17" width="15.5546875" style="30" customWidth="1"/>
    <col min="18" max="18" width="15" style="30" customWidth="1"/>
    <col min="19" max="19" width="14.6640625" style="30" customWidth="1"/>
    <col min="20" max="20" width="16" style="30" customWidth="1"/>
    <col min="21" max="21" width="14.5546875" style="30" customWidth="1"/>
    <col min="22" max="22" width="15.44140625" style="30" customWidth="1"/>
    <col min="23" max="23" width="12.88671875" style="30" customWidth="1"/>
    <col min="24" max="24" width="12.44140625" style="30" customWidth="1"/>
    <col min="25" max="25" width="15.33203125" style="30" customWidth="1"/>
    <col min="26" max="26" width="15.109375" style="30" customWidth="1"/>
    <col min="27" max="27" width="15" style="30" customWidth="1"/>
    <col min="28" max="28" width="10.44140625" style="30" customWidth="1"/>
    <col min="29" max="29" width="11.5546875" style="30" customWidth="1"/>
    <col min="30" max="30" width="15.21875" style="30" customWidth="1"/>
    <col min="31" max="32" width="11.109375" style="30" customWidth="1"/>
    <col min="33" max="33" width="17.88671875" style="30" customWidth="1"/>
    <col min="34" max="35" width="15" style="30" customWidth="1"/>
    <col min="36" max="43" width="11.109375" style="30" customWidth="1"/>
  </cols>
  <sheetData>
    <row r="1" spans="1:55" ht="15" customHeight="1">
      <c r="A1" t="s">
        <v>83</v>
      </c>
      <c r="C1" s="345"/>
      <c r="D1" s="581"/>
      <c r="E1" s="581"/>
      <c r="F1" s="581"/>
      <c r="G1" s="581"/>
      <c r="H1" s="581"/>
      <c r="I1" s="581"/>
      <c r="J1" s="581"/>
      <c r="K1" s="581"/>
      <c r="L1" s="581"/>
      <c r="M1" s="581"/>
      <c r="N1" s="582"/>
      <c r="O1" s="193"/>
      <c r="P1" s="585" t="s">
        <v>37</v>
      </c>
      <c r="Q1" s="586"/>
      <c r="R1" s="586"/>
      <c r="S1" s="586"/>
      <c r="T1" s="586"/>
      <c r="U1" s="586"/>
      <c r="V1" s="586"/>
      <c r="W1" s="586"/>
      <c r="X1" s="586"/>
      <c r="Y1" s="586"/>
      <c r="Z1" s="586"/>
      <c r="AA1" s="586"/>
      <c r="AB1" s="586"/>
      <c r="AC1" s="587"/>
      <c r="AD1" s="588" t="s">
        <v>73</v>
      </c>
      <c r="AE1" s="589"/>
      <c r="AF1" s="589"/>
      <c r="AG1" s="589"/>
      <c r="AH1" s="589"/>
      <c r="AI1" s="589"/>
      <c r="AJ1" s="589"/>
      <c r="AK1" s="589"/>
      <c r="AL1" s="589"/>
      <c r="AM1" s="589"/>
      <c r="AN1" s="589"/>
      <c r="AO1" s="589"/>
      <c r="AP1" s="589"/>
      <c r="AQ1" s="590"/>
      <c r="AR1" s="580" t="s">
        <v>184</v>
      </c>
      <c r="AS1" s="580" t="s">
        <v>185</v>
      </c>
      <c r="AT1" s="580" t="s">
        <v>186</v>
      </c>
      <c r="AU1" s="580" t="s">
        <v>187</v>
      </c>
      <c r="AV1" s="580" t="s">
        <v>188</v>
      </c>
      <c r="AW1" s="580" t="s">
        <v>189</v>
      </c>
      <c r="AX1" s="580" t="s">
        <v>190</v>
      </c>
      <c r="AY1" s="580" t="s">
        <v>191</v>
      </c>
      <c r="AZ1" s="580" t="s">
        <v>192</v>
      </c>
      <c r="BA1" s="580" t="s">
        <v>193</v>
      </c>
      <c r="BB1" s="580" t="s">
        <v>194</v>
      </c>
      <c r="BC1" s="580" t="s">
        <v>195</v>
      </c>
    </row>
    <row r="2" spans="1:55">
      <c r="C2" s="345"/>
      <c r="D2" s="583"/>
      <c r="E2" s="583"/>
      <c r="F2" s="583"/>
      <c r="G2" s="583"/>
      <c r="H2" s="583"/>
      <c r="I2" s="583"/>
      <c r="J2" s="583"/>
      <c r="K2" s="583"/>
      <c r="L2" s="583"/>
      <c r="M2" s="583"/>
      <c r="N2" s="584"/>
      <c r="O2" s="175"/>
      <c r="P2" s="591" t="s">
        <v>71</v>
      </c>
      <c r="Q2" s="591"/>
      <c r="R2" s="591"/>
      <c r="S2" s="591"/>
      <c r="T2" s="591"/>
      <c r="U2" s="125"/>
      <c r="V2" s="585" t="s">
        <v>72</v>
      </c>
      <c r="W2" s="586"/>
      <c r="X2" s="586"/>
      <c r="Y2" s="586"/>
      <c r="Z2" s="586"/>
      <c r="AA2" s="586"/>
      <c r="AB2" s="586"/>
      <c r="AC2" s="587"/>
      <c r="AD2" s="592" t="s">
        <v>71</v>
      </c>
      <c r="AE2" s="592"/>
      <c r="AF2" s="592"/>
      <c r="AG2" s="592"/>
      <c r="AH2" s="592"/>
      <c r="AI2" s="124"/>
      <c r="AJ2" s="588" t="s">
        <v>72</v>
      </c>
      <c r="AK2" s="589"/>
      <c r="AL2" s="589"/>
      <c r="AM2" s="589"/>
      <c r="AN2" s="589"/>
      <c r="AO2" s="589"/>
      <c r="AP2" s="589"/>
      <c r="AQ2" s="590"/>
      <c r="AR2" s="580"/>
      <c r="AS2" s="580"/>
      <c r="AT2" s="580"/>
      <c r="AU2" s="580"/>
      <c r="AV2" s="580"/>
      <c r="AW2" s="580"/>
      <c r="AX2" s="580"/>
      <c r="AY2" s="580"/>
      <c r="AZ2" s="580"/>
      <c r="BA2" s="580"/>
      <c r="BB2" s="580"/>
      <c r="BC2" s="580"/>
    </row>
    <row r="3" spans="1:55" s="35" customFormat="1" ht="32.25" customHeight="1">
      <c r="C3" s="366" t="s">
        <v>1147</v>
      </c>
      <c r="D3" s="33" t="s">
        <v>26</v>
      </c>
      <c r="E3" s="33" t="s">
        <v>151</v>
      </c>
      <c r="F3" s="33" t="s">
        <v>119</v>
      </c>
      <c r="G3" s="33" t="s">
        <v>27</v>
      </c>
      <c r="H3" s="33" t="s">
        <v>28</v>
      </c>
      <c r="I3" s="67" t="s">
        <v>136</v>
      </c>
      <c r="J3" s="67" t="s">
        <v>146</v>
      </c>
      <c r="K3" s="67" t="s">
        <v>131</v>
      </c>
      <c r="L3" s="67" t="s">
        <v>132</v>
      </c>
      <c r="M3" s="67" t="s">
        <v>133</v>
      </c>
      <c r="N3" s="67" t="s">
        <v>145</v>
      </c>
      <c r="O3" s="67" t="s">
        <v>183</v>
      </c>
      <c r="P3" s="34" t="s">
        <v>36</v>
      </c>
      <c r="Q3" s="34" t="s">
        <v>32</v>
      </c>
      <c r="R3" s="34" t="s">
        <v>33</v>
      </c>
      <c r="S3" s="171" t="s">
        <v>182</v>
      </c>
      <c r="T3" s="49" t="s">
        <v>58</v>
      </c>
      <c r="U3" s="34" t="s">
        <v>156</v>
      </c>
      <c r="V3" s="34" t="s">
        <v>56</v>
      </c>
      <c r="W3" s="34" t="s">
        <v>139</v>
      </c>
      <c r="X3" s="34" t="s">
        <v>66</v>
      </c>
      <c r="Y3" s="34" t="s">
        <v>34</v>
      </c>
      <c r="Z3" s="49" t="s">
        <v>60</v>
      </c>
      <c r="AA3" s="52" t="s">
        <v>62</v>
      </c>
      <c r="AB3" s="34" t="s">
        <v>70</v>
      </c>
      <c r="AC3" s="34" t="s">
        <v>76</v>
      </c>
      <c r="AD3" s="47" t="s">
        <v>36</v>
      </c>
      <c r="AE3" s="47" t="s">
        <v>32</v>
      </c>
      <c r="AF3" s="47" t="s">
        <v>33</v>
      </c>
      <c r="AG3" s="141" t="s">
        <v>182</v>
      </c>
      <c r="AH3" s="48" t="s">
        <v>58</v>
      </c>
      <c r="AI3" s="141" t="s">
        <v>157</v>
      </c>
      <c r="AJ3" s="47" t="s">
        <v>56</v>
      </c>
      <c r="AK3" s="47" t="s">
        <v>59</v>
      </c>
      <c r="AL3" s="47" t="s">
        <v>66</v>
      </c>
      <c r="AM3" s="51" t="s">
        <v>34</v>
      </c>
      <c r="AN3" s="48" t="s">
        <v>60</v>
      </c>
      <c r="AO3" s="47" t="s">
        <v>62</v>
      </c>
      <c r="AP3" s="47" t="s">
        <v>70</v>
      </c>
      <c r="AQ3" s="47" t="s">
        <v>76</v>
      </c>
      <c r="AR3" s="580"/>
      <c r="AS3" s="580"/>
      <c r="AT3" s="580"/>
      <c r="AU3" s="580"/>
      <c r="AV3" s="580"/>
      <c r="AW3" s="580"/>
      <c r="AX3" s="580"/>
      <c r="AY3" s="580"/>
      <c r="AZ3" s="580"/>
      <c r="BA3" s="580"/>
      <c r="BB3" s="580"/>
      <c r="BC3" s="580"/>
    </row>
    <row r="4" spans="1:55">
      <c r="C4" s="46"/>
      <c r="D4" s="36"/>
      <c r="E4" s="36"/>
      <c r="F4" s="36"/>
      <c r="G4" s="36"/>
      <c r="H4" s="37"/>
      <c r="I4" s="40"/>
      <c r="J4" s="40">
        <f t="shared" ref="J4:O4" si="0">SUM(J5:J13)</f>
        <v>0</v>
      </c>
      <c r="K4" s="40">
        <f t="shared" si="0"/>
        <v>1483</v>
      </c>
      <c r="L4" s="40">
        <f t="shared" si="0"/>
        <v>0</v>
      </c>
      <c r="M4" s="40">
        <f t="shared" si="0"/>
        <v>8</v>
      </c>
      <c r="N4" s="40">
        <f t="shared" si="0"/>
        <v>1475</v>
      </c>
      <c r="O4" s="40">
        <f t="shared" si="0"/>
        <v>0</v>
      </c>
      <c r="P4" s="40"/>
      <c r="Q4" s="40">
        <f>SUM(Q5:Q13)</f>
        <v>1344</v>
      </c>
      <c r="R4" s="91">
        <f>IFERROR(Q4/K4,0)</f>
        <v>0.90627107215104519</v>
      </c>
      <c r="S4" s="40">
        <f>SUM(S5:S13)</f>
        <v>1</v>
      </c>
      <c r="T4" s="40">
        <f>SUM(T5:T13)</f>
        <v>21</v>
      </c>
      <c r="U4" s="137">
        <f>IFERROR(T4/Q4,0)</f>
        <v>1.5625E-2</v>
      </c>
      <c r="V4" s="40">
        <f t="shared" ref="V4:AB4" si="1">SUM(V5:V13)</f>
        <v>635</v>
      </c>
      <c r="W4" s="40">
        <f t="shared" si="1"/>
        <v>239</v>
      </c>
      <c r="X4" s="40">
        <f t="shared" si="1"/>
        <v>5</v>
      </c>
      <c r="Y4" s="40">
        <f t="shared" si="1"/>
        <v>14</v>
      </c>
      <c r="Z4" s="40">
        <f t="shared" si="1"/>
        <v>0</v>
      </c>
      <c r="AA4" s="40">
        <f t="shared" si="1"/>
        <v>30</v>
      </c>
      <c r="AB4" s="40">
        <f t="shared" si="1"/>
        <v>1266</v>
      </c>
      <c r="AC4" s="92">
        <f>IFERROR(AB4/Q4,0)</f>
        <v>0.9419642857142857</v>
      </c>
      <c r="AD4" s="40">
        <f>SUM(AD5:AD13)</f>
        <v>0</v>
      </c>
      <c r="AE4" s="40">
        <f>SUM(AE5:AE13)</f>
        <v>718</v>
      </c>
      <c r="AF4" s="91">
        <f>IFERROR(AE4/K4,0)</f>
        <v>0.48415374241402565</v>
      </c>
      <c r="AG4" s="40">
        <f>SUM(AG5:AG13)</f>
        <v>0</v>
      </c>
      <c r="AH4" s="40">
        <f>SUM(AH5:AH13)</f>
        <v>10</v>
      </c>
      <c r="AI4" s="137">
        <f>IFERROR(AH4/AE4,0)</f>
        <v>1.3927576601671309E-2</v>
      </c>
      <c r="AJ4" s="40">
        <f t="shared" ref="AJ4:AP4" si="2">SUM(AJ5:AJ13)</f>
        <v>320</v>
      </c>
      <c r="AK4" s="40">
        <f t="shared" si="2"/>
        <v>26</v>
      </c>
      <c r="AL4" s="40">
        <f t="shared" si="2"/>
        <v>6</v>
      </c>
      <c r="AM4" s="40">
        <f t="shared" si="2"/>
        <v>4</v>
      </c>
      <c r="AN4" s="40">
        <f t="shared" si="2"/>
        <v>0</v>
      </c>
      <c r="AO4" s="40">
        <f t="shared" si="2"/>
        <v>1</v>
      </c>
      <c r="AP4" s="40">
        <f t="shared" si="2"/>
        <v>402</v>
      </c>
      <c r="AQ4" s="92">
        <f>IFERROR(AP4/AE4,0)</f>
        <v>0.55988857938718661</v>
      </c>
      <c r="AR4" s="40">
        <f t="shared" ref="AR4:BC4" si="3">SUM(AR5:AR13)</f>
        <v>65</v>
      </c>
      <c r="AS4" s="40">
        <f t="shared" si="3"/>
        <v>43</v>
      </c>
      <c r="AT4" s="40">
        <f t="shared" si="3"/>
        <v>112</v>
      </c>
      <c r="AU4" s="40">
        <f t="shared" si="3"/>
        <v>238</v>
      </c>
      <c r="AV4" s="40">
        <f t="shared" si="3"/>
        <v>369</v>
      </c>
      <c r="AW4" s="40">
        <f t="shared" si="3"/>
        <v>359</v>
      </c>
      <c r="AX4" s="40">
        <f t="shared" si="3"/>
        <v>69</v>
      </c>
      <c r="AY4" s="40">
        <f t="shared" si="3"/>
        <v>66</v>
      </c>
      <c r="AZ4" s="40">
        <f t="shared" si="3"/>
        <v>28</v>
      </c>
      <c r="BA4" s="40">
        <f t="shared" si="3"/>
        <v>26</v>
      </c>
      <c r="BB4" s="40">
        <f t="shared" si="3"/>
        <v>0</v>
      </c>
      <c r="BC4" s="40">
        <f t="shared" si="3"/>
        <v>108</v>
      </c>
    </row>
    <row r="5" spans="1:55" ht="19.8" customHeight="1">
      <c r="C5" s="367" t="s">
        <v>1148</v>
      </c>
      <c r="D5" s="89" t="s">
        <v>855</v>
      </c>
      <c r="E5" s="38" t="str">
        <f>"="&amp;D5&amp;"!Y1"</f>
        <v>=ccIC FIT TC base SyRS!Y1</v>
      </c>
      <c r="F5" s="54" t="s">
        <v>1057</v>
      </c>
      <c r="G5" s="54" t="s">
        <v>1140</v>
      </c>
      <c r="H5" s="53" t="s">
        <v>1058</v>
      </c>
      <c r="I5" s="53" t="s">
        <v>137</v>
      </c>
      <c r="J5" s="38"/>
      <c r="K5" s="365">
        <f>SUM(L5:N5)</f>
        <v>108</v>
      </c>
      <c r="L5" s="38">
        <f>'ccIC FIT TC base SyRS'!J9</f>
        <v>0</v>
      </c>
      <c r="M5" s="38">
        <f>'ccIC FIT TC base SyRS'!P9</f>
        <v>0</v>
      </c>
      <c r="N5" s="93">
        <f>'ccIC FIT TC base SyRS'!G9</f>
        <v>108</v>
      </c>
      <c r="O5" s="93">
        <f>'ccIC FIT TC base SyRS'!V1</f>
        <v>0</v>
      </c>
      <c r="P5" s="93"/>
      <c r="Q5" s="93">
        <f>'ccIC FIT TC base SyRS'!G10</f>
        <v>108</v>
      </c>
      <c r="R5" s="94">
        <f>IFERROR(Q5/K5,0)</f>
        <v>1</v>
      </c>
      <c r="S5" s="172">
        <f>'ccIC FIT TC base SyRS'!G5</f>
        <v>0</v>
      </c>
      <c r="T5" s="93">
        <f>'ccIC FIT TC base SyRS'!G4</f>
        <v>0</v>
      </c>
      <c r="U5" s="136">
        <f>IFERROR(T5/Q5,0)</f>
        <v>0</v>
      </c>
      <c r="V5" s="93">
        <f>'ccIC FIT TC base SyRS'!G2</f>
        <v>64</v>
      </c>
      <c r="W5" s="93">
        <f>'ccIC FIT TC base SyRS'!J3</f>
        <v>9</v>
      </c>
      <c r="X5" s="93">
        <f>'ccIC FIT TC base SyRS'!J4</f>
        <v>1</v>
      </c>
      <c r="Y5" s="93">
        <f>'ccIC FIT TC base SyRS'!J5</f>
        <v>0</v>
      </c>
      <c r="Z5" s="93">
        <f>'ccIC FIT TC base SyRS'!J6</f>
        <v>0</v>
      </c>
      <c r="AA5" s="93">
        <f>'ccIC FIT TC base SyRS'!J7</f>
        <v>0</v>
      </c>
      <c r="AB5" s="93">
        <f>'ccIC FIT TC base SyRS'!J10</f>
        <v>108</v>
      </c>
      <c r="AC5" s="140">
        <f>IFERROR(AB5/Q5,0)</f>
        <v>1</v>
      </c>
      <c r="AD5" s="93" t="s">
        <v>206</v>
      </c>
      <c r="AE5" s="93">
        <f>'ccIC FIT TC base SyRS'!M10</f>
        <v>50</v>
      </c>
      <c r="AF5" s="94">
        <f>IFERROR(AE5/K5,0)</f>
        <v>0.46296296296296297</v>
      </c>
      <c r="AG5" s="172">
        <f>'ccIC FIT TC base SyRS'!M5</f>
        <v>0</v>
      </c>
      <c r="AH5" s="93">
        <f>'ccIC FIT TC base SyRS'!M4</f>
        <v>2</v>
      </c>
      <c r="AI5" s="142">
        <f t="shared" ref="AI5:AI12" si="4">IFERROR(AH5/AE5,0)</f>
        <v>0.04</v>
      </c>
      <c r="AJ5" s="93">
        <f>'ccIC FIT TC base SyRS'!M2</f>
        <v>10</v>
      </c>
      <c r="AK5" s="93">
        <f>'ccIC FIT TC base SyRS'!P3</f>
        <v>2</v>
      </c>
      <c r="AL5" s="93">
        <f>'ccIC FIT TC base SyRS'!P4</f>
        <v>3</v>
      </c>
      <c r="AM5" s="93">
        <f>'ccIC FIT TC base SyRS'!P5</f>
        <v>0</v>
      </c>
      <c r="AN5" s="93">
        <f>'ccIC FIT TC base SyRS'!P6</f>
        <v>0</v>
      </c>
      <c r="AO5" s="93">
        <f>'ccIC FIT TC base SyRS'!P7</f>
        <v>0</v>
      </c>
      <c r="AP5" s="93">
        <f>'ccIC FIT TC base SyRS'!P10</f>
        <v>46</v>
      </c>
      <c r="AQ5" s="95">
        <f>IFERROR(AP5/AE5,0)</f>
        <v>0.92</v>
      </c>
      <c r="AR5" s="32">
        <f>'ccIC FIT TC base SyRS'!Y1</f>
        <v>0</v>
      </c>
      <c r="AS5" s="32">
        <f>'ccIC FIT TC base SyRS'!Y2</f>
        <v>0</v>
      </c>
      <c r="AT5" s="32">
        <f>'ccIC FIT TC base SyRS'!Y3</f>
        <v>0</v>
      </c>
      <c r="AU5" s="32">
        <f>'ccIC FIT TC base SyRS'!Y4</f>
        <v>0</v>
      </c>
      <c r="AV5" s="32">
        <f>'ccIC FIT TC base SyRS'!Y5</f>
        <v>0</v>
      </c>
      <c r="AW5" s="32">
        <f>'ccIC FIT TC base SyRS'!Y6</f>
        <v>0</v>
      </c>
      <c r="AX5" s="32">
        <f>'ccIC FIT TC base SyRS'!Y7</f>
        <v>0</v>
      </c>
      <c r="AY5" s="32">
        <f>'ccIC FIT TC base SyRS'!Y8</f>
        <v>0</v>
      </c>
      <c r="AZ5" s="32">
        <f>'ccIC FIT TC base SyRS'!Y9</f>
        <v>0</v>
      </c>
      <c r="BA5" s="32">
        <f>'ccIC FIT TC base SyRS'!Y10</f>
        <v>0</v>
      </c>
      <c r="BB5" s="32">
        <f>'ccIC FIT TC base SyRS'!Y11</f>
        <v>0</v>
      </c>
      <c r="BC5" s="32">
        <f>'ccIC FIT TC base SyRS'!Y12</f>
        <v>108</v>
      </c>
    </row>
    <row r="6" spans="1:55" ht="19.8" customHeight="1">
      <c r="C6" s="367" t="s">
        <v>1150</v>
      </c>
      <c r="D6" s="89" t="s">
        <v>1056</v>
      </c>
      <c r="E6" s="38" t="str">
        <f t="shared" ref="E6:E13" si="5">"="&amp;D6&amp;"!V1"</f>
        <v>=3727-Multi-Signal-TC!V1</v>
      </c>
      <c r="F6" s="54" t="s">
        <v>1057</v>
      </c>
      <c r="G6" s="54" t="s">
        <v>1466</v>
      </c>
      <c r="H6" s="53" t="s">
        <v>1059</v>
      </c>
      <c r="I6" s="53" t="s">
        <v>137</v>
      </c>
      <c r="J6" s="38"/>
      <c r="K6" s="365">
        <f>SUM(L6:N6)</f>
        <v>17</v>
      </c>
      <c r="L6" s="38">
        <f>'3727-Multi-Signal-TC'!J9</f>
        <v>0</v>
      </c>
      <c r="M6" s="38">
        <f>'3727-Multi-Signal-TC'!P9</f>
        <v>0</v>
      </c>
      <c r="N6" s="93">
        <f>'3727-Multi-Signal-TC'!G9</f>
        <v>17</v>
      </c>
      <c r="O6" s="93">
        <f>'3727-Multi-Signal-TC'!V1</f>
        <v>0</v>
      </c>
      <c r="P6" s="93"/>
      <c r="Q6" s="93">
        <f>'3727-Multi-Signal-TC'!G10</f>
        <v>17</v>
      </c>
      <c r="R6" s="94">
        <f t="shared" ref="R6:R13" si="6">IFERROR(Q6/K6,0)</f>
        <v>1</v>
      </c>
      <c r="S6" s="172">
        <f>'3727-Multi-Signal-TC'!G5</f>
        <v>0</v>
      </c>
      <c r="T6" s="93">
        <f>'3727-Multi-Signal-TC'!G4</f>
        <v>1</v>
      </c>
      <c r="U6" s="136">
        <f t="shared" ref="U6:U13" si="7">IFERROR(T6/Q6,0)</f>
        <v>5.8823529411764705E-2</v>
      </c>
      <c r="V6" s="93">
        <f>'3727-Multi-Signal-TC'!G2</f>
        <v>5</v>
      </c>
      <c r="W6" s="93">
        <f>'3727-Multi-Signal-TC'!J3</f>
        <v>0</v>
      </c>
      <c r="X6" s="93">
        <f>'3727-Multi-Signal-TC'!J4</f>
        <v>0</v>
      </c>
      <c r="Y6" s="93">
        <f>'3727-Multi-Signal-TC'!J5</f>
        <v>0</v>
      </c>
      <c r="Z6" s="93">
        <f>'3727-Multi-Signal-TC'!J6</f>
        <v>0</v>
      </c>
      <c r="AA6" s="93">
        <f>'3727-Multi-Signal-TC'!J7</f>
        <v>0</v>
      </c>
      <c r="AB6" s="93">
        <f>'3727-Multi-Signal-TC'!J10</f>
        <v>17</v>
      </c>
      <c r="AC6" s="95">
        <f t="shared" ref="AC6:AC13" si="8">IFERROR(AB6/Q6,0)</f>
        <v>1</v>
      </c>
      <c r="AD6" s="93" t="s">
        <v>206</v>
      </c>
      <c r="AE6" s="93">
        <f>'3727-Multi-Signal-TC'!M10</f>
        <v>17</v>
      </c>
      <c r="AF6" s="94">
        <f t="shared" ref="AF6:AF13" si="9">IFERROR(AE6/K6,0)</f>
        <v>1</v>
      </c>
      <c r="AG6" s="172">
        <f>'3727-Multi-Signal-TC'!M5</f>
        <v>0</v>
      </c>
      <c r="AH6" s="93">
        <f>'3727-Multi-Signal-TC'!M4</f>
        <v>0</v>
      </c>
      <c r="AI6" s="142">
        <f t="shared" si="4"/>
        <v>0</v>
      </c>
      <c r="AJ6" s="93">
        <f>'3727-Multi-Signal-TC'!M2</f>
        <v>17</v>
      </c>
      <c r="AK6" s="93">
        <f>'3727-Multi-Signal-TC'!P3</f>
        <v>0</v>
      </c>
      <c r="AL6" s="93">
        <f>'3727-Multi-Signal-TC'!P4</f>
        <v>0</v>
      </c>
      <c r="AM6" s="93">
        <f>'3727-Multi-Signal-TC'!P5</f>
        <v>0</v>
      </c>
      <c r="AN6" s="93">
        <f>'3727-Multi-Signal-TC'!P6</f>
        <v>0</v>
      </c>
      <c r="AO6" s="93">
        <f>'3727-Multi-Signal-TC'!P7</f>
        <v>0</v>
      </c>
      <c r="AP6" s="93">
        <f>'3727-Multi-Signal-TC'!P10</f>
        <v>0</v>
      </c>
      <c r="AQ6" s="95">
        <f>IFERROR(AP6/AE6,0)</f>
        <v>0</v>
      </c>
      <c r="AR6" s="32">
        <f>'3727-Multi-Signal-TC'!Y1</f>
        <v>0</v>
      </c>
      <c r="AS6" s="32">
        <f>'3727-Multi-Signal-TC'!Y2</f>
        <v>0</v>
      </c>
      <c r="AT6" s="32">
        <f>'3727-Multi-Signal-TC'!Y3</f>
        <v>0</v>
      </c>
      <c r="AU6" s="32">
        <f>'3727-Multi-Signal-TC'!Y4</f>
        <v>0</v>
      </c>
      <c r="AV6" s="32">
        <f>'3727-Multi-Signal-TC'!Y5</f>
        <v>0</v>
      </c>
      <c r="AW6" s="32">
        <f>'3727-Multi-Signal-TC'!Y6</f>
        <v>0</v>
      </c>
      <c r="AX6" s="32">
        <f>'3727-Multi-Signal-TC'!Y7</f>
        <v>0</v>
      </c>
      <c r="AY6" s="32">
        <f>'3727-Multi-Signal-TC'!Y8</f>
        <v>0</v>
      </c>
      <c r="AZ6" s="32">
        <f>'3727-Multi-Signal-TC'!Y9</f>
        <v>12</v>
      </c>
      <c r="BA6" s="32">
        <f>'3727-Multi-Signal-TC'!Y10</f>
        <v>5</v>
      </c>
      <c r="BB6" s="32">
        <f>'3727-Multi-Signal-TC'!Y11</f>
        <v>0</v>
      </c>
      <c r="BC6" s="32">
        <f>'3727-Multi-Signal-TC'!Y12</f>
        <v>0</v>
      </c>
    </row>
    <row r="7" spans="1:55" ht="19.8" customHeight="1">
      <c r="C7" s="367" t="s">
        <v>1150</v>
      </c>
      <c r="D7" s="89" t="s">
        <v>854</v>
      </c>
      <c r="E7" s="38" t="str">
        <f t="shared" si="5"/>
        <v>=3727-HMI-TC!V1</v>
      </c>
      <c r="F7" s="54" t="s">
        <v>1057</v>
      </c>
      <c r="G7" s="54" t="s">
        <v>1465</v>
      </c>
      <c r="H7" s="53" t="s">
        <v>1059</v>
      </c>
      <c r="I7" s="53" t="s">
        <v>137</v>
      </c>
      <c r="J7" s="38"/>
      <c r="K7" s="365">
        <f t="shared" ref="K7:K12" si="10">SUM(L7:N7)</f>
        <v>66</v>
      </c>
      <c r="L7" s="38">
        <f>'3727-HMI-TC'!J9</f>
        <v>0</v>
      </c>
      <c r="M7" s="38">
        <f>'3727-HMI-TC'!P9</f>
        <v>0</v>
      </c>
      <c r="N7" s="38">
        <f>'3727-HMI-TC'!G9</f>
        <v>66</v>
      </c>
      <c r="O7" s="38">
        <f>'3727-HMI-TC'!V1</f>
        <v>0</v>
      </c>
      <c r="P7" s="93"/>
      <c r="Q7" s="93">
        <f>'3727-HMI-TC'!G10</f>
        <v>66</v>
      </c>
      <c r="R7" s="94">
        <f t="shared" si="6"/>
        <v>1</v>
      </c>
      <c r="S7" s="172">
        <f>'3727-HMI-TC'!G5</f>
        <v>0</v>
      </c>
      <c r="T7" s="93">
        <f>'3727-HMI-TC'!G4</f>
        <v>0</v>
      </c>
      <c r="U7" s="136">
        <f t="shared" si="7"/>
        <v>0</v>
      </c>
      <c r="V7" s="93">
        <f>'3727-HMI-TC'!G2</f>
        <v>66</v>
      </c>
      <c r="W7" s="93">
        <f>'3727-HMI-TC'!J3</f>
        <v>0</v>
      </c>
      <c r="X7" s="93">
        <f>'3727-HMI-TC'!J4</f>
        <v>0</v>
      </c>
      <c r="Y7" s="93">
        <f>'3727-HMI-TC'!J5</f>
        <v>0</v>
      </c>
      <c r="Z7" s="93">
        <f>'3727-HMI-TC'!J6</f>
        <v>0</v>
      </c>
      <c r="AA7" s="93">
        <f>'3727-HMI-TC'!J7</f>
        <v>0</v>
      </c>
      <c r="AB7" s="93">
        <f>'3727-HMI-TC'!J10</f>
        <v>0</v>
      </c>
      <c r="AC7" s="95">
        <f t="shared" si="8"/>
        <v>0</v>
      </c>
      <c r="AD7" s="93" t="s">
        <v>206</v>
      </c>
      <c r="AE7" s="93">
        <f>'3727-HMI-TC'!M10</f>
        <v>0</v>
      </c>
      <c r="AF7" s="94">
        <f t="shared" si="9"/>
        <v>0</v>
      </c>
      <c r="AG7" s="172">
        <f>'3727-HMI-TC'!M5</f>
        <v>0</v>
      </c>
      <c r="AH7" s="93">
        <f>'3727-HMI-TC'!M4</f>
        <v>0</v>
      </c>
      <c r="AI7" s="142">
        <f t="shared" si="4"/>
        <v>0</v>
      </c>
      <c r="AJ7" s="93">
        <f>'3727-HMI-TC'!M2</f>
        <v>0</v>
      </c>
      <c r="AK7" s="93">
        <f>'3727-HMI-TC'!P3</f>
        <v>0</v>
      </c>
      <c r="AL7" s="93">
        <f>'3727-HMI-TC'!P4</f>
        <v>0</v>
      </c>
      <c r="AM7" s="93">
        <f>'3727-HMI-TC'!P5</f>
        <v>0</v>
      </c>
      <c r="AN7" s="93">
        <f>'3727-HMI-TC'!P6</f>
        <v>0</v>
      </c>
      <c r="AO7" s="93">
        <f>'3727-HMI-TC'!P7</f>
        <v>0</v>
      </c>
      <c r="AP7" s="93">
        <f>'3727-HMI-TC'!P10</f>
        <v>0</v>
      </c>
      <c r="AQ7" s="95">
        <f t="shared" ref="AQ7:AQ13" si="11">IFERROR(AP7/AE7,0)</f>
        <v>0</v>
      </c>
      <c r="AR7" s="32">
        <f>'3727-HMI-TC'!Y1</f>
        <v>0</v>
      </c>
      <c r="AS7" s="32">
        <f>'3727-HMI-TC'!Y2</f>
        <v>0</v>
      </c>
      <c r="AT7" s="32">
        <f>'3727-HMI-TC'!Y3</f>
        <v>0</v>
      </c>
      <c r="AU7" s="32">
        <f>'3727-HMI-TC'!Y4</f>
        <v>0</v>
      </c>
      <c r="AV7" s="32">
        <f>'3727-HMI-TC'!Y5</f>
        <v>0</v>
      </c>
      <c r="AW7" s="32">
        <f>'3727-HMI-TC'!Y6</f>
        <v>0</v>
      </c>
      <c r="AX7" s="32">
        <f>'3727-HMI-TC'!Y7</f>
        <v>0</v>
      </c>
      <c r="AY7" s="32">
        <f>'3727-HMI-TC'!Y8</f>
        <v>66</v>
      </c>
      <c r="AZ7" s="32">
        <f>'3727-HMI-TC'!Y9</f>
        <v>0</v>
      </c>
      <c r="BA7" s="32">
        <f>'3727-HMI-TC'!Y10</f>
        <v>0</v>
      </c>
      <c r="BB7" s="32">
        <f>'3727-HMI-TC'!Y11</f>
        <v>0</v>
      </c>
      <c r="BC7" s="32">
        <f>'3727-HMI-TC'!Y12</f>
        <v>0</v>
      </c>
    </row>
    <row r="8" spans="1:55" ht="19.8" customHeight="1">
      <c r="C8" s="367" t="s">
        <v>1149</v>
      </c>
      <c r="D8" s="89" t="s">
        <v>1060</v>
      </c>
      <c r="E8" s="38" t="str">
        <f t="shared" si="5"/>
        <v>=A-IVI2_FIT_TC_base_SyRS!V1</v>
      </c>
      <c r="F8" s="54" t="s">
        <v>1057</v>
      </c>
      <c r="G8" s="54" t="s">
        <v>1141</v>
      </c>
      <c r="H8" s="53" t="s">
        <v>1072</v>
      </c>
      <c r="I8" s="53" t="s">
        <v>137</v>
      </c>
      <c r="J8" s="38"/>
      <c r="K8" s="365">
        <f t="shared" si="10"/>
        <v>96</v>
      </c>
      <c r="L8" s="38">
        <f>'A-IVI2 FIT TC base SyRS'!J9</f>
        <v>0</v>
      </c>
      <c r="M8" s="38">
        <f>'A-IVI2 FIT TC base SyRS'!P9</f>
        <v>0</v>
      </c>
      <c r="N8" s="38">
        <f>'A-IVI2 FIT TC base SyRS'!G9</f>
        <v>96</v>
      </c>
      <c r="O8" s="38">
        <f>'A-IVI2 FIT TC base SyRS'!V1</f>
        <v>0</v>
      </c>
      <c r="P8" s="93"/>
      <c r="Q8" s="93">
        <f>'A-IVI2 FIT TC base SyRS'!G10</f>
        <v>91</v>
      </c>
      <c r="R8" s="94">
        <f t="shared" si="6"/>
        <v>0.94791666666666663</v>
      </c>
      <c r="S8" s="172">
        <f>'A-IVI2 FIT TC base SyRS'!G5</f>
        <v>0</v>
      </c>
      <c r="T8" s="93">
        <f>'A-IVI2 FIT TC base SyRS'!G4</f>
        <v>4</v>
      </c>
      <c r="U8" s="136">
        <f t="shared" si="7"/>
        <v>4.3956043956043959E-2</v>
      </c>
      <c r="V8" s="93">
        <f>'A-IVI2 FIT TC base SyRS'!G2</f>
        <v>55</v>
      </c>
      <c r="W8" s="93">
        <f>'A-IVI2 FIT TC base SyRS'!J3</f>
        <v>1</v>
      </c>
      <c r="X8" s="93">
        <f>'A-IVI2 FIT TC base SyRS'!J4</f>
        <v>2</v>
      </c>
      <c r="Y8" s="93">
        <f>'A-IVI2 FIT TC base SyRS'!J5</f>
        <v>0</v>
      </c>
      <c r="Z8" s="93">
        <f>'A-IVI2 FIT TC base SyRS'!J6</f>
        <v>0</v>
      </c>
      <c r="AA8" s="93">
        <f>'A-IVI2 FIT TC base SyRS'!J7</f>
        <v>0</v>
      </c>
      <c r="AB8" s="93">
        <f>'A-IVI2 FIT TC base SyRS'!J10</f>
        <v>91</v>
      </c>
      <c r="AC8" s="95">
        <f t="shared" si="8"/>
        <v>1</v>
      </c>
      <c r="AD8" s="93"/>
      <c r="AE8" s="93">
        <f>'A-IVI2 FIT TC base SyRS'!M10</f>
        <v>33</v>
      </c>
      <c r="AF8" s="94">
        <f t="shared" si="9"/>
        <v>0.34375</v>
      </c>
      <c r="AG8" s="172">
        <f>'A-IVI2 FIT TC base SyRS'!M5</f>
        <v>0</v>
      </c>
      <c r="AH8" s="93">
        <f>'A-IVI2 FIT TC base SyRS'!M4</f>
        <v>0</v>
      </c>
      <c r="AI8" s="142">
        <f t="shared" si="4"/>
        <v>0</v>
      </c>
      <c r="AJ8" s="93">
        <f>'A-IVI2 FIT TC base SyRS'!M2</f>
        <v>33</v>
      </c>
      <c r="AK8" s="93">
        <f>'A-IVI2 FIT TC base SyRS'!P3</f>
        <v>0</v>
      </c>
      <c r="AL8" s="93">
        <f>'A-IVI2 FIT TC base SyRS'!P4</f>
        <v>0</v>
      </c>
      <c r="AM8" s="93">
        <f>'A-IVI2 FIT TC base SyRS'!P5</f>
        <v>0</v>
      </c>
      <c r="AN8" s="93">
        <f>'A-IVI2 FIT TC base SyRS'!P6</f>
        <v>0</v>
      </c>
      <c r="AO8" s="93">
        <f>'A-IVI2 FIT TC base SyRS'!P7</f>
        <v>0</v>
      </c>
      <c r="AP8" s="93">
        <f>'A-IVI2 FIT TC base SyRS'!P10</f>
        <v>33</v>
      </c>
      <c r="AQ8" s="95">
        <f t="shared" si="11"/>
        <v>1</v>
      </c>
      <c r="AR8" s="32">
        <f>'A-IVI2 FIT TC base SyRS'!Y1</f>
        <v>48</v>
      </c>
      <c r="AS8" s="32">
        <f>'A-IVI2 FIT TC base SyRS'!Y2</f>
        <v>43</v>
      </c>
      <c r="AT8" s="32">
        <f>'A-IVI2 FIT TC base SyRS'!Y3</f>
        <v>5</v>
      </c>
      <c r="AU8" s="32">
        <f>'A-IVI2 FIT TC base SyRS'!Y4</f>
        <v>0</v>
      </c>
      <c r="AV8" s="32">
        <f>'A-IVI2 FIT TC base SyRS'!Y5</f>
        <v>0</v>
      </c>
      <c r="AW8" s="32">
        <f>'A-IVI2 FIT TC base SyRS'!Y6</f>
        <v>0</v>
      </c>
      <c r="AX8" s="32">
        <f>'A-IVI2 FIT TC base SyRS'!Y7</f>
        <v>0</v>
      </c>
      <c r="AY8" s="32">
        <f>'A-IVI2 FIT TC base SyRS'!Y8</f>
        <v>0</v>
      </c>
      <c r="AZ8" s="32">
        <f>'A-IVI2 FIT TC base SyRS'!Y9</f>
        <v>0</v>
      </c>
      <c r="BA8" s="32">
        <f>'A-IVI2 FIT TC base SyRS'!Y10</f>
        <v>0</v>
      </c>
      <c r="BB8" s="32">
        <f>'A-IVI2 FIT TC base SyRS'!Y11</f>
        <v>0</v>
      </c>
      <c r="BC8" s="32">
        <f>'A-IVI2 FIT TC base SyRS'!Y12</f>
        <v>0</v>
      </c>
    </row>
    <row r="9" spans="1:55" ht="19.8" customHeight="1">
      <c r="C9" s="367" t="s">
        <v>1149</v>
      </c>
      <c r="D9" s="89" t="s">
        <v>1392</v>
      </c>
      <c r="E9" s="38" t="str">
        <f t="shared" ref="E9" si="12">"="&amp;D9&amp;"!V1"</f>
        <v>=A-IVI2 FIT TC base CRS!V1</v>
      </c>
      <c r="F9" s="54" t="s">
        <v>1057</v>
      </c>
      <c r="G9" s="54" t="s">
        <v>1393</v>
      </c>
      <c r="H9" s="53" t="s">
        <v>1072</v>
      </c>
      <c r="I9" s="53" t="s">
        <v>137</v>
      </c>
      <c r="J9" s="38"/>
      <c r="K9" s="365">
        <f>SUM(L9:N9)</f>
        <v>30</v>
      </c>
      <c r="L9" s="38">
        <f>'A-IVI2 FIT TC base CRS'!J9</f>
        <v>0</v>
      </c>
      <c r="M9" s="38">
        <f>'A-IVI2 FIT TC base CRS'!P9</f>
        <v>0</v>
      </c>
      <c r="N9" s="38">
        <f>'A-IVI2 FIT TC base CRS'!G9</f>
        <v>30</v>
      </c>
      <c r="O9" s="38">
        <f>'A-IVI2 FIT TC base CRS'!V1</f>
        <v>0</v>
      </c>
      <c r="P9" s="93"/>
      <c r="Q9" s="93">
        <f>'A-IVI2 FIT TC base CRS'!G10</f>
        <v>30</v>
      </c>
      <c r="R9" s="94">
        <f t="shared" ref="R9" si="13">IFERROR(Q9/K9,0)</f>
        <v>1</v>
      </c>
      <c r="S9" s="172">
        <f>'A-IVI2 FIT TC base CRS'!G5</f>
        <v>0</v>
      </c>
      <c r="T9" s="93">
        <f>'A-IVI2 FIT TC base CRS'!G4</f>
        <v>0</v>
      </c>
      <c r="U9" s="136">
        <f t="shared" si="7"/>
        <v>0</v>
      </c>
      <c r="V9" s="93">
        <f>'A-IVI2 FIT TC base CRS'!G2</f>
        <v>15</v>
      </c>
      <c r="W9" s="93">
        <f>'A-IVI2 FIT TC base CRS'!J3</f>
        <v>0</v>
      </c>
      <c r="X9" s="93">
        <f>'A-IVI2 FIT TC base CRS'!J4</f>
        <v>2</v>
      </c>
      <c r="Y9" s="93">
        <f>'A-IVI2 FIT TC base CRS'!J5</f>
        <v>0</v>
      </c>
      <c r="Z9" s="93">
        <f>'A-IVI2 FIT TC base CRS'!J6</f>
        <v>0</v>
      </c>
      <c r="AA9" s="93">
        <f>'A-IVI2 FIT TC base CRS'!J7</f>
        <v>3</v>
      </c>
      <c r="AB9" s="93">
        <f>'A-IVI2 FIT TC base CRS'!J10</f>
        <v>24</v>
      </c>
      <c r="AC9" s="95">
        <f t="shared" ref="AC9" si="14">IFERROR(AB9/Q9,0)</f>
        <v>0.8</v>
      </c>
      <c r="AD9" s="93"/>
      <c r="AE9" s="93">
        <f>'A-IVI2 FIT TC base CRS'!M10</f>
        <v>9</v>
      </c>
      <c r="AF9" s="94">
        <f t="shared" ref="AF9" si="15">IFERROR(AE9/K9,0)</f>
        <v>0.3</v>
      </c>
      <c r="AG9" s="172">
        <f>'A-IVI2 FIT TC base CRS'!M5</f>
        <v>0</v>
      </c>
      <c r="AH9" s="93">
        <f>'A-IVI2 FIT TC base CRS'!M4</f>
        <v>0</v>
      </c>
      <c r="AI9" s="142">
        <f t="shared" ref="AI9" si="16">IFERROR(AH9/AE9,0)</f>
        <v>0</v>
      </c>
      <c r="AJ9" s="93">
        <f>'A-IVI2 FIT TC base CRS'!M2</f>
        <v>1</v>
      </c>
      <c r="AK9" s="93">
        <f>'A-IVI2 FIT TC base CRS'!P3</f>
        <v>0</v>
      </c>
      <c r="AL9" s="93">
        <f>'A-IVI2 FIT TC base CRS'!P4</f>
        <v>1</v>
      </c>
      <c r="AM9" s="93">
        <f>'A-IVI2 FIT TC base CRS'!P5</f>
        <v>0</v>
      </c>
      <c r="AN9" s="93">
        <f>'A-IVI2 FIT TC base CRS'!P6</f>
        <v>0</v>
      </c>
      <c r="AO9" s="93">
        <f>'A-IVI2 FIT TC base CRS'!P7</f>
        <v>0</v>
      </c>
      <c r="AP9" s="93">
        <f>'A-IVI2 FIT TC base CRS'!P10</f>
        <v>9</v>
      </c>
      <c r="AQ9" s="95">
        <f t="shared" ref="AQ9" si="17">IFERROR(AP9/AE9,0)</f>
        <v>1</v>
      </c>
      <c r="AR9" s="32">
        <f>'A-IVI2 FIT TC base CRS'!Y1</f>
        <v>0</v>
      </c>
      <c r="AS9" s="32">
        <f>'A-IVI2 FIT TC base CRS'!Y2</f>
        <v>0</v>
      </c>
      <c r="AT9" s="32">
        <f>'A-IVI2 FIT TC base CRS'!Y3</f>
        <v>0</v>
      </c>
      <c r="AU9" s="32">
        <f>'A-IVI2 FIT TC base CRS'!Y4</f>
        <v>0</v>
      </c>
      <c r="AV9" s="32">
        <f>'A-IVI2 FIT TC base CRS'!Y5</f>
        <v>0</v>
      </c>
      <c r="AW9" s="32">
        <f>'A-IVI2 FIT TC base CRS'!Y6</f>
        <v>0</v>
      </c>
      <c r="AX9" s="32">
        <f>'A-IVI2 FIT TC base CRS'!Y7</f>
        <v>0</v>
      </c>
      <c r="AY9" s="32">
        <f>'A-IVI2 FIT TC base CRS'!Y8</f>
        <v>0</v>
      </c>
      <c r="AZ9" s="32">
        <f>'A-IVI2 FIT TC base CRS'!Y9</f>
        <v>9</v>
      </c>
      <c r="BA9" s="32">
        <f>'A-IVI2 FIT TC base CRS'!Y10</f>
        <v>21</v>
      </c>
      <c r="BB9" s="32">
        <f>'A-IVI2 FIT TC base CRS'!Y11</f>
        <v>0</v>
      </c>
      <c r="BC9" s="32">
        <f>'A-IVI2 FIT TC base CRS'!Y12</f>
        <v>0</v>
      </c>
    </row>
    <row r="10" spans="1:55" ht="19.8" customHeight="1">
      <c r="C10" s="367" t="s">
        <v>1148</v>
      </c>
      <c r="D10" s="89" t="s">
        <v>1073</v>
      </c>
      <c r="E10" s="38" t="str">
        <f t="shared" si="5"/>
        <v>=ccIC FIT TC base CRS!V1</v>
      </c>
      <c r="F10" s="54" t="s">
        <v>1057</v>
      </c>
      <c r="G10" s="54" t="s">
        <v>1142</v>
      </c>
      <c r="H10" s="53" t="s">
        <v>1072</v>
      </c>
      <c r="I10" s="53" t="s">
        <v>137</v>
      </c>
      <c r="J10" s="38"/>
      <c r="K10" s="365">
        <f t="shared" si="10"/>
        <v>24</v>
      </c>
      <c r="L10" s="38">
        <f>'ccIC FIT TC Base CRS'!J9</f>
        <v>0</v>
      </c>
      <c r="M10" s="38">
        <f>'ccIC FIT TC Base CRS'!P9</f>
        <v>0</v>
      </c>
      <c r="N10" s="93">
        <f>'ccIC FIT TC Base CRS'!G9</f>
        <v>24</v>
      </c>
      <c r="O10" s="93">
        <f>'ccIC FIT TC Base CRS'!V1</f>
        <v>0</v>
      </c>
      <c r="P10" s="93"/>
      <c r="Q10" s="93">
        <f>'ccIC FIT TC Base CRS'!G10</f>
        <v>24</v>
      </c>
      <c r="R10" s="94">
        <f t="shared" si="6"/>
        <v>1</v>
      </c>
      <c r="S10" s="172">
        <f>'ccIC FIT TC Base CRS'!G5</f>
        <v>0</v>
      </c>
      <c r="T10" s="93">
        <f>'ccIC FIT TC Base CRS'!G4</f>
        <v>0</v>
      </c>
      <c r="U10" s="136">
        <f>IFERROR(T10/Q10,0)</f>
        <v>0</v>
      </c>
      <c r="V10" s="93">
        <f>'ccIC FIT TC Base CRS'!G2</f>
        <v>10</v>
      </c>
      <c r="W10" s="93">
        <f>'ccIC FIT TC Base CRS'!J3</f>
        <v>1</v>
      </c>
      <c r="X10" s="93">
        <f>'ccIC FIT TC Base CRS'!J4</f>
        <v>0</v>
      </c>
      <c r="Y10" s="93">
        <f>'ccIC FIT TC Base CRS'!J5</f>
        <v>0</v>
      </c>
      <c r="Z10" s="93">
        <f>'ccIC FIT TC Base CRS'!J6</f>
        <v>0</v>
      </c>
      <c r="AA10" s="93">
        <f>'ccIC FIT TC Base CRS'!J7</f>
        <v>0</v>
      </c>
      <c r="AB10" s="93">
        <f>'ccIC FIT TC Base CRS'!J10</f>
        <v>24</v>
      </c>
      <c r="AC10" s="95">
        <f t="shared" si="8"/>
        <v>1</v>
      </c>
      <c r="AD10" s="93"/>
      <c r="AE10" s="93">
        <f>'ccIC FIT TC Base CRS'!M10</f>
        <v>24</v>
      </c>
      <c r="AF10" s="94">
        <f t="shared" si="9"/>
        <v>1</v>
      </c>
      <c r="AG10" s="172">
        <f>'ccIC FIT TC Base CRS'!M5</f>
        <v>0</v>
      </c>
      <c r="AH10" s="93">
        <f>'ccIC FIT TC Base CRS'!M4</f>
        <v>0</v>
      </c>
      <c r="AI10" s="142">
        <f t="shared" si="4"/>
        <v>0</v>
      </c>
      <c r="AJ10" s="93">
        <f>'ccIC FIT TC Base CRS'!M2</f>
        <v>15</v>
      </c>
      <c r="AK10" s="93">
        <f>'ccIC FIT TC Base CRS'!P3</f>
        <v>1</v>
      </c>
      <c r="AL10" s="93">
        <f>'ccIC FIT TC Base CRS'!P4</f>
        <v>2</v>
      </c>
      <c r="AM10" s="93">
        <f>'ccIC FIT TC Base CRS'!P5</f>
        <v>0</v>
      </c>
      <c r="AN10" s="93">
        <f>'ccIC FIT TC Base CRS'!P6</f>
        <v>0</v>
      </c>
      <c r="AO10" s="93">
        <f>'ccIC FIT TC Base CRS'!P7</f>
        <v>0</v>
      </c>
      <c r="AP10" s="93">
        <f>'ccIC FIT TC Base CRS'!P10</f>
        <v>24</v>
      </c>
      <c r="AQ10" s="95">
        <f t="shared" si="11"/>
        <v>1</v>
      </c>
      <c r="AR10" s="32">
        <f>'ccIC FIT TC Base CRS'!Y1</f>
        <v>17</v>
      </c>
      <c r="AS10" s="32">
        <f>'ccIC FIT TC Base CRS'!Y2</f>
        <v>0</v>
      </c>
      <c r="AT10" s="32">
        <f>'ccIC FIT TC Base CRS'!Y3</f>
        <v>0</v>
      </c>
      <c r="AU10" s="32">
        <f>'ccIC FIT TC Base CRS'!Y4</f>
        <v>0</v>
      </c>
      <c r="AV10" s="32">
        <f>'ccIC FIT TC Base CRS'!Y5</f>
        <v>0</v>
      </c>
      <c r="AW10" s="32">
        <f>'ccIC FIT TC Base CRS'!Y6</f>
        <v>0</v>
      </c>
      <c r="AX10" s="32">
        <f>'ccIC FIT TC Base CRS'!Y7</f>
        <v>0</v>
      </c>
      <c r="AY10" s="32">
        <f>'ccIC FIT TC Base CRS'!Y8</f>
        <v>0</v>
      </c>
      <c r="AZ10" s="32">
        <f>'ccIC FIT TC Base CRS'!Y9</f>
        <v>7</v>
      </c>
      <c r="BA10" s="32">
        <f>'ccIC FIT TC Base CRS'!Y10</f>
        <v>0</v>
      </c>
      <c r="BB10" s="32">
        <f>'ccIC FIT TC Base CRS'!Y11</f>
        <v>0</v>
      </c>
      <c r="BC10" s="32">
        <f>'ccIC FIT TC Base CRS'!Y12</f>
        <v>0</v>
      </c>
    </row>
    <row r="11" spans="1:55" ht="19.8" customHeight="1">
      <c r="C11" s="367" t="s">
        <v>1151</v>
      </c>
      <c r="D11" s="89" t="s">
        <v>1137</v>
      </c>
      <c r="E11" s="38" t="str">
        <f t="shared" si="5"/>
        <v>=SXM_UXR!V1</v>
      </c>
      <c r="F11" s="54" t="s">
        <v>1136</v>
      </c>
      <c r="G11" s="54" t="s">
        <v>1143</v>
      </c>
      <c r="H11" s="53" t="s">
        <v>1072</v>
      </c>
      <c r="I11" s="53" t="s">
        <v>137</v>
      </c>
      <c r="J11" s="38"/>
      <c r="K11" s="365">
        <f t="shared" si="10"/>
        <v>107</v>
      </c>
      <c r="L11" s="38">
        <f>SXM_UXR!J9</f>
        <v>0</v>
      </c>
      <c r="M11" s="38">
        <f>SXM_UXR!P9</f>
        <v>0</v>
      </c>
      <c r="N11" s="93">
        <f>SXM_UXR!G9</f>
        <v>107</v>
      </c>
      <c r="O11" s="93">
        <f>SXM_UXR!V1</f>
        <v>0</v>
      </c>
      <c r="P11" s="93"/>
      <c r="Q11" s="93">
        <f>SXM_UXR!G10</f>
        <v>0</v>
      </c>
      <c r="R11" s="94">
        <f t="shared" si="6"/>
        <v>0</v>
      </c>
      <c r="S11" s="172">
        <f>SXM_UXR!G5</f>
        <v>0</v>
      </c>
      <c r="T11" s="93">
        <f>SXM_UXR!G4</f>
        <v>0</v>
      </c>
      <c r="U11" s="136">
        <f t="shared" si="7"/>
        <v>0</v>
      </c>
      <c r="V11" s="93">
        <f>SXM_UXR!G2</f>
        <v>0</v>
      </c>
      <c r="W11" s="93">
        <f>SXM_UXR!J3</f>
        <v>0</v>
      </c>
      <c r="X11" s="93">
        <f>SXM_UXR!J4</f>
        <v>0</v>
      </c>
      <c r="Y11" s="93">
        <f>SXM_UXR!J5</f>
        <v>0</v>
      </c>
      <c r="Z11" s="93">
        <f>SXM_UXR!J6</f>
        <v>0</v>
      </c>
      <c r="AA11" s="93">
        <f>SXM_UXR!J7</f>
        <v>0</v>
      </c>
      <c r="AB11" s="93">
        <f>SXM_UXR!J10</f>
        <v>0</v>
      </c>
      <c r="AC11" s="95">
        <f t="shared" si="8"/>
        <v>0</v>
      </c>
      <c r="AD11" s="93"/>
      <c r="AE11" s="93">
        <f>SXM_UXR!M10</f>
        <v>0</v>
      </c>
      <c r="AF11" s="94">
        <f t="shared" si="9"/>
        <v>0</v>
      </c>
      <c r="AG11" s="172">
        <f>SXM_UXR!M5</f>
        <v>0</v>
      </c>
      <c r="AH11" s="93">
        <f>SXM_UXR!M4</f>
        <v>0</v>
      </c>
      <c r="AI11" s="142">
        <f t="shared" si="4"/>
        <v>0</v>
      </c>
      <c r="AJ11" s="93">
        <f>SXM_UXR!M2</f>
        <v>0</v>
      </c>
      <c r="AK11" s="93">
        <f>SXM_UXR!P3</f>
        <v>0</v>
      </c>
      <c r="AL11" s="93">
        <f>SXM_UXR!P4</f>
        <v>0</v>
      </c>
      <c r="AM11" s="93">
        <f>SXM_UXR!P5</f>
        <v>0</v>
      </c>
      <c r="AN11" s="93">
        <f>SXM_UXR!P6</f>
        <v>0</v>
      </c>
      <c r="AO11" s="93">
        <f>SXM_UXR!P7</f>
        <v>0</v>
      </c>
      <c r="AP11" s="93">
        <f>SXM_UXR!P10</f>
        <v>0</v>
      </c>
      <c r="AQ11" s="95">
        <f t="shared" si="11"/>
        <v>0</v>
      </c>
      <c r="AR11" s="32">
        <f>SXM_UXR!Y1</f>
        <v>0</v>
      </c>
      <c r="AS11" s="32">
        <f>SXM_UXR!Y2</f>
        <v>0</v>
      </c>
      <c r="AT11" s="32">
        <f>SXM_UXR!Y3</f>
        <v>107</v>
      </c>
      <c r="AU11" s="32">
        <f>SXM_UXR!Y4</f>
        <v>0</v>
      </c>
      <c r="AV11" s="32">
        <f>SXM_UXR!Y5</f>
        <v>0</v>
      </c>
      <c r="AW11" s="32">
        <f>SXM_UXR!Y6</f>
        <v>0</v>
      </c>
      <c r="AX11" s="32">
        <f>SXM_UXR!Y7</f>
        <v>0</v>
      </c>
      <c r="AY11" s="32">
        <f>SXM_UXR!Y8</f>
        <v>0</v>
      </c>
      <c r="AZ11" s="32">
        <f>SXM_UXR!Y9</f>
        <v>0</v>
      </c>
      <c r="BA11" s="32">
        <f>SXM_UXR!Y10</f>
        <v>0</v>
      </c>
      <c r="BB11" s="32">
        <f>SXM_UXR!Y11</f>
        <v>0</v>
      </c>
      <c r="BC11" s="32">
        <f>SXM_UXR!Y12</f>
        <v>0</v>
      </c>
    </row>
    <row r="12" spans="1:55" ht="19.8" customHeight="1">
      <c r="C12" s="367" t="s">
        <v>1149</v>
      </c>
      <c r="D12" s="89" t="s">
        <v>1138</v>
      </c>
      <c r="E12" s="38" t="str">
        <f t="shared" si="5"/>
        <v>=A-IVI-SXM-SMITE-TC!V1</v>
      </c>
      <c r="F12" s="54" t="s">
        <v>1136</v>
      </c>
      <c r="G12" s="54" t="s">
        <v>1139</v>
      </c>
      <c r="H12" s="53" t="s">
        <v>1072</v>
      </c>
      <c r="I12" s="53" t="s">
        <v>137</v>
      </c>
      <c r="J12" s="38"/>
      <c r="K12" s="365">
        <f t="shared" si="10"/>
        <v>967</v>
      </c>
      <c r="L12" s="38">
        <f>'A-IVI-SXM-SIMTE-TC'!J9</f>
        <v>0</v>
      </c>
      <c r="M12" s="38">
        <f>'A-IVI-SXM-SIMTE-TC'!P9</f>
        <v>0</v>
      </c>
      <c r="N12" s="93">
        <f>'A-IVI-SXM-SIMTE-TC'!G9</f>
        <v>967</v>
      </c>
      <c r="O12" s="93">
        <f>'A-IVI-SXM-SIMTE-TC'!V1</f>
        <v>0</v>
      </c>
      <c r="P12" s="93"/>
      <c r="Q12" s="93">
        <f>'A-IVI-SXM-SIMTE-TC'!G10</f>
        <v>940</v>
      </c>
      <c r="R12" s="94">
        <f t="shared" si="6"/>
        <v>0.97207859358841775</v>
      </c>
      <c r="S12" s="172">
        <f>'A-IVI-SXM-SIMTE-TC'!G5</f>
        <v>1</v>
      </c>
      <c r="T12" s="93">
        <f>'A-IVI-SXM-SIMTE-TC'!G4</f>
        <v>15</v>
      </c>
      <c r="U12" s="136">
        <f t="shared" si="7"/>
        <v>1.5957446808510637E-2</v>
      </c>
      <c r="V12" s="93">
        <f>'A-IVI-SXM-SIMTE-TC'!G2</f>
        <v>393</v>
      </c>
      <c r="W12" s="93">
        <f>'A-IVI-SXM-SIMTE-TC'!J3</f>
        <v>226</v>
      </c>
      <c r="X12" s="93">
        <f>'A-IVI-SXM-SIMTE-TC'!J4</f>
        <v>0</v>
      </c>
      <c r="Y12" s="93">
        <f>'A-IVI-SXM-SIMTE-TC'!J5</f>
        <v>9</v>
      </c>
      <c r="Z12" s="93">
        <f>'A-IVI-SXM-SIMTE-TC'!J6</f>
        <v>0</v>
      </c>
      <c r="AA12" s="93">
        <f>'A-IVI-SXM-SIMTE-TC'!J7</f>
        <v>22</v>
      </c>
      <c r="AB12" s="93">
        <f>'A-IVI-SXM-SIMTE-TC'!J10</f>
        <v>934</v>
      </c>
      <c r="AC12" s="95">
        <f t="shared" si="8"/>
        <v>0.99361702127659579</v>
      </c>
      <c r="AD12" s="93"/>
      <c r="AE12" s="93">
        <f>'A-IVI-SXM-SIMTE-TC'!M10</f>
        <v>530</v>
      </c>
      <c r="AF12" s="94">
        <f t="shared" si="9"/>
        <v>0.54808686659772488</v>
      </c>
      <c r="AG12" s="172">
        <f>'A-IVI-SXM-SIMTE-TC'!M5</f>
        <v>0</v>
      </c>
      <c r="AH12" s="93">
        <f>'A-IVI-SXM-SIMTE-TC'!M4</f>
        <v>1</v>
      </c>
      <c r="AI12" s="142">
        <f t="shared" si="4"/>
        <v>1.8867924528301887E-3</v>
      </c>
      <c r="AJ12" s="93">
        <f>'A-IVI-SXM-SIMTE-TC'!M2</f>
        <v>237</v>
      </c>
      <c r="AK12" s="93">
        <f>'A-IVI-SXM-SIMTE-TC'!P3</f>
        <v>19</v>
      </c>
      <c r="AL12" s="93">
        <f>'A-IVI-SXM-SIMTE-TC'!P4</f>
        <v>0</v>
      </c>
      <c r="AM12" s="93">
        <f>'A-IVI-SXM-SIMTE-TC'!P5</f>
        <v>3</v>
      </c>
      <c r="AN12" s="93">
        <f>'A-IVI-SXM-SIMTE-TC'!P6</f>
        <v>0</v>
      </c>
      <c r="AO12" s="93">
        <f>'A-IVI-SXM-SIMTE-TC'!P7</f>
        <v>1</v>
      </c>
      <c r="AP12" s="93">
        <f>'A-IVI-SXM-SIMTE-TC'!P10</f>
        <v>229</v>
      </c>
      <c r="AQ12" s="95">
        <f t="shared" si="11"/>
        <v>0.43207547169811322</v>
      </c>
      <c r="AR12" s="32">
        <f>'A-IVI-SXM-SIMTE-TC'!Y1</f>
        <v>0</v>
      </c>
      <c r="AS12" s="32">
        <f>'A-IVI-SXM-SIMTE-TC'!Y2</f>
        <v>0</v>
      </c>
      <c r="AT12" s="32">
        <f>'A-IVI-SXM-SIMTE-TC'!Y3</f>
        <v>0</v>
      </c>
      <c r="AU12" s="32">
        <f>'A-IVI-SXM-SIMTE-TC'!Y4</f>
        <v>176</v>
      </c>
      <c r="AV12" s="32">
        <f>'A-IVI-SXM-SIMTE-TC'!Y5</f>
        <v>363</v>
      </c>
      <c r="AW12" s="32">
        <f>'A-IVI-SXM-SIMTE-TC'!Y6</f>
        <v>359</v>
      </c>
      <c r="AX12" s="32">
        <f>'A-IVI-SXM-SIMTE-TC'!Y7</f>
        <v>69</v>
      </c>
      <c r="AY12" s="32">
        <f>'A-IVI-SXM-SIMTE-TC'!Y8</f>
        <v>0</v>
      </c>
      <c r="AZ12" s="32">
        <f>'A-IVI-SXM-SIMTE-TC'!Y9</f>
        <v>0</v>
      </c>
      <c r="BA12" s="32">
        <f>'A-IVI-SXM-SIMTE-TC'!Y10</f>
        <v>0</v>
      </c>
      <c r="BB12" s="32">
        <f>'A-IVI-SXM-SIMTE-TC'!Y11</f>
        <v>0</v>
      </c>
      <c r="BC12" s="32">
        <f>'A-IVI-SXM-SIMTE-TC'!Y12</f>
        <v>0</v>
      </c>
    </row>
    <row r="13" spans="1:55" ht="19.8" customHeight="1">
      <c r="C13" s="367" t="s">
        <v>1149</v>
      </c>
      <c r="D13" s="89" t="s">
        <v>1144</v>
      </c>
      <c r="E13" s="38" t="str">
        <f t="shared" si="5"/>
        <v>=A-IVI-SXM-FIT-base-SyRS!V1</v>
      </c>
      <c r="F13" s="54" t="s">
        <v>1136</v>
      </c>
      <c r="G13" s="54" t="s">
        <v>1145</v>
      </c>
      <c r="H13" s="53" t="s">
        <v>1072</v>
      </c>
      <c r="I13" s="53" t="s">
        <v>137</v>
      </c>
      <c r="J13" s="38"/>
      <c r="K13" s="365">
        <f>SUM(L13:N13)</f>
        <v>68</v>
      </c>
      <c r="L13" s="38">
        <f>'A-IVI-SXM-FIT-base-SyRS'!J9</f>
        <v>0</v>
      </c>
      <c r="M13" s="38">
        <f>'A-IVI-SXM-FIT-base-SyRS'!P9</f>
        <v>8</v>
      </c>
      <c r="N13" s="93">
        <f>'A-IVI-SXM-FIT-base-SyRS'!G9</f>
        <v>60</v>
      </c>
      <c r="O13" s="93">
        <f>'A-IVI-SXM-FIT-base-SyRS'!V1</f>
        <v>0</v>
      </c>
      <c r="P13" s="93"/>
      <c r="Q13" s="93">
        <f>'A-IVI-SXM-FIT-base-SyRS'!G10</f>
        <v>68</v>
      </c>
      <c r="R13" s="94">
        <f t="shared" si="6"/>
        <v>1</v>
      </c>
      <c r="S13" s="172">
        <f>'A-IVI-SXM-FIT-base-SyRS'!G5</f>
        <v>0</v>
      </c>
      <c r="T13" s="93">
        <f>'A-IVI-SXM-FIT-base-SyRS'!G4</f>
        <v>1</v>
      </c>
      <c r="U13" s="136">
        <f t="shared" si="7"/>
        <v>1.4705882352941176E-2</v>
      </c>
      <c r="V13" s="93">
        <f>'A-IVI-SXM-FIT-base-SyRS'!G2</f>
        <v>27</v>
      </c>
      <c r="W13" s="93">
        <f>'A-IVI-SXM-FIT-base-SyRS'!J3</f>
        <v>2</v>
      </c>
      <c r="X13" s="93">
        <f>'A-IVI-SXM-FIT-base-SyRS'!J4</f>
        <v>0</v>
      </c>
      <c r="Y13" s="93">
        <f>'A-IVI-SXM-FIT-base-SyRS'!J5</f>
        <v>5</v>
      </c>
      <c r="Z13" s="93">
        <f>'A-IVI-SXM-FIT-base-SyRS'!J6</f>
        <v>0</v>
      </c>
      <c r="AA13" s="93">
        <f>'A-IVI-SXM-FIT-base-SyRS'!J7</f>
        <v>5</v>
      </c>
      <c r="AB13" s="93">
        <f>'A-IVI-SXM-FIT-base-SyRS'!J10</f>
        <v>68</v>
      </c>
      <c r="AC13" s="95">
        <f t="shared" si="8"/>
        <v>1</v>
      </c>
      <c r="AD13" s="93"/>
      <c r="AE13" s="93">
        <f>'A-IVI-SXM-FIT-base-SyRS'!M10</f>
        <v>55</v>
      </c>
      <c r="AF13" s="94">
        <f t="shared" si="9"/>
        <v>0.80882352941176472</v>
      </c>
      <c r="AG13" s="172">
        <f>'A-IVI-SXM-FIT-base-SyRS'!M5</f>
        <v>0</v>
      </c>
      <c r="AH13" s="93">
        <f>'A-IVI-SXM-FIT-base-SyRS'!M4</f>
        <v>7</v>
      </c>
      <c r="AI13" s="142">
        <f>IFERROR(AH13/AE13,0)</f>
        <v>0.12727272727272726</v>
      </c>
      <c r="AJ13" s="93">
        <f>'A-IVI-SXM-FIT-base-SyRS'!M2</f>
        <v>7</v>
      </c>
      <c r="AK13" s="93">
        <f>'A-IVI-SXM-FIT-base-SyRS'!P3</f>
        <v>4</v>
      </c>
      <c r="AL13" s="93">
        <f>'A-IVI-SXM-FIT-base-SyRS'!P4</f>
        <v>0</v>
      </c>
      <c r="AM13" s="93">
        <f>'A-IVI-SXM-FIT-base-SyRS'!P5</f>
        <v>1</v>
      </c>
      <c r="AN13" s="93">
        <f>'A-IVI-SXM-FIT-base-SyRS'!P6</f>
        <v>0</v>
      </c>
      <c r="AO13" s="93">
        <f>'A-IVI-SXM-FIT-base-SyRS'!P7</f>
        <v>0</v>
      </c>
      <c r="AP13" s="93">
        <f>'A-IVI-SXM-FIT-base-SyRS'!P10</f>
        <v>61</v>
      </c>
      <c r="AQ13" s="95">
        <f t="shared" si="11"/>
        <v>1.1090909090909091</v>
      </c>
      <c r="AR13" s="32">
        <f>'A-IVI-SXM-FIT-base-SyRS'!Y1</f>
        <v>0</v>
      </c>
      <c r="AS13" s="32">
        <f>'A-IVI-SXM-FIT-base-SyRS'!Y2</f>
        <v>0</v>
      </c>
      <c r="AT13" s="32">
        <f>'A-IVI-SXM-FIT-base-SyRS'!Y3</f>
        <v>0</v>
      </c>
      <c r="AU13" s="32">
        <f>'A-IVI-SXM-FIT-base-SyRS'!Y4</f>
        <v>62</v>
      </c>
      <c r="AV13" s="32">
        <f>'A-IVI-SXM-FIT-base-SyRS'!Y5</f>
        <v>6</v>
      </c>
      <c r="AW13" s="32">
        <f>'A-IVI-SXM-FIT-base-SyRS'!Y6</f>
        <v>0</v>
      </c>
      <c r="AX13" s="32">
        <f>'A-IVI-SXM-FIT-base-SyRS'!Y7</f>
        <v>0</v>
      </c>
      <c r="AY13" s="32">
        <f>'A-IVI-SXM-FIT-base-SyRS'!Y8</f>
        <v>0</v>
      </c>
      <c r="AZ13" s="32">
        <f>'A-IVI-SXM-FIT-base-SyRS'!Y9</f>
        <v>0</v>
      </c>
      <c r="BA13" s="32">
        <f>'A-IVI-SXM-FIT-base-SyRS'!Y10</f>
        <v>0</v>
      </c>
      <c r="BB13" s="32">
        <f>'A-IVI-SXM-FIT-base-SyRS'!Y11</f>
        <v>0</v>
      </c>
      <c r="BC13" s="32">
        <f>'A-IVI-SXM-FIT-base-SyRS'!Y12</f>
        <v>0</v>
      </c>
    </row>
    <row r="15" spans="1:55" hidden="1"/>
    <row r="16" spans="1:55">
      <c r="C16" s="366" t="s">
        <v>1147</v>
      </c>
      <c r="D16" s="67" t="s">
        <v>26</v>
      </c>
      <c r="E16" s="596" t="s">
        <v>2055</v>
      </c>
      <c r="F16" s="596"/>
      <c r="G16" s="596"/>
      <c r="H16" s="596"/>
      <c r="I16" s="585" t="s">
        <v>162</v>
      </c>
      <c r="J16" s="586"/>
      <c r="K16" s="586"/>
      <c r="L16" s="587"/>
      <c r="M16" s="593" t="s">
        <v>2059</v>
      </c>
      <c r="N16" s="594"/>
      <c r="O16" s="594"/>
      <c r="P16" s="595"/>
      <c r="Q16" s="593" t="s">
        <v>2056</v>
      </c>
      <c r="R16" s="594"/>
      <c r="S16" s="594"/>
      <c r="T16" s="595"/>
      <c r="U16" s="593" t="s">
        <v>2062</v>
      </c>
      <c r="V16" s="594"/>
      <c r="W16" s="594"/>
      <c r="X16" s="595"/>
    </row>
    <row r="17" spans="3:24">
      <c r="C17" s="46"/>
      <c r="D17" s="36"/>
      <c r="E17" s="40" t="s">
        <v>207</v>
      </c>
      <c r="F17" s="40" t="s">
        <v>214</v>
      </c>
      <c r="G17" s="40" t="s">
        <v>1329</v>
      </c>
      <c r="H17" s="40" t="s">
        <v>206</v>
      </c>
      <c r="I17" s="509" t="s">
        <v>207</v>
      </c>
      <c r="J17" s="509" t="s">
        <v>214</v>
      </c>
      <c r="K17" s="509" t="s">
        <v>1329</v>
      </c>
      <c r="L17" s="509" t="s">
        <v>206</v>
      </c>
      <c r="M17" s="131" t="s">
        <v>207</v>
      </c>
      <c r="N17" s="131" t="s">
        <v>214</v>
      </c>
      <c r="O17" s="131" t="s">
        <v>1329</v>
      </c>
      <c r="P17" s="131" t="s">
        <v>206</v>
      </c>
      <c r="Q17" s="131" t="s">
        <v>207</v>
      </c>
      <c r="R17" s="131" t="s">
        <v>214</v>
      </c>
      <c r="S17" s="131" t="s">
        <v>1329</v>
      </c>
      <c r="T17" s="131" t="s">
        <v>206</v>
      </c>
      <c r="U17" s="131" t="s">
        <v>207</v>
      </c>
      <c r="V17" s="131" t="s">
        <v>214</v>
      </c>
      <c r="W17" s="131" t="s">
        <v>1329</v>
      </c>
      <c r="X17" s="131" t="s">
        <v>206</v>
      </c>
    </row>
    <row r="18" spans="3:24">
      <c r="C18" s="367" t="s">
        <v>1148</v>
      </c>
      <c r="D18" s="89" t="s">
        <v>855</v>
      </c>
      <c r="E18" s="93">
        <f>'ccIC FIT TC base SyRS'!V4</f>
        <v>34</v>
      </c>
      <c r="F18" s="501">
        <f>'ccIC FIT TC base SyRS'!V5</f>
        <v>34</v>
      </c>
      <c r="G18" s="501">
        <f>'ccIC FIT TC base SyRS'!V6</f>
        <v>0</v>
      </c>
      <c r="H18" s="93">
        <f>'ccIC FIT TC base SyRS'!V7</f>
        <v>40</v>
      </c>
      <c r="I18" s="93">
        <f>'ccIC FIT TC base SyRS'!AB2</f>
        <v>0</v>
      </c>
      <c r="J18" s="93">
        <f>'ccIC FIT TC base SyRS'!AB3</f>
        <v>0</v>
      </c>
      <c r="K18" s="93">
        <f>'ccIC FIT TC base SyRS'!AB4</f>
        <v>0</v>
      </c>
      <c r="L18" s="93">
        <f>'ccIC FIT TC base SyRS'!AB5</f>
        <v>0</v>
      </c>
      <c r="M18" s="30">
        <f>'ccIC FIT TC base SyRS'!AE2</f>
        <v>56</v>
      </c>
      <c r="N18" s="93">
        <f>'ccIC FIT TC base SyRS'!AE3</f>
        <v>52</v>
      </c>
      <c r="O18" s="93">
        <f>'ccIC FIT TC base SyRS'!AE4</f>
        <v>0</v>
      </c>
      <c r="P18" s="93">
        <f>'ccIC FIT TC base SyRS'!AE5</f>
        <v>0</v>
      </c>
      <c r="Q18" s="30">
        <f>'ccIC FIT TC base SyRS'!AH2</f>
        <v>2</v>
      </c>
      <c r="R18" s="93">
        <f>'ccIC FIT TC base SyRS'!AH3</f>
        <v>0</v>
      </c>
      <c r="S18" s="93">
        <f>'ccIC FIT TC base SyRS'!AH4</f>
        <v>0</v>
      </c>
      <c r="T18" s="93">
        <f>'ccIC FIT TC base SyRS'!AH5</f>
        <v>0</v>
      </c>
      <c r="U18" s="93"/>
      <c r="V18" s="93"/>
      <c r="W18" s="93"/>
      <c r="X18" s="93">
        <v>51</v>
      </c>
    </row>
    <row r="19" spans="3:24">
      <c r="C19" s="367" t="s">
        <v>1148</v>
      </c>
      <c r="D19" s="89" t="s">
        <v>1073</v>
      </c>
      <c r="E19" s="93">
        <f>'ccIC FIT TC Base CRS'!V4</f>
        <v>13</v>
      </c>
      <c r="F19" s="501">
        <f>'ccIC FIT TC Base CRS'!V5</f>
        <v>11</v>
      </c>
      <c r="G19" s="501">
        <f>'ccIC FIT TC Base CRS'!V6</f>
        <v>0</v>
      </c>
      <c r="H19" s="93">
        <f>'ccIC FIT TC Base CRS'!V7</f>
        <v>0</v>
      </c>
      <c r="I19" s="93">
        <f>'ccIC FIT TC Base CRS'!AB2</f>
        <v>0</v>
      </c>
      <c r="J19" s="93">
        <f>'ccIC FIT TC Base CRS'!AB3</f>
        <v>0</v>
      </c>
      <c r="K19" s="93">
        <f>'ccIC FIT TC Base CRS'!AB4</f>
        <v>0</v>
      </c>
      <c r="L19" s="93">
        <f>'ccIC FIT TC Base CRS'!AB5</f>
        <v>0</v>
      </c>
      <c r="M19" s="93">
        <f>'ccIC FIT TC Base CRS'!AE2</f>
        <v>11</v>
      </c>
      <c r="N19" s="93">
        <f>'ccIC FIT TC Base CRS'!AE3</f>
        <v>12</v>
      </c>
      <c r="O19" s="93">
        <f>'ccIC FIT TC Base CRS'!AE4</f>
        <v>0</v>
      </c>
      <c r="P19" s="93">
        <f>'ccIC FIT TC Base CRS'!AE5</f>
        <v>1</v>
      </c>
      <c r="Q19" s="93">
        <f>'ccIC FIT TC Base CRS'!AH2</f>
        <v>0</v>
      </c>
      <c r="R19" s="93">
        <f>'ccIC FIT TC Base CRS'!AH3</f>
        <v>0</v>
      </c>
      <c r="S19" s="93">
        <f>'ccIC FIT TC Base CRS'!AH4</f>
        <v>0</v>
      </c>
      <c r="T19" s="93">
        <f>'ccIC FIT TC Base CRS'!AH5</f>
        <v>0</v>
      </c>
      <c r="U19" s="93"/>
      <c r="V19" s="93"/>
      <c r="W19" s="93"/>
      <c r="X19" s="93">
        <v>23</v>
      </c>
    </row>
    <row r="20" spans="3:24">
      <c r="C20" s="367" t="s">
        <v>1149</v>
      </c>
      <c r="D20" s="89" t="s">
        <v>1060</v>
      </c>
      <c r="E20" s="93">
        <f>'A-IVI2 FIT TC base SyRS'!V4</f>
        <v>37</v>
      </c>
      <c r="F20" s="501">
        <f>'A-IVI2 FIT TC base SyRS'!V5</f>
        <v>29</v>
      </c>
      <c r="G20" s="501">
        <f>'A-IVI2 FIT TC base SyRS'!V6</f>
        <v>0</v>
      </c>
      <c r="H20" s="93">
        <f>'A-IVI2 FIT TC base SyRS'!V7</f>
        <v>30</v>
      </c>
      <c r="I20" s="93">
        <f>'A-IVI2 FIT TC base SyRS'!AB2</f>
        <v>4</v>
      </c>
      <c r="J20" s="93">
        <f>'A-IVI2 FIT TC base SyRS'!AB3</f>
        <v>0</v>
      </c>
      <c r="K20" s="93">
        <f>'A-IVI2 FIT TC base SyRS'!AB4</f>
        <v>0</v>
      </c>
      <c r="L20" s="93">
        <f>'A-IVI2 FIT TC base SyRS'!AB5</f>
        <v>0</v>
      </c>
      <c r="M20" s="93">
        <f>'A-IVI2 FIT TC base SyRS'!AE2</f>
        <v>21</v>
      </c>
      <c r="N20" s="93">
        <f>'A-IVI2 FIT TC base SyRS'!AE3</f>
        <v>30</v>
      </c>
      <c r="O20" s="93">
        <f>'A-IVI2 FIT TC base SyRS'!AE4</f>
        <v>0</v>
      </c>
      <c r="P20" s="93">
        <f>'A-IVI2 FIT TC base SyRS'!AE5</f>
        <v>40</v>
      </c>
      <c r="Q20" s="93">
        <f>'A-IVI2 FIT TC base SyRS'!AH2</f>
        <v>0</v>
      </c>
      <c r="R20" s="93">
        <f>'A-IVI2 FIT TC base SyRS'!AH3</f>
        <v>0</v>
      </c>
      <c r="S20" s="93">
        <f>'A-IVI2 FIT TC base SyRS'!AH4</f>
        <v>0</v>
      </c>
      <c r="T20" s="93">
        <f>'A-IVI2 FIT TC base SyRS'!AH5</f>
        <v>0</v>
      </c>
      <c r="U20" s="93"/>
      <c r="V20" s="93"/>
      <c r="W20" s="93"/>
      <c r="X20" s="93">
        <v>33</v>
      </c>
    </row>
    <row r="21" spans="3:24">
      <c r="C21" s="367" t="s">
        <v>1149</v>
      </c>
      <c r="D21" s="89" t="s">
        <v>1392</v>
      </c>
      <c r="E21" s="93">
        <f>'A-IVI2 FIT TC base CRS'!V4</f>
        <v>23</v>
      </c>
      <c r="F21" s="501">
        <f>'A-IVI2 FIT TC base CRS'!V5</f>
        <v>7</v>
      </c>
      <c r="G21" s="501">
        <f>'A-IVI2 FIT TC base CRS'!V6</f>
        <v>0</v>
      </c>
      <c r="H21" s="93">
        <f>'A-IVI2 FIT TC base CRS'!V6</f>
        <v>0</v>
      </c>
      <c r="I21" s="93">
        <f>'A-IVI2 FIT TC base CRS'!AB2</f>
        <v>0</v>
      </c>
      <c r="J21" s="93">
        <f>'A-IVI2 FIT TC base CRS'!AB3</f>
        <v>0</v>
      </c>
      <c r="K21" s="93">
        <f>'A-IVI2 FIT TC base CRS'!AB4</f>
        <v>0</v>
      </c>
      <c r="L21" s="93">
        <f>'A-IVI2 FIT TC base CRS'!AB5</f>
        <v>0</v>
      </c>
      <c r="M21" s="93">
        <f>'A-IVI2 FIT TC base CRS'!AE2</f>
        <v>7</v>
      </c>
      <c r="N21" s="93">
        <f>'A-IVI2 FIT TC base CRS'!AE3</f>
        <v>23</v>
      </c>
      <c r="O21" s="93">
        <f>'A-IVI2 FIT TC base CRS'!AE4</f>
        <v>0</v>
      </c>
      <c r="P21" s="93">
        <f>'A-IVI2 FIT TC base CRS'!AE5</f>
        <v>0</v>
      </c>
      <c r="Q21" s="93">
        <f>'A-IVI2 FIT TC base CRS'!AH2</f>
        <v>0</v>
      </c>
      <c r="R21" s="93">
        <f>'A-IVI2 FIT TC base CRS'!AH3</f>
        <v>0</v>
      </c>
      <c r="S21" s="93">
        <f>'A-IVI2 FIT TC base CRS'!AH4</f>
        <v>0</v>
      </c>
      <c r="T21" s="93">
        <f>'A-IVI2 FIT TC base CRS'!AH5</f>
        <v>0</v>
      </c>
      <c r="U21" s="93"/>
      <c r="V21" s="93"/>
      <c r="W21" s="93"/>
      <c r="X21" s="93">
        <v>9</v>
      </c>
    </row>
    <row r="22" spans="3:24">
      <c r="C22" s="367" t="s">
        <v>1151</v>
      </c>
      <c r="D22" s="89" t="s">
        <v>1137</v>
      </c>
      <c r="E22" s="93">
        <f>SXM_UXR!V4</f>
        <v>33</v>
      </c>
      <c r="F22" s="501">
        <f>SXM_UXR!V5</f>
        <v>34</v>
      </c>
      <c r="G22" s="501">
        <f>SXM_UXR!V6</f>
        <v>0</v>
      </c>
      <c r="H22" s="93">
        <f>SXM_UXR!V7</f>
        <v>40</v>
      </c>
      <c r="I22" s="93">
        <f>SXM_UXR!AB2</f>
        <v>0</v>
      </c>
      <c r="J22" s="93">
        <f>SXM_UXR!AB3</f>
        <v>0</v>
      </c>
      <c r="K22" s="93">
        <f>SXM_UXR!AB4</f>
        <v>0</v>
      </c>
      <c r="L22" s="93">
        <f>SXM_UXR!AB5</f>
        <v>0</v>
      </c>
      <c r="M22" s="93">
        <f>SXM_UXR!AE2</f>
        <v>0</v>
      </c>
      <c r="N22" s="93">
        <f>SXM_UXR!AE3</f>
        <v>0</v>
      </c>
      <c r="O22" s="93">
        <f>SXM_UXR!AE4</f>
        <v>0</v>
      </c>
      <c r="P22" s="93">
        <f>SXM_UXR!AE5</f>
        <v>0</v>
      </c>
      <c r="Q22" s="93">
        <f>SXM_UXR!AH2</f>
        <v>0</v>
      </c>
      <c r="R22" s="93">
        <f>SXM_UXR!AH3</f>
        <v>0</v>
      </c>
      <c r="S22" s="93">
        <f>SXM_UXR!AH4</f>
        <v>0</v>
      </c>
      <c r="T22" s="93">
        <f>SXM_UXR!AH5</f>
        <v>0</v>
      </c>
      <c r="U22" s="93"/>
      <c r="V22" s="93"/>
      <c r="W22" s="93"/>
      <c r="X22" s="93"/>
    </row>
    <row r="23" spans="3:24">
      <c r="C23" s="367" t="s">
        <v>1149</v>
      </c>
      <c r="D23" s="89" t="s">
        <v>1138</v>
      </c>
      <c r="E23" s="93">
        <f>'A-IVI-SXM-SIMTE-TC'!V4</f>
        <v>391</v>
      </c>
      <c r="F23" s="501">
        <f>'A-IVI-SXM-SIMTE-TC'!V5</f>
        <v>400</v>
      </c>
      <c r="G23" s="501">
        <f>'A-IVI-SXM-SIMTE-TC'!V6</f>
        <v>140</v>
      </c>
      <c r="H23" s="93">
        <f>'A-IVI-SXM-SIMTE-TC'!V7</f>
        <v>36</v>
      </c>
      <c r="I23" s="93">
        <f>'A-IVI-SXM-SIMTE-TC'!AB2</f>
        <v>5</v>
      </c>
      <c r="J23" s="93">
        <f>'A-IVI-SXM-SIMTE-TC'!AB3</f>
        <v>7</v>
      </c>
      <c r="K23" s="93">
        <f>'A-IVI-SXM-SIMTE-TC'!AB4</f>
        <v>3</v>
      </c>
      <c r="L23" s="93">
        <f>'A-IVI-SXM-SIMTE-TC'!AB5</f>
        <v>0</v>
      </c>
      <c r="M23" s="93">
        <f>'A-IVI-SXM-SIMTE-TC'!AE2</f>
        <v>370</v>
      </c>
      <c r="N23" s="93">
        <f>'A-IVI-SXM-SIMTE-TC'!AE3</f>
        <v>358</v>
      </c>
      <c r="O23" s="93">
        <f>'A-IVI-SXM-SIMTE-TC'!AE4</f>
        <v>157</v>
      </c>
      <c r="P23" s="93">
        <f>'A-IVI-SXM-SIMTE-TC'!AE5</f>
        <v>74</v>
      </c>
      <c r="Q23" s="93">
        <f>'A-IVI-SXM-SIMTE-TC'!AH2</f>
        <v>1</v>
      </c>
      <c r="R23" s="93">
        <f>'A-IVI-SXM-SIMTE-TC'!AH3</f>
        <v>0</v>
      </c>
      <c r="S23" s="93">
        <f>'A-IVI-SXM-SIMTE-TC'!AH4</f>
        <v>0</v>
      </c>
      <c r="T23" s="93">
        <f>'A-IVI-SXM-SIMTE-TC'!AH5</f>
        <v>0</v>
      </c>
      <c r="U23" s="93">
        <v>61</v>
      </c>
      <c r="V23" s="93">
        <v>59</v>
      </c>
      <c r="W23" s="93">
        <v>137</v>
      </c>
      <c r="X23" s="93">
        <v>147</v>
      </c>
    </row>
    <row r="24" spans="3:24">
      <c r="C24" s="367" t="s">
        <v>1149</v>
      </c>
      <c r="D24" s="89" t="s">
        <v>1144</v>
      </c>
      <c r="E24" s="93">
        <f>'A-IVI-SXM-FIT-base-SyRS'!V4</f>
        <v>60</v>
      </c>
      <c r="F24" s="501">
        <f>'A-IVI-SXM-FIT-base-SyRS'!V5</f>
        <v>8</v>
      </c>
      <c r="G24" s="501">
        <f>'A-IVI-SXM-FIT-base-SyRS'!V6</f>
        <v>0</v>
      </c>
      <c r="H24" s="93">
        <f>'A-IVI-SXM-FIT-base-SyRS'!V7</f>
        <v>0</v>
      </c>
      <c r="I24" s="93">
        <f>'A-IVI-SXM-FIT-base-SyRS'!AB2</f>
        <v>1</v>
      </c>
      <c r="J24" s="93">
        <f>'A-IVI-SXM-FIT-base-SyRS'!AB3</f>
        <v>0</v>
      </c>
      <c r="K24" s="93">
        <f>'A-IVI-SXM-FIT-base-SyRS'!AB4</f>
        <v>0</v>
      </c>
      <c r="L24" s="93">
        <f>'A-IVI-SXM-FIT-base-SyRS'!AB5</f>
        <v>0</v>
      </c>
      <c r="M24" s="93">
        <f>'A-IVI-SXM-FIT-base-SyRS'!AE2</f>
        <v>0</v>
      </c>
      <c r="N24" s="93">
        <f>'A-IVI-SXM-FIT-base-SyRS'!AE3</f>
        <v>29</v>
      </c>
      <c r="O24" s="93">
        <f>'A-IVI-SXM-FIT-base-SyRS'!AE4</f>
        <v>0</v>
      </c>
      <c r="P24" s="93">
        <f>'A-IVI-SXM-FIT-base-SyRS'!AE5</f>
        <v>39</v>
      </c>
      <c r="Q24" s="93">
        <f>'A-IVI-SXM-FIT-base-SyRS'!AH2</f>
        <v>0</v>
      </c>
      <c r="R24" s="93">
        <f>'A-IVI-SXM-FIT-base-SyRS'!AH3</f>
        <v>3</v>
      </c>
      <c r="S24" s="93">
        <f>'A-IVI-SXM-FIT-base-SyRS'!AH4</f>
        <v>0</v>
      </c>
      <c r="T24" s="93">
        <f>'A-IVI-SXM-FIT-base-SyRS'!AH5</f>
        <v>4</v>
      </c>
      <c r="U24" s="93"/>
      <c r="V24" s="93"/>
      <c r="W24" s="93">
        <v>56</v>
      </c>
      <c r="X24" s="93"/>
    </row>
    <row r="25" spans="3:24">
      <c r="C25" s="502"/>
      <c r="D25" s="503"/>
      <c r="E25" s="504"/>
      <c r="F25" s="505"/>
      <c r="G25" s="505"/>
      <c r="H25" s="504"/>
      <c r="I25" s="506"/>
      <c r="J25" s="504"/>
      <c r="K25" s="504"/>
      <c r="L25" s="504"/>
      <c r="M25" s="506"/>
      <c r="N25" s="504"/>
      <c r="O25" s="504"/>
      <c r="P25" s="504"/>
    </row>
    <row r="26" spans="3:24">
      <c r="C26" s="148"/>
      <c r="D26" s="380" t="s">
        <v>162</v>
      </c>
      <c r="E26" s="380" t="s">
        <v>131</v>
      </c>
      <c r="F26" s="380" t="s">
        <v>163</v>
      </c>
      <c r="G26" s="505"/>
      <c r="H26" s="504"/>
      <c r="I26" s="506"/>
      <c r="J26" s="504"/>
      <c r="K26" s="504"/>
      <c r="L26" s="504"/>
      <c r="M26" s="506"/>
      <c r="N26" s="504"/>
      <c r="O26" s="504"/>
      <c r="P26" s="504"/>
    </row>
    <row r="27" spans="3:24">
      <c r="C27" s="513" t="s">
        <v>207</v>
      </c>
      <c r="D27" s="93">
        <f>SUM(I18:I24)</f>
        <v>10</v>
      </c>
      <c r="E27" s="93">
        <f>SUM(E18:E24)</f>
        <v>591</v>
      </c>
      <c r="F27" s="136">
        <f>IFERROR(D27/E27,0)</f>
        <v>1.6920473773265651E-2</v>
      </c>
      <c r="G27" s="505"/>
      <c r="H27" s="504"/>
      <c r="I27" s="506"/>
      <c r="J27" s="504"/>
      <c r="K27" s="504"/>
      <c r="L27" s="504"/>
      <c r="M27" s="506"/>
      <c r="N27" s="504"/>
      <c r="O27" s="504"/>
      <c r="P27" s="504"/>
    </row>
    <row r="28" spans="3:24">
      <c r="C28" s="513" t="s">
        <v>214</v>
      </c>
      <c r="D28" s="93">
        <f>SUM(J18:J24)</f>
        <v>7</v>
      </c>
      <c r="E28" s="93">
        <f>SUM(F18:F24)</f>
        <v>523</v>
      </c>
      <c r="F28" s="136">
        <f>IFERROR(D28/E28,0)</f>
        <v>1.338432122370937E-2</v>
      </c>
      <c r="G28" s="505"/>
      <c r="H28" s="504"/>
      <c r="I28" s="506"/>
      <c r="J28" s="504"/>
      <c r="K28" s="504"/>
      <c r="L28" s="504"/>
      <c r="M28" s="506"/>
      <c r="N28" s="504"/>
      <c r="O28" s="504"/>
      <c r="P28" s="504"/>
    </row>
    <row r="29" spans="3:24">
      <c r="C29" s="513" t="s">
        <v>1329</v>
      </c>
      <c r="D29" s="93">
        <f>SUM(K18:K24)</f>
        <v>3</v>
      </c>
      <c r="E29" s="93">
        <f>SUM(G18:G24)</f>
        <v>140</v>
      </c>
      <c r="F29" s="136">
        <f>IFERROR(D29/E29,0)</f>
        <v>2.1428571428571429E-2</v>
      </c>
      <c r="G29" s="505"/>
      <c r="H29" s="504"/>
      <c r="I29" s="506"/>
      <c r="J29" s="504"/>
      <c r="K29" s="504"/>
      <c r="L29" s="504"/>
      <c r="M29" s="506"/>
      <c r="N29" s="504"/>
      <c r="O29" s="504"/>
      <c r="P29" s="504"/>
    </row>
    <row r="30" spans="3:24">
      <c r="C30" s="513" t="s">
        <v>206</v>
      </c>
      <c r="D30" s="93">
        <f>SUM(L18:L24)</f>
        <v>0</v>
      </c>
      <c r="E30" s="93">
        <f>SUM(H18:H24)</f>
        <v>146</v>
      </c>
      <c r="F30" s="136">
        <f>IFERROR(D30/E30,0)</f>
        <v>0</v>
      </c>
      <c r="G30" s="505"/>
      <c r="H30" s="504"/>
      <c r="I30" s="506"/>
      <c r="J30" s="504"/>
      <c r="K30" s="504"/>
      <c r="L30" s="504"/>
      <c r="M30" s="506"/>
      <c r="N30" s="504"/>
      <c r="O30" s="504"/>
      <c r="P30" s="504"/>
    </row>
    <row r="31" spans="3:24">
      <c r="C31" s="510" t="s">
        <v>1147</v>
      </c>
      <c r="D31" s="511">
        <f>SUM(D27:D30)</f>
        <v>20</v>
      </c>
      <c r="E31" s="511">
        <f>SUM(E27:E30)</f>
        <v>1400</v>
      </c>
      <c r="F31" s="512">
        <f>IFERROR(D31/E31,0)</f>
        <v>1.4285714285714285E-2</v>
      </c>
      <c r="G31" s="505"/>
      <c r="H31" s="504"/>
      <c r="I31" s="506"/>
      <c r="J31" s="504"/>
      <c r="K31" s="504"/>
      <c r="L31" s="504"/>
      <c r="M31" s="506"/>
      <c r="N31" s="504"/>
      <c r="O31" s="504"/>
      <c r="P31" s="504"/>
    </row>
    <row r="32" spans="3:24">
      <c r="C32" s="502"/>
      <c r="D32" s="503"/>
      <c r="E32" s="504"/>
      <c r="F32" s="505"/>
      <c r="G32" s="505"/>
      <c r="H32" s="504"/>
      <c r="I32" s="506"/>
      <c r="J32" s="504"/>
      <c r="K32" s="504"/>
      <c r="L32" s="504"/>
      <c r="M32" s="506"/>
      <c r="N32" s="504"/>
      <c r="O32" s="504"/>
      <c r="P32" s="504"/>
    </row>
    <row r="33" spans="3:43">
      <c r="C33" s="148"/>
      <c r="D33" s="380" t="s">
        <v>2056</v>
      </c>
      <c r="E33" s="380" t="s">
        <v>131</v>
      </c>
      <c r="F33" s="380" t="s">
        <v>163</v>
      </c>
      <c r="G33" s="505"/>
      <c r="H33" s="504"/>
      <c r="I33" s="506"/>
      <c r="J33" s="504"/>
      <c r="K33" s="504"/>
      <c r="L33" s="504"/>
      <c r="M33" s="506"/>
      <c r="N33" s="504"/>
      <c r="O33" s="504"/>
      <c r="P33" s="504"/>
    </row>
    <row r="34" spans="3:43">
      <c r="C34" s="513" t="s">
        <v>207</v>
      </c>
      <c r="D34" s="93">
        <f>SUM(Q18:Q24)</f>
        <v>3</v>
      </c>
      <c r="E34" s="93">
        <f>SUM(M18:M24)</f>
        <v>465</v>
      </c>
      <c r="F34" s="136">
        <f>IFERROR(D34/E34,0)</f>
        <v>6.4516129032258064E-3</v>
      </c>
      <c r="G34" s="505"/>
      <c r="H34" s="504"/>
      <c r="I34" s="506"/>
      <c r="J34" s="504"/>
      <c r="K34" s="504"/>
      <c r="L34" s="504"/>
      <c r="M34" s="506"/>
      <c r="N34" s="504"/>
      <c r="O34" s="504"/>
      <c r="P34" s="504"/>
    </row>
    <row r="35" spans="3:43">
      <c r="C35" s="513" t="s">
        <v>214</v>
      </c>
      <c r="D35" s="93">
        <f>SUM(R18:R24)</f>
        <v>3</v>
      </c>
      <c r="E35" s="93">
        <f>SUM(N18:N24)</f>
        <v>504</v>
      </c>
      <c r="F35" s="136">
        <f t="shared" ref="F35:F38" si="18">IFERROR(D35/E35,0)</f>
        <v>5.9523809523809521E-3</v>
      </c>
      <c r="G35" s="505"/>
      <c r="H35" s="504"/>
      <c r="I35" s="506"/>
      <c r="J35" s="504"/>
      <c r="K35" s="504"/>
      <c r="L35" s="504"/>
      <c r="M35" s="506"/>
      <c r="N35" s="504"/>
      <c r="O35" s="504"/>
      <c r="P35" s="504"/>
    </row>
    <row r="36" spans="3:43">
      <c r="C36" s="513" t="s">
        <v>1329</v>
      </c>
      <c r="D36" s="93">
        <f>SUM(S18:S24)</f>
        <v>0</v>
      </c>
      <c r="E36" s="93">
        <f>SUM(O18:O24)</f>
        <v>157</v>
      </c>
      <c r="F36" s="136">
        <f t="shared" si="18"/>
        <v>0</v>
      </c>
      <c r="G36" s="505"/>
      <c r="H36" s="504"/>
      <c r="I36" s="506"/>
      <c r="J36" s="504"/>
      <c r="K36" s="504"/>
      <c r="L36" s="504"/>
      <c r="M36" s="506"/>
      <c r="N36" s="504"/>
      <c r="O36" s="504"/>
      <c r="P36" s="504"/>
    </row>
    <row r="37" spans="3:43">
      <c r="C37" s="513" t="s">
        <v>206</v>
      </c>
      <c r="D37" s="93">
        <f>SUM(T18:T24)</f>
        <v>4</v>
      </c>
      <c r="E37" s="93">
        <f>SUM(P18:P24)</f>
        <v>154</v>
      </c>
      <c r="F37" s="136">
        <f t="shared" si="18"/>
        <v>2.5974025974025976E-2</v>
      </c>
      <c r="G37" s="505"/>
      <c r="H37" s="504"/>
      <c r="I37" s="506"/>
      <c r="J37" s="504"/>
      <c r="K37" s="504"/>
      <c r="L37" s="504"/>
      <c r="M37" s="506"/>
      <c r="N37" s="504"/>
      <c r="O37" s="504"/>
      <c r="P37" s="504"/>
    </row>
    <row r="38" spans="3:43">
      <c r="C38" s="510" t="s">
        <v>1147</v>
      </c>
      <c r="D38" s="511">
        <f>SUM(D34:D37)</f>
        <v>10</v>
      </c>
      <c r="E38" s="511">
        <f>SUM(E34:E37)</f>
        <v>1280</v>
      </c>
      <c r="F38" s="512">
        <f t="shared" si="18"/>
        <v>7.8125E-3</v>
      </c>
    </row>
    <row r="39" spans="3:43">
      <c r="E39"/>
      <c r="F39"/>
      <c r="G39"/>
      <c r="J39"/>
      <c r="K39"/>
      <c r="L39"/>
      <c r="M39"/>
      <c r="N39"/>
      <c r="O39"/>
      <c r="P39"/>
      <c r="Q39"/>
      <c r="R39"/>
      <c r="S39"/>
      <c r="T39"/>
      <c r="U39"/>
      <c r="V39"/>
      <c r="W39"/>
      <c r="X39"/>
      <c r="Y39"/>
      <c r="Z39"/>
      <c r="AA39"/>
      <c r="AB39"/>
      <c r="AC39"/>
      <c r="AD39"/>
      <c r="AE39"/>
      <c r="AF39"/>
      <c r="AG39"/>
      <c r="AH39"/>
      <c r="AI39"/>
      <c r="AJ39"/>
      <c r="AK39"/>
      <c r="AL39"/>
      <c r="AM39"/>
      <c r="AN39"/>
      <c r="AO39"/>
      <c r="AP39"/>
      <c r="AQ39"/>
    </row>
    <row r="40" spans="3:43">
      <c r="C40" s="148"/>
      <c r="D40" s="514" t="s">
        <v>2061</v>
      </c>
      <c r="E40" s="514" t="s">
        <v>131</v>
      </c>
      <c r="F40" s="514" t="s">
        <v>2063</v>
      </c>
      <c r="G40" s="505"/>
      <c r="H40" s="504"/>
      <c r="I40" s="506"/>
      <c r="J40" s="504"/>
      <c r="K40" s="504"/>
      <c r="L40" s="504"/>
      <c r="M40" s="506"/>
      <c r="N40" s="504"/>
      <c r="O40" s="504"/>
      <c r="P40" s="504"/>
    </row>
    <row r="41" spans="3:43">
      <c r="C41" s="513" t="s">
        <v>207</v>
      </c>
      <c r="D41" s="93">
        <v>61</v>
      </c>
      <c r="E41" s="93">
        <v>190</v>
      </c>
      <c r="F41" s="136">
        <f>IFERROR(D41/E41,0)</f>
        <v>0.32105263157894737</v>
      </c>
      <c r="G41" s="505"/>
      <c r="H41" s="504"/>
      <c r="I41" s="506"/>
      <c r="J41" s="504"/>
      <c r="K41" s="504"/>
      <c r="L41" s="504"/>
      <c r="M41" s="506"/>
      <c r="N41" s="504"/>
      <c r="O41" s="504"/>
      <c r="P41" s="504"/>
    </row>
    <row r="42" spans="3:43">
      <c r="C42" s="513" t="s">
        <v>214</v>
      </c>
      <c r="D42" s="93">
        <v>59</v>
      </c>
      <c r="E42" s="93">
        <v>170</v>
      </c>
      <c r="F42" s="136">
        <f t="shared" ref="F42:F45" si="19">IFERROR(D42/E42,0)</f>
        <v>0.34705882352941175</v>
      </c>
      <c r="G42" s="505"/>
      <c r="H42" s="504"/>
      <c r="I42" s="506"/>
      <c r="J42" s="504"/>
      <c r="K42" s="504"/>
      <c r="L42" s="504"/>
      <c r="M42" s="506"/>
      <c r="N42" s="504"/>
      <c r="O42" s="504"/>
      <c r="P42" s="504"/>
    </row>
    <row r="43" spans="3:43">
      <c r="C43" s="513" t="s">
        <v>1329</v>
      </c>
      <c r="D43" s="93">
        <v>193</v>
      </c>
      <c r="E43" s="93">
        <v>360</v>
      </c>
      <c r="F43" s="136">
        <f t="shared" si="19"/>
        <v>0.53611111111111109</v>
      </c>
      <c r="G43" s="505"/>
      <c r="H43" s="504"/>
      <c r="I43" s="506"/>
      <c r="J43" s="504"/>
      <c r="K43" s="504"/>
      <c r="L43" s="504"/>
      <c r="M43" s="506"/>
      <c r="N43" s="504"/>
      <c r="O43" s="504"/>
      <c r="P43" s="504"/>
    </row>
    <row r="44" spans="3:43">
      <c r="C44" s="513" t="s">
        <v>206</v>
      </c>
      <c r="D44" s="93">
        <v>263</v>
      </c>
      <c r="E44" s="93">
        <v>560</v>
      </c>
      <c r="F44" s="136">
        <f t="shared" si="19"/>
        <v>0.46964285714285714</v>
      </c>
      <c r="G44" s="505"/>
      <c r="H44" s="504"/>
      <c r="I44" s="506"/>
      <c r="J44" s="504"/>
      <c r="K44" s="504"/>
      <c r="L44" s="504"/>
      <c r="M44" s="506"/>
      <c r="N44" s="504"/>
      <c r="O44" s="504"/>
      <c r="P44" s="504"/>
    </row>
    <row r="45" spans="3:43">
      <c r="C45" s="510" t="s">
        <v>1147</v>
      </c>
      <c r="D45" s="511">
        <f>SUM(D41:D44)</f>
        <v>576</v>
      </c>
      <c r="E45" s="511">
        <f>SUM(E41:E44)</f>
        <v>1280</v>
      </c>
      <c r="F45" s="512">
        <f t="shared" si="19"/>
        <v>0.45</v>
      </c>
    </row>
    <row r="47" spans="3:43" hidden="1">
      <c r="D47" s="113" t="s">
        <v>152</v>
      </c>
    </row>
    <row r="48" spans="3:43" hidden="1"/>
    <row r="49" spans="4:43" hidden="1"/>
    <row r="50" spans="4:43" hidden="1">
      <c r="D50" s="581"/>
      <c r="E50" s="581"/>
      <c r="F50" s="581"/>
      <c r="G50" s="581"/>
      <c r="H50" s="581"/>
      <c r="I50" s="581"/>
      <c r="J50" s="581"/>
      <c r="K50" s="581"/>
      <c r="L50" s="581"/>
      <c r="M50" s="581"/>
      <c r="N50" s="582"/>
      <c r="O50" s="193"/>
      <c r="P50" s="585" t="s">
        <v>37</v>
      </c>
      <c r="Q50" s="586"/>
      <c r="R50" s="586"/>
      <c r="S50" s="586"/>
      <c r="T50" s="586"/>
      <c r="U50" s="586"/>
      <c r="V50" s="586"/>
      <c r="W50" s="586"/>
      <c r="X50" s="586"/>
      <c r="Y50" s="586"/>
      <c r="Z50" s="586"/>
      <c r="AA50" s="586"/>
      <c r="AB50" s="586"/>
      <c r="AC50" s="587"/>
      <c r="AD50" s="588" t="s">
        <v>73</v>
      </c>
      <c r="AE50" s="589"/>
      <c r="AF50" s="589"/>
      <c r="AG50" s="589"/>
      <c r="AH50" s="589"/>
      <c r="AI50" s="589"/>
      <c r="AJ50" s="589"/>
      <c r="AK50" s="589"/>
      <c r="AL50" s="589"/>
      <c r="AM50" s="589"/>
      <c r="AN50" s="589"/>
      <c r="AO50" s="589"/>
      <c r="AP50" s="589"/>
      <c r="AQ50" s="590"/>
    </row>
    <row r="51" spans="4:43" hidden="1">
      <c r="D51" s="583"/>
      <c r="E51" s="583"/>
      <c r="F51" s="583"/>
      <c r="G51" s="583"/>
      <c r="H51" s="583"/>
      <c r="I51" s="583"/>
      <c r="J51" s="583"/>
      <c r="K51" s="583"/>
      <c r="L51" s="583"/>
      <c r="M51" s="583"/>
      <c r="N51" s="584"/>
      <c r="O51" s="175"/>
      <c r="P51" s="591" t="s">
        <v>71</v>
      </c>
      <c r="Q51" s="591"/>
      <c r="R51" s="591"/>
      <c r="S51" s="591"/>
      <c r="T51" s="591"/>
      <c r="U51" s="125"/>
      <c r="V51" s="585" t="s">
        <v>72</v>
      </c>
      <c r="W51" s="586"/>
      <c r="X51" s="586"/>
      <c r="Y51" s="586"/>
      <c r="Z51" s="586"/>
      <c r="AA51" s="586"/>
      <c r="AB51" s="586"/>
      <c r="AC51" s="587"/>
      <c r="AD51" s="592" t="s">
        <v>71</v>
      </c>
      <c r="AE51" s="592"/>
      <c r="AF51" s="592"/>
      <c r="AG51" s="592"/>
      <c r="AH51" s="592"/>
      <c r="AI51" s="176"/>
      <c r="AJ51" s="588" t="s">
        <v>72</v>
      </c>
      <c r="AK51" s="589"/>
      <c r="AL51" s="589"/>
      <c r="AM51" s="589"/>
      <c r="AN51" s="589"/>
      <c r="AO51" s="589"/>
      <c r="AP51" s="589"/>
      <c r="AQ51" s="590"/>
    </row>
    <row r="52" spans="4:43" ht="28.8" hidden="1">
      <c r="D52" s="67" t="s">
        <v>26</v>
      </c>
      <c r="E52" s="67" t="s">
        <v>120</v>
      </c>
      <c r="F52" s="67" t="s">
        <v>119</v>
      </c>
      <c r="G52" s="67" t="s">
        <v>27</v>
      </c>
      <c r="H52" s="67" t="s">
        <v>28</v>
      </c>
      <c r="I52" s="67" t="s">
        <v>136</v>
      </c>
      <c r="J52" s="67" t="s">
        <v>146</v>
      </c>
      <c r="K52" s="67" t="s">
        <v>131</v>
      </c>
      <c r="L52" s="67" t="s">
        <v>132</v>
      </c>
      <c r="M52" s="67" t="s">
        <v>133</v>
      </c>
      <c r="N52" s="67" t="s">
        <v>145</v>
      </c>
      <c r="O52" s="67" t="s">
        <v>183</v>
      </c>
      <c r="P52" s="34" t="s">
        <v>36</v>
      </c>
      <c r="Q52" s="34" t="s">
        <v>32</v>
      </c>
      <c r="R52" s="34" t="s">
        <v>33</v>
      </c>
      <c r="S52" s="171" t="s">
        <v>182</v>
      </c>
      <c r="T52" s="49" t="s">
        <v>58</v>
      </c>
      <c r="U52" s="34" t="s">
        <v>156</v>
      </c>
      <c r="V52" s="34" t="s">
        <v>56</v>
      </c>
      <c r="W52" s="34" t="s">
        <v>139</v>
      </c>
      <c r="X52" s="34" t="s">
        <v>66</v>
      </c>
      <c r="Y52" s="34" t="s">
        <v>34</v>
      </c>
      <c r="Z52" s="49" t="s">
        <v>60</v>
      </c>
      <c r="AA52" s="52" t="s">
        <v>62</v>
      </c>
      <c r="AB52" s="34" t="s">
        <v>70</v>
      </c>
      <c r="AC52" s="34" t="s">
        <v>76</v>
      </c>
      <c r="AD52" s="47" t="s">
        <v>36</v>
      </c>
      <c r="AE52" s="47" t="s">
        <v>32</v>
      </c>
      <c r="AF52" s="47" t="s">
        <v>33</v>
      </c>
      <c r="AG52" s="141" t="s">
        <v>182</v>
      </c>
      <c r="AH52" s="48" t="s">
        <v>58</v>
      </c>
      <c r="AI52" s="141" t="s">
        <v>157</v>
      </c>
      <c r="AJ52" s="47" t="s">
        <v>56</v>
      </c>
      <c r="AK52" s="47" t="s">
        <v>59</v>
      </c>
      <c r="AL52" s="47" t="s">
        <v>66</v>
      </c>
      <c r="AM52" s="51" t="s">
        <v>34</v>
      </c>
      <c r="AN52" s="48" t="s">
        <v>60</v>
      </c>
      <c r="AO52" s="47" t="s">
        <v>62</v>
      </c>
      <c r="AP52" s="47" t="s">
        <v>70</v>
      </c>
      <c r="AQ52" s="47" t="s">
        <v>76</v>
      </c>
    </row>
    <row r="53" spans="4:43" hidden="1">
      <c r="D53" s="36"/>
      <c r="E53" s="36"/>
      <c r="F53" s="36"/>
      <c r="G53" s="36" t="s">
        <v>160</v>
      </c>
      <c r="H53" s="40"/>
      <c r="I53" s="40"/>
      <c r="J53" s="40">
        <f t="shared" ref="J53:O53" si="20">J58+J76</f>
        <v>0</v>
      </c>
      <c r="K53" s="40">
        <f t="shared" si="20"/>
        <v>0</v>
      </c>
      <c r="L53" s="40">
        <f t="shared" si="20"/>
        <v>0</v>
      </c>
      <c r="M53" s="40">
        <f t="shared" si="20"/>
        <v>0</v>
      </c>
      <c r="N53" s="40">
        <f t="shared" si="20"/>
        <v>0</v>
      </c>
      <c r="O53" s="40">
        <f t="shared" si="20"/>
        <v>0</v>
      </c>
      <c r="P53" s="40"/>
      <c r="Q53" s="40">
        <f>Q58+Q76</f>
        <v>0</v>
      </c>
      <c r="R53" s="91">
        <f>IFERROR(Q53/K53,0)</f>
        <v>0</v>
      </c>
      <c r="S53" s="40">
        <f>S58+S76</f>
        <v>0</v>
      </c>
      <c r="T53" s="40">
        <f>T58+T76</f>
        <v>0</v>
      </c>
      <c r="U53" s="137">
        <f>IFERROR(T53/Q53,0)</f>
        <v>0</v>
      </c>
      <c r="V53" s="40">
        <f t="shared" ref="V53:AB53" si="21">V58+V76</f>
        <v>0</v>
      </c>
      <c r="W53" s="40">
        <f t="shared" si="21"/>
        <v>0</v>
      </c>
      <c r="X53" s="40">
        <f t="shared" si="21"/>
        <v>0</v>
      </c>
      <c r="Y53" s="40">
        <f t="shared" si="21"/>
        <v>0</v>
      </c>
      <c r="Z53" s="40">
        <f t="shared" si="21"/>
        <v>0</v>
      </c>
      <c r="AA53" s="40">
        <f t="shared" si="21"/>
        <v>0</v>
      </c>
      <c r="AB53" s="40">
        <f t="shared" si="21"/>
        <v>0</v>
      </c>
      <c r="AC53" s="92">
        <f>IFERROR(AB53/Q53,0)</f>
        <v>0</v>
      </c>
      <c r="AD53" s="40"/>
      <c r="AE53" s="40">
        <f t="shared" ref="AE53:AP53" si="22">AE58+AE76</f>
        <v>0</v>
      </c>
      <c r="AF53" s="91">
        <f>IFERROR(AE53/K53,0)</f>
        <v>0</v>
      </c>
      <c r="AG53" s="40">
        <f t="shared" si="22"/>
        <v>0</v>
      </c>
      <c r="AH53" s="40">
        <f t="shared" si="22"/>
        <v>0</v>
      </c>
      <c r="AI53" s="137">
        <f t="shared" ref="AI53:AI76" si="23">IFERROR(AH53/AE53,0)</f>
        <v>0</v>
      </c>
      <c r="AJ53" s="40">
        <f t="shared" si="22"/>
        <v>0</v>
      </c>
      <c r="AK53" s="40">
        <f t="shared" si="22"/>
        <v>0</v>
      </c>
      <c r="AL53" s="40">
        <f t="shared" si="22"/>
        <v>0</v>
      </c>
      <c r="AM53" s="40">
        <f t="shared" si="22"/>
        <v>0</v>
      </c>
      <c r="AN53" s="40">
        <f t="shared" si="22"/>
        <v>0</v>
      </c>
      <c r="AO53" s="40">
        <f t="shared" si="22"/>
        <v>0</v>
      </c>
      <c r="AP53" s="40">
        <f t="shared" si="22"/>
        <v>0</v>
      </c>
      <c r="AQ53" s="92">
        <f t="shared" ref="AQ53:AQ76" si="24">IFERROR(AP53/AE53,0)</f>
        <v>0</v>
      </c>
    </row>
    <row r="54" spans="4:43" hidden="1">
      <c r="D54" s="89" t="s">
        <v>121</v>
      </c>
      <c r="E54" s="38">
        <v>1</v>
      </c>
      <c r="F54" s="54" t="s">
        <v>121</v>
      </c>
      <c r="G54" s="54" t="s">
        <v>117</v>
      </c>
      <c r="H54" s="53" t="s">
        <v>126</v>
      </c>
      <c r="I54" s="53" t="s">
        <v>137</v>
      </c>
      <c r="J54" s="38">
        <f>SUMIFS($J$5:$J$13, $G$5:$G$13,F54)</f>
        <v>0</v>
      </c>
      <c r="K54" s="38">
        <f>SUMIFS($K$5:$K$13, $G$5:$G$13,F54)</f>
        <v>0</v>
      </c>
      <c r="L54" s="38">
        <f>SUMIFS($L$5:$L$13, $G$5:$G$13,F54)</f>
        <v>0</v>
      </c>
      <c r="M54" s="38">
        <f>SUMIFS($M$5:$M$13, $G$5:$G$13,F54)</f>
        <v>0</v>
      </c>
      <c r="N54" s="38">
        <f>SUMIFS($N$5:$N$13, $G$5:$G$13,F54)</f>
        <v>0</v>
      </c>
      <c r="O54" s="38">
        <f>SUMIFS($O$5:$O$13, $G$5:$G$13,F54)</f>
        <v>0</v>
      </c>
      <c r="P54" s="93"/>
      <c r="Q54" s="38">
        <f>SUMIFS($Q$5:$Q$13, $G$5:$G$13,F54)</f>
        <v>0</v>
      </c>
      <c r="R54" s="94">
        <f>IFERROR(Q54/K54,0)</f>
        <v>0</v>
      </c>
      <c r="S54" s="172">
        <f>SUMIFS($S$5:$S$13, $G$5:$G$13,F54)</f>
        <v>0</v>
      </c>
      <c r="T54" s="38">
        <f>SUMIFS($T$5:$T$13, $G$5:$G$13,F54)</f>
        <v>0</v>
      </c>
      <c r="U54" s="138">
        <f>IFERROR(T54/Q54,0)</f>
        <v>0</v>
      </c>
      <c r="V54" s="38">
        <f>SUMIFS($V$5:$V$13, $G$5:$G$13,F54)</f>
        <v>0</v>
      </c>
      <c r="W54" s="38">
        <f>SUMIFS($W$5:$W$13, $G$5:$G$13,F54)</f>
        <v>0</v>
      </c>
      <c r="X54" s="38">
        <f>SUMIFS($X$5:$X$13, $G$5:$G$13,F54)</f>
        <v>0</v>
      </c>
      <c r="Y54" s="38">
        <f>SUMIFS($Y$5:$Y$13, $G$5:$G$13,F54)</f>
        <v>0</v>
      </c>
      <c r="Z54" s="38">
        <f>SUMIFS($Z$5:$Z$13, $G$5:$G$13,F54)</f>
        <v>0</v>
      </c>
      <c r="AA54" s="38">
        <f>SUMIFS($AA$5:$AA$13, $G$5:$G$13,F54)</f>
        <v>0</v>
      </c>
      <c r="AB54" s="38">
        <f>SUMIFS($AB$5:$AB$13, $G$5:$G$13,F54)</f>
        <v>0</v>
      </c>
      <c r="AC54" s="95">
        <f>IFERROR(AB54/Q54,0)</f>
        <v>0</v>
      </c>
      <c r="AD54" s="93"/>
      <c r="AE54" s="38">
        <f>SUMIFS($AE$5:$AE$13, $G$5:$G$13,F54)</f>
        <v>0</v>
      </c>
      <c r="AF54" s="94">
        <f t="shared" ref="AF54:AF76" si="25">IFERROR(AE54/K54,0)</f>
        <v>0</v>
      </c>
      <c r="AG54" s="172">
        <f>SUMIFS($AG$5:$AG$13, $G$5:$G$13,F54)</f>
        <v>0</v>
      </c>
      <c r="AH54" s="38">
        <f>SUMIFS($AH$5:$AH$13, $G$5:$G$13,F54)</f>
        <v>0</v>
      </c>
      <c r="AI54" s="142">
        <f t="shared" si="23"/>
        <v>0</v>
      </c>
      <c r="AJ54" s="38">
        <f>SUMIFS($AJ$5:$AJ$13, $G$5:$G$13,F54)</f>
        <v>0</v>
      </c>
      <c r="AK54" s="38">
        <f>SUMIFS($AK$5:$AK$13, $G$5:$G$13,F54)</f>
        <v>0</v>
      </c>
      <c r="AL54" s="38">
        <f>SUMIFS($AL$5:$AL$13, $G$5:$G$13,F54)</f>
        <v>0</v>
      </c>
      <c r="AM54" s="38">
        <f>SUMIFS($AM$5:$AM$13, $G$5:$G$13,F54)</f>
        <v>0</v>
      </c>
      <c r="AN54" s="38">
        <f>SUMIFS($AN$5:$AN$13, $G$5:$G$13,F54)</f>
        <v>0</v>
      </c>
      <c r="AO54" s="38">
        <f>SUMIFS($AO$5:$AO$13, $G$5:$G$13,F54)</f>
        <v>0</v>
      </c>
      <c r="AP54" s="38">
        <f>SUMIFS($AP$5:$AP$13, $G$5:$G$13,F54)</f>
        <v>0</v>
      </c>
      <c r="AQ54" s="95">
        <f t="shared" si="24"/>
        <v>0</v>
      </c>
    </row>
    <row r="55" spans="4:43" hidden="1">
      <c r="D55" s="89"/>
      <c r="E55" s="38">
        <v>2</v>
      </c>
      <c r="F55" s="54" t="s">
        <v>149</v>
      </c>
      <c r="G55" s="54" t="s">
        <v>117</v>
      </c>
      <c r="H55" s="53" t="s">
        <v>129</v>
      </c>
      <c r="I55" s="53" t="s">
        <v>138</v>
      </c>
      <c r="J55" s="38">
        <f>SUMIFS($J$5:$J$13, $G$5:$G$13,F55)</f>
        <v>0</v>
      </c>
      <c r="K55" s="38">
        <f>SUMIFS($K$5:$K$13, $G$5:$G$13,F55)</f>
        <v>0</v>
      </c>
      <c r="L55" s="38">
        <f>SUMIFS($L$5:$L$13, $G$5:$G$13,F55)</f>
        <v>0</v>
      </c>
      <c r="M55" s="38">
        <f>SUMIFS($M$5:$M$13, $G$5:$G$13,F55)</f>
        <v>0</v>
      </c>
      <c r="N55" s="38">
        <f>SUMIFS($N$5:$N$13, $G$5:$G$13,F55)</f>
        <v>0</v>
      </c>
      <c r="O55" s="38">
        <f>SUMIFS($O$5:$O$13, $G$5:$G$13,F55)</f>
        <v>0</v>
      </c>
      <c r="P55" s="93"/>
      <c r="Q55" s="38">
        <f>SUMIFS($Q$5:$Q$13, $G$5:$G$13,F55)</f>
        <v>0</v>
      </c>
      <c r="R55" s="94">
        <f t="shared" ref="R55:R76" si="26">IFERROR(Q55/K55,0)</f>
        <v>0</v>
      </c>
      <c r="S55" s="172">
        <f>SUMIFS($S$5:$S$13, $G$5:$G$13,F55)</f>
        <v>0</v>
      </c>
      <c r="T55" s="38">
        <f>SUMIFS($T$5:$T$13, $G$5:$G$13,F55)</f>
        <v>0</v>
      </c>
      <c r="U55" s="138">
        <f t="shared" ref="U55:U76" si="27">IFERROR(T55/Q55,0)</f>
        <v>0</v>
      </c>
      <c r="V55" s="38">
        <f>SUMIFS($V$5:$V$13, $G$5:$G$13,F55)</f>
        <v>0</v>
      </c>
      <c r="W55" s="38">
        <f>SUMIFS($W$5:$W$13, $G$5:$G$13,F55)</f>
        <v>0</v>
      </c>
      <c r="X55" s="38">
        <f>SUMIFS($X$5:$X$13, $G$5:$G$13,F55)</f>
        <v>0</v>
      </c>
      <c r="Y55" s="38">
        <f>SUMIFS($Y$5:$Y$13, $G$5:$G$13,F55)</f>
        <v>0</v>
      </c>
      <c r="Z55" s="38">
        <f>SUMIFS($Z$5:$Z$13, $G$5:$G$13,F55)</f>
        <v>0</v>
      </c>
      <c r="AA55" s="38">
        <f>SUMIFS($AA$5:$AA$13, $G$5:$G$13,F55)</f>
        <v>0</v>
      </c>
      <c r="AB55" s="38">
        <f>SUMIFS($AB$5:$AB$13, $G$5:$G$13,F55)</f>
        <v>0</v>
      </c>
      <c r="AC55" s="95">
        <f t="shared" ref="AC55:AC76" si="28">IFERROR(AB55/Q55,0)</f>
        <v>0</v>
      </c>
      <c r="AD55" s="93"/>
      <c r="AE55" s="38">
        <f>SUMIFS($AE$5:$AE$13, $G$5:$G$13,F55)</f>
        <v>0</v>
      </c>
      <c r="AF55" s="94">
        <f t="shared" si="25"/>
        <v>0</v>
      </c>
      <c r="AG55" s="172">
        <f>SUMIFS($AG$5:$AG$13, $G$5:$G$13,F55)</f>
        <v>0</v>
      </c>
      <c r="AH55" s="38">
        <f>SUMIFS($AH$5:$AH$13, $G$5:$G$13,F55)</f>
        <v>0</v>
      </c>
      <c r="AI55" s="142">
        <f t="shared" si="23"/>
        <v>0</v>
      </c>
      <c r="AJ55" s="38">
        <f>SUMIFS($AJ$5:$AJ$13, $G$5:$G$13,F55)</f>
        <v>0</v>
      </c>
      <c r="AK55" s="38">
        <f>SUMIFS($AK$5:$AK$13, $G$5:$G$13,F55)</f>
        <v>0</v>
      </c>
      <c r="AL55" s="38">
        <f>SUMIFS($AL$5:$AL$13, $G$5:$G$13,F55)</f>
        <v>0</v>
      </c>
      <c r="AM55" s="38">
        <f>SUMIFS($AM$5:$AM$13, $G$5:$G$13,F55)</f>
        <v>0</v>
      </c>
      <c r="AN55" s="38">
        <f>SUMIFS($AN$5:$AN$13, $G$5:$G$13,F55)</f>
        <v>0</v>
      </c>
      <c r="AO55" s="38">
        <f>SUMIFS($AO$5:$AO$13, $G$5:$G$13,F55)</f>
        <v>0</v>
      </c>
      <c r="AP55" s="38">
        <f>SUMIFS($AP$5:$AP$13, $G$5:$G$13,F55)</f>
        <v>0</v>
      </c>
      <c r="AQ55" s="95">
        <f t="shared" si="24"/>
        <v>0</v>
      </c>
    </row>
    <row r="56" spans="4:43" hidden="1">
      <c r="D56" s="89" t="s">
        <v>115</v>
      </c>
      <c r="E56" s="38">
        <v>3</v>
      </c>
      <c r="F56" s="54" t="s">
        <v>115</v>
      </c>
      <c r="G56" s="54" t="s">
        <v>117</v>
      </c>
      <c r="H56" s="53" t="s">
        <v>128</v>
      </c>
      <c r="I56" s="53" t="s">
        <v>137</v>
      </c>
      <c r="J56" s="38">
        <f>SUMIFS($J$5:$J$13, $G$5:$G$13,F56)</f>
        <v>0</v>
      </c>
      <c r="K56" s="38">
        <f>SUMIFS($K$5:$K$13, $G$5:$G$13,F56)</f>
        <v>0</v>
      </c>
      <c r="L56" s="38">
        <f>SUMIFS($L$5:$L$13, $G$5:$G$13,F56)</f>
        <v>0</v>
      </c>
      <c r="M56" s="38">
        <f>SUMIFS($M$5:$M$13, $G$5:$G$13,F56)</f>
        <v>0</v>
      </c>
      <c r="N56" s="38">
        <f>SUMIFS($N$5:$N$13, $G$5:$G$13,F56)</f>
        <v>0</v>
      </c>
      <c r="O56" s="38">
        <f>SUMIFS($O$5:$O$13, $G$5:$G$13,F56)</f>
        <v>0</v>
      </c>
      <c r="P56" s="93"/>
      <c r="Q56" s="38">
        <f>SUMIFS($Q$5:$Q$13, $G$5:$G$13,F56)</f>
        <v>0</v>
      </c>
      <c r="R56" s="94">
        <f t="shared" si="26"/>
        <v>0</v>
      </c>
      <c r="S56" s="172">
        <f>SUMIFS($S$5:$S$13, $G$5:$G$13,F56)</f>
        <v>0</v>
      </c>
      <c r="T56" s="38">
        <f>SUMIFS($T$5:$T$13, $G$5:$G$13,F56)</f>
        <v>0</v>
      </c>
      <c r="U56" s="138">
        <f t="shared" si="27"/>
        <v>0</v>
      </c>
      <c r="V56" s="38">
        <f>SUMIFS($V$5:$V$13, $G$5:$G$13,F56)</f>
        <v>0</v>
      </c>
      <c r="W56" s="38">
        <f>SUMIFS($W$5:$W$13, $G$5:$G$13,F56)</f>
        <v>0</v>
      </c>
      <c r="X56" s="38">
        <f>SUMIFS($X$5:$X$13, $G$5:$G$13,F56)</f>
        <v>0</v>
      </c>
      <c r="Y56" s="38">
        <f>SUMIFS($Y$5:$Y$13, $G$5:$G$13,F56)</f>
        <v>0</v>
      </c>
      <c r="Z56" s="38">
        <f>SUMIFS($Z$5:$Z$13, $G$5:$G$13,F56)</f>
        <v>0</v>
      </c>
      <c r="AA56" s="38">
        <f>SUMIFS($AA$5:$AA$13, $G$5:$G$13,F56)</f>
        <v>0</v>
      </c>
      <c r="AB56" s="38">
        <f>SUMIFS($AB$5:$AB$13, $G$5:$G$13,F56)</f>
        <v>0</v>
      </c>
      <c r="AC56" s="95">
        <f t="shared" si="28"/>
        <v>0</v>
      </c>
      <c r="AD56" s="93"/>
      <c r="AE56" s="38">
        <f>SUMIFS($AE$5:$AE$13, $G$5:$G$13,F56)</f>
        <v>0</v>
      </c>
      <c r="AF56" s="94">
        <f t="shared" si="25"/>
        <v>0</v>
      </c>
      <c r="AG56" s="172">
        <f>SUMIFS($AG$5:$AG$13, $G$5:$G$13,F56)</f>
        <v>0</v>
      </c>
      <c r="AH56" s="38">
        <f>SUMIFS($AH$5:$AH$13, $G$5:$G$13,F56)</f>
        <v>0</v>
      </c>
      <c r="AI56" s="142">
        <f t="shared" si="23"/>
        <v>0</v>
      </c>
      <c r="AJ56" s="38">
        <f>SUMIFS($AJ$5:$AJ$13, $G$5:$G$13,F56)</f>
        <v>0</v>
      </c>
      <c r="AK56" s="38">
        <f>SUMIFS($AK$5:$AK$13, $G$5:$G$13,F56)</f>
        <v>0</v>
      </c>
      <c r="AL56" s="38">
        <f>SUMIFS($AL$5:$AL$13, $G$5:$G$13,F56)</f>
        <v>0</v>
      </c>
      <c r="AM56" s="38">
        <f>SUMIFS($AM$5:$AM$13, $G$5:$G$13,F56)</f>
        <v>0</v>
      </c>
      <c r="AN56" s="38">
        <f>SUMIFS($AN$5:$AN$13, $G$5:$G$13,F56)</f>
        <v>0</v>
      </c>
      <c r="AO56" s="38">
        <f>SUMIFS($AO$5:$AO$13, $G$5:$G$13,F56)</f>
        <v>0</v>
      </c>
      <c r="AP56" s="38">
        <f>SUMIFS($AP$5:$AP$13, $G$5:$G$13,F56)</f>
        <v>0</v>
      </c>
      <c r="AQ56" s="95">
        <f t="shared" si="24"/>
        <v>0</v>
      </c>
    </row>
    <row r="57" spans="4:43" hidden="1">
      <c r="D57" s="89" t="s">
        <v>118</v>
      </c>
      <c r="E57" s="38">
        <v>4</v>
      </c>
      <c r="F57" s="54" t="s">
        <v>118</v>
      </c>
      <c r="G57" s="54" t="s">
        <v>117</v>
      </c>
      <c r="H57" s="53" t="s">
        <v>128</v>
      </c>
      <c r="I57" s="53" t="s">
        <v>137</v>
      </c>
      <c r="J57" s="38">
        <f>SUMIFS($J$5:$J$13, $G$5:$G$13,F57)</f>
        <v>0</v>
      </c>
      <c r="K57" s="38">
        <f>SUMIFS($K$5:$K$13, $G$5:$G$13,F57)</f>
        <v>0</v>
      </c>
      <c r="L57" s="38">
        <f>SUMIFS($L$5:$L$13, $G$5:$G$13,F57)</f>
        <v>0</v>
      </c>
      <c r="M57" s="38">
        <f>SUMIFS($M$5:$M$13, $G$5:$G$13,F57)</f>
        <v>0</v>
      </c>
      <c r="N57" s="38">
        <f>SUMIFS($N$5:$N$13, $G$5:$G$13,F57)</f>
        <v>0</v>
      </c>
      <c r="O57" s="38">
        <f>SUMIFS($O$5:$O$13, $G$5:$G$13,F57)</f>
        <v>0</v>
      </c>
      <c r="P57" s="93"/>
      <c r="Q57" s="38">
        <f>SUMIFS($Q$5:$Q$13, $G$5:$G$13,F57)</f>
        <v>0</v>
      </c>
      <c r="R57" s="94">
        <f t="shared" si="26"/>
        <v>0</v>
      </c>
      <c r="S57" s="172">
        <f>SUMIFS($S$5:$S$13, $G$5:$G$13,F57)</f>
        <v>0</v>
      </c>
      <c r="T57" s="38">
        <f>SUMIFS($T$5:$T$13, $G$5:$G$13,F57)</f>
        <v>0</v>
      </c>
      <c r="U57" s="138">
        <f t="shared" si="27"/>
        <v>0</v>
      </c>
      <c r="V57" s="38">
        <f>SUMIFS($V$5:$V$13, $G$5:$G$13,F57)</f>
        <v>0</v>
      </c>
      <c r="W57" s="38">
        <f>SUMIFS($W$5:$W$13, $G$5:$G$13,F57)</f>
        <v>0</v>
      </c>
      <c r="X57" s="38">
        <f>SUMIFS($X$5:$X$13, $G$5:$G$13,F57)</f>
        <v>0</v>
      </c>
      <c r="Y57" s="38">
        <f>SUMIFS($Y$5:$Y$13, $G$5:$G$13,F57)</f>
        <v>0</v>
      </c>
      <c r="Z57" s="38">
        <f>SUMIFS($Z$5:$Z$13, $G$5:$G$13,F57)</f>
        <v>0</v>
      </c>
      <c r="AA57" s="38">
        <f>SUMIFS($AA$5:$AA$13, $G$5:$G$13,F57)</f>
        <v>0</v>
      </c>
      <c r="AB57" s="38">
        <f>SUMIFS($AB$5:$AB$13, $G$5:$G$13,F57)</f>
        <v>0</v>
      </c>
      <c r="AC57" s="95">
        <f t="shared" si="28"/>
        <v>0</v>
      </c>
      <c r="AD57" s="93"/>
      <c r="AE57" s="38">
        <f>SUMIFS($AE$5:$AE$13, $G$5:$G$13,F57)</f>
        <v>0</v>
      </c>
      <c r="AF57" s="94">
        <f t="shared" si="25"/>
        <v>0</v>
      </c>
      <c r="AG57" s="172">
        <f>SUMIFS($AG$5:$AG$13, $G$5:$G$13,F57)</f>
        <v>0</v>
      </c>
      <c r="AH57" s="38">
        <f>SUMIFS($AH$5:$AH$13, $G$5:$G$13,F57)</f>
        <v>0</v>
      </c>
      <c r="AI57" s="142">
        <f t="shared" si="23"/>
        <v>0</v>
      </c>
      <c r="AJ57" s="38">
        <f>SUMIFS($AJ$5:$AJ$13, $G$5:$G$13,F57)</f>
        <v>0</v>
      </c>
      <c r="AK57" s="38">
        <f>SUMIFS($AK$5:$AK$13, $G$5:$G$13,F57)</f>
        <v>0</v>
      </c>
      <c r="AL57" s="38">
        <f>SUMIFS($AL$5:$AL$13, $G$5:$G$13,F57)</f>
        <v>0</v>
      </c>
      <c r="AM57" s="38">
        <f>SUMIFS($AM$5:$AM$13, $G$5:$G$13,F57)</f>
        <v>0</v>
      </c>
      <c r="AN57" s="38">
        <f>SUMIFS($AN$5:$AN$13, $G$5:$G$13,F57)</f>
        <v>0</v>
      </c>
      <c r="AO57" s="38">
        <f>SUMIFS($AO$5:$AO$13, $G$5:$G$13,F57)</f>
        <v>0</v>
      </c>
      <c r="AP57" s="38">
        <f>SUMIFS($AP$5:$AP$13, $G$5:$G$13,F57)</f>
        <v>0</v>
      </c>
      <c r="AQ57" s="95">
        <f t="shared" si="24"/>
        <v>0</v>
      </c>
    </row>
    <row r="58" spans="4:43" hidden="1">
      <c r="D58" s="130"/>
      <c r="E58" s="131"/>
      <c r="F58" s="132"/>
      <c r="G58" s="132" t="s">
        <v>158</v>
      </c>
      <c r="H58" s="133"/>
      <c r="I58" s="133"/>
      <c r="J58" s="131">
        <f t="shared" ref="J58:O58" si="29">SUM(J54:J57)</f>
        <v>0</v>
      </c>
      <c r="K58" s="131">
        <f t="shared" si="29"/>
        <v>0</v>
      </c>
      <c r="L58" s="131">
        <f t="shared" si="29"/>
        <v>0</v>
      </c>
      <c r="M58" s="131">
        <f t="shared" si="29"/>
        <v>0</v>
      </c>
      <c r="N58" s="131">
        <f t="shared" si="29"/>
        <v>0</v>
      </c>
      <c r="O58" s="131">
        <f t="shared" si="29"/>
        <v>0</v>
      </c>
      <c r="P58" s="131"/>
      <c r="Q58" s="131">
        <f>SUM(Q54:Q57)</f>
        <v>0</v>
      </c>
      <c r="R58" s="134">
        <f t="shared" si="26"/>
        <v>0</v>
      </c>
      <c r="S58" s="131">
        <f>SUM(S54:S57)</f>
        <v>0</v>
      </c>
      <c r="T58" s="131">
        <f>SUM(T54:T57)</f>
        <v>0</v>
      </c>
      <c r="U58" s="139">
        <f t="shared" si="27"/>
        <v>0</v>
      </c>
      <c r="V58" s="131">
        <f t="shared" ref="V58:AB58" si="30">SUM(V54:V57)</f>
        <v>0</v>
      </c>
      <c r="W58" s="131">
        <f t="shared" si="30"/>
        <v>0</v>
      </c>
      <c r="X58" s="131">
        <f t="shared" si="30"/>
        <v>0</v>
      </c>
      <c r="Y58" s="131">
        <f t="shared" si="30"/>
        <v>0</v>
      </c>
      <c r="Z58" s="131">
        <f t="shared" si="30"/>
        <v>0</v>
      </c>
      <c r="AA58" s="131">
        <f t="shared" si="30"/>
        <v>0</v>
      </c>
      <c r="AB58" s="131">
        <f t="shared" si="30"/>
        <v>0</v>
      </c>
      <c r="AC58" s="135">
        <f>IFERROR(AB58/Q58,0)</f>
        <v>0</v>
      </c>
      <c r="AD58" s="131"/>
      <c r="AE58" s="131">
        <f>SUM(AE54:AE57)</f>
        <v>0</v>
      </c>
      <c r="AF58" s="134">
        <f t="shared" si="25"/>
        <v>0</v>
      </c>
      <c r="AG58" s="131">
        <f>SUM(AG54:AG57)</f>
        <v>0</v>
      </c>
      <c r="AH58" s="131">
        <f>SUM(AH54:AH57)</f>
        <v>0</v>
      </c>
      <c r="AI58" s="139">
        <f t="shared" si="23"/>
        <v>0</v>
      </c>
      <c r="AJ58" s="131">
        <f t="shared" ref="AJ58:AP58" si="31">SUM(AJ54:AJ57)</f>
        <v>0</v>
      </c>
      <c r="AK58" s="131">
        <f t="shared" si="31"/>
        <v>0</v>
      </c>
      <c r="AL58" s="131">
        <f t="shared" si="31"/>
        <v>0</v>
      </c>
      <c r="AM58" s="131">
        <f t="shared" si="31"/>
        <v>0</v>
      </c>
      <c r="AN58" s="131">
        <f t="shared" si="31"/>
        <v>0</v>
      </c>
      <c r="AO58" s="131">
        <f t="shared" si="31"/>
        <v>0</v>
      </c>
      <c r="AP58" s="131">
        <f t="shared" si="31"/>
        <v>0</v>
      </c>
      <c r="AQ58" s="135">
        <f t="shared" si="24"/>
        <v>0</v>
      </c>
    </row>
    <row r="59" spans="4:43" hidden="1">
      <c r="D59" s="89"/>
      <c r="E59" s="38">
        <v>5</v>
      </c>
      <c r="F59" s="54" t="s">
        <v>148</v>
      </c>
      <c r="G59" s="54" t="s">
        <v>116</v>
      </c>
      <c r="H59" s="53" t="s">
        <v>122</v>
      </c>
      <c r="I59" s="53" t="s">
        <v>137</v>
      </c>
      <c r="J59" s="38">
        <f t="shared" ref="J59:J75" si="32">SUMIFS($J$5:$J$13, $G$5:$G$13,F59)</f>
        <v>0</v>
      </c>
      <c r="K59" s="38">
        <f t="shared" ref="K59:K75" si="33">SUMIFS($K$5:$K$13, $G$5:$G$13,F59)</f>
        <v>0</v>
      </c>
      <c r="L59" s="38">
        <f t="shared" ref="L59:L75" si="34">SUMIFS($L$5:$L$13, $G$5:$G$13,F59)</f>
        <v>0</v>
      </c>
      <c r="M59" s="38">
        <f t="shared" ref="M59:M75" si="35">SUMIFS($M$5:$M$13, $G$5:$G$13,F59)</f>
        <v>0</v>
      </c>
      <c r="N59" s="38">
        <f t="shared" ref="N59:N75" si="36">SUMIFS($N$5:$N$13, $G$5:$G$13,F59)</f>
        <v>0</v>
      </c>
      <c r="O59" s="38">
        <f t="shared" ref="O59:O75" si="37">SUMIFS($O$5:$O$13, $G$5:$G$13,F59)</f>
        <v>0</v>
      </c>
      <c r="P59" s="93"/>
      <c r="Q59" s="38">
        <f t="shared" ref="Q59:Q75" si="38">SUMIFS($Q$5:$Q$13, $G$5:$G$13,F59)</f>
        <v>0</v>
      </c>
      <c r="R59" s="94">
        <f t="shared" si="26"/>
        <v>0</v>
      </c>
      <c r="S59" s="172">
        <f t="shared" ref="S59:S75" si="39">SUMIFS($S$5:$S$13, $G$5:$G$13,F59)</f>
        <v>0</v>
      </c>
      <c r="T59" s="38">
        <f t="shared" ref="T59:T75" si="40">SUMIFS($T$5:$T$13, $G$5:$G$13,F59)</f>
        <v>0</v>
      </c>
      <c r="U59" s="138">
        <f t="shared" si="27"/>
        <v>0</v>
      </c>
      <c r="V59" s="38">
        <f t="shared" ref="V59:V75" si="41">SUMIFS($V$5:$V$13, $G$5:$G$13,F59)</f>
        <v>0</v>
      </c>
      <c r="W59" s="38">
        <f t="shared" ref="W59:W75" si="42">SUMIFS($W$5:$W$13, $G$5:$G$13,F59)</f>
        <v>0</v>
      </c>
      <c r="X59" s="38">
        <f t="shared" ref="X59:X75" si="43">SUMIFS($X$5:$X$13, $G$5:$G$13,F59)</f>
        <v>0</v>
      </c>
      <c r="Y59" s="38">
        <f t="shared" ref="Y59:Y75" si="44">SUMIFS($Y$5:$Y$13, $G$5:$G$13,F59)</f>
        <v>0</v>
      </c>
      <c r="Z59" s="38">
        <f t="shared" ref="Z59:Z75" si="45">SUMIFS($Z$5:$Z$13, $G$5:$G$13,F59)</f>
        <v>0</v>
      </c>
      <c r="AA59" s="38">
        <f t="shared" ref="AA59:AA75" si="46">SUMIFS($AA$5:$AA$13, $G$5:$G$13,F59)</f>
        <v>0</v>
      </c>
      <c r="AB59" s="38">
        <f t="shared" ref="AB59:AB75" si="47">SUMIFS($AB$5:$AB$13, $G$5:$G$13,F59)</f>
        <v>0</v>
      </c>
      <c r="AC59" s="95">
        <f t="shared" si="28"/>
        <v>0</v>
      </c>
      <c r="AD59" s="93"/>
      <c r="AE59" s="38">
        <f t="shared" ref="AE59:AE75" si="48">SUMIFS($AE$5:$AE$13, $G$5:$G$13,F59)</f>
        <v>0</v>
      </c>
      <c r="AF59" s="94">
        <f t="shared" si="25"/>
        <v>0</v>
      </c>
      <c r="AG59" s="172">
        <f t="shared" ref="AG59:AG75" si="49">SUMIFS($AG$5:$AG$13, $G$5:$G$13,F59)</f>
        <v>0</v>
      </c>
      <c r="AH59" s="38">
        <f t="shared" ref="AH59:AH75" si="50">SUMIFS($AH$5:$AH$13, $G$5:$G$13,F59)</f>
        <v>0</v>
      </c>
      <c r="AI59" s="142">
        <f t="shared" si="23"/>
        <v>0</v>
      </c>
      <c r="AJ59" s="38">
        <f t="shared" ref="AJ59:AJ75" si="51">SUMIFS($AJ$5:$AJ$13, $G$5:$G$13,F59)</f>
        <v>0</v>
      </c>
      <c r="AK59" s="38">
        <f t="shared" ref="AK59:AK75" si="52">SUMIFS($AK$5:$AK$13, $G$5:$G$13,F59)</f>
        <v>0</v>
      </c>
      <c r="AL59" s="38">
        <f t="shared" ref="AL59:AL75" si="53">SUMIFS($AL$5:$AL$13, $G$5:$G$13,F59)</f>
        <v>0</v>
      </c>
      <c r="AM59" s="38">
        <f t="shared" ref="AM59:AM75" si="54">SUMIFS($AM$5:$AM$13, $G$5:$G$13,F59)</f>
        <v>0</v>
      </c>
      <c r="AN59" s="38">
        <f t="shared" ref="AN59:AN75" si="55">SUMIFS($AN$5:$AN$13, $G$5:$G$13,F59)</f>
        <v>0</v>
      </c>
      <c r="AO59" s="38">
        <f t="shared" ref="AO59:AO75" si="56">SUMIFS($AO$5:$AO$13, $G$5:$G$13,F59)</f>
        <v>0</v>
      </c>
      <c r="AP59" s="38">
        <f t="shared" ref="AP59:AP75" si="57">SUMIFS($AP$5:$AP$13, $G$5:$G$13,F59)</f>
        <v>0</v>
      </c>
      <c r="AQ59" s="95">
        <f t="shared" si="24"/>
        <v>0</v>
      </c>
    </row>
    <row r="60" spans="4:43" hidden="1">
      <c r="D60" s="89" t="s">
        <v>30</v>
      </c>
      <c r="E60" s="38">
        <v>6</v>
      </c>
      <c r="F60" s="54" t="s">
        <v>30</v>
      </c>
      <c r="G60" s="54" t="s">
        <v>116</v>
      </c>
      <c r="H60" s="53" t="s">
        <v>123</v>
      </c>
      <c r="I60" s="53" t="s">
        <v>138</v>
      </c>
      <c r="J60" s="38">
        <f t="shared" si="32"/>
        <v>0</v>
      </c>
      <c r="K60" s="38">
        <f t="shared" si="33"/>
        <v>0</v>
      </c>
      <c r="L60" s="38">
        <f t="shared" si="34"/>
        <v>0</v>
      </c>
      <c r="M60" s="38">
        <f t="shared" si="35"/>
        <v>0</v>
      </c>
      <c r="N60" s="38">
        <f t="shared" si="36"/>
        <v>0</v>
      </c>
      <c r="O60" s="38">
        <f t="shared" si="37"/>
        <v>0</v>
      </c>
      <c r="P60" s="93"/>
      <c r="Q60" s="38">
        <f t="shared" si="38"/>
        <v>0</v>
      </c>
      <c r="R60" s="94">
        <f t="shared" si="26"/>
        <v>0</v>
      </c>
      <c r="S60" s="172">
        <f t="shared" si="39"/>
        <v>0</v>
      </c>
      <c r="T60" s="38">
        <f t="shared" si="40"/>
        <v>0</v>
      </c>
      <c r="U60" s="138">
        <f t="shared" si="27"/>
        <v>0</v>
      </c>
      <c r="V60" s="38">
        <f t="shared" si="41"/>
        <v>0</v>
      </c>
      <c r="W60" s="38">
        <f t="shared" si="42"/>
        <v>0</v>
      </c>
      <c r="X60" s="38">
        <f t="shared" si="43"/>
        <v>0</v>
      </c>
      <c r="Y60" s="38">
        <f t="shared" si="44"/>
        <v>0</v>
      </c>
      <c r="Z60" s="38">
        <f t="shared" si="45"/>
        <v>0</v>
      </c>
      <c r="AA60" s="38">
        <f t="shared" si="46"/>
        <v>0</v>
      </c>
      <c r="AB60" s="38">
        <f t="shared" si="47"/>
        <v>0</v>
      </c>
      <c r="AC60" s="95">
        <f t="shared" si="28"/>
        <v>0</v>
      </c>
      <c r="AD60" s="93"/>
      <c r="AE60" s="38">
        <f t="shared" si="48"/>
        <v>0</v>
      </c>
      <c r="AF60" s="94">
        <f t="shared" si="25"/>
        <v>0</v>
      </c>
      <c r="AG60" s="172">
        <f t="shared" si="49"/>
        <v>0</v>
      </c>
      <c r="AH60" s="38">
        <f t="shared" si="50"/>
        <v>0</v>
      </c>
      <c r="AI60" s="142">
        <f t="shared" si="23"/>
        <v>0</v>
      </c>
      <c r="AJ60" s="38">
        <f t="shared" si="51"/>
        <v>0</v>
      </c>
      <c r="AK60" s="38">
        <f t="shared" si="52"/>
        <v>0</v>
      </c>
      <c r="AL60" s="38">
        <f t="shared" si="53"/>
        <v>0</v>
      </c>
      <c r="AM60" s="38">
        <f t="shared" si="54"/>
        <v>0</v>
      </c>
      <c r="AN60" s="38">
        <f t="shared" si="55"/>
        <v>0</v>
      </c>
      <c r="AO60" s="38">
        <f t="shared" si="56"/>
        <v>0</v>
      </c>
      <c r="AP60" s="38">
        <f t="shared" si="57"/>
        <v>0</v>
      </c>
      <c r="AQ60" s="95">
        <f t="shared" si="24"/>
        <v>0</v>
      </c>
    </row>
    <row r="61" spans="4:43" hidden="1">
      <c r="D61" s="89" t="s">
        <v>102</v>
      </c>
      <c r="E61" s="38">
        <v>7</v>
      </c>
      <c r="F61" s="54" t="s">
        <v>102</v>
      </c>
      <c r="G61" s="54" t="s">
        <v>116</v>
      </c>
      <c r="H61" s="53" t="s">
        <v>122</v>
      </c>
      <c r="I61" s="53" t="s">
        <v>137</v>
      </c>
      <c r="J61" s="38">
        <f t="shared" si="32"/>
        <v>0</v>
      </c>
      <c r="K61" s="38">
        <f t="shared" si="33"/>
        <v>0</v>
      </c>
      <c r="L61" s="38">
        <f t="shared" si="34"/>
        <v>0</v>
      </c>
      <c r="M61" s="38">
        <f t="shared" si="35"/>
        <v>0</v>
      </c>
      <c r="N61" s="38">
        <f t="shared" si="36"/>
        <v>0</v>
      </c>
      <c r="O61" s="38">
        <f t="shared" si="37"/>
        <v>0</v>
      </c>
      <c r="P61" s="93"/>
      <c r="Q61" s="38">
        <f t="shared" si="38"/>
        <v>0</v>
      </c>
      <c r="R61" s="94">
        <f t="shared" si="26"/>
        <v>0</v>
      </c>
      <c r="S61" s="172">
        <f t="shared" si="39"/>
        <v>0</v>
      </c>
      <c r="T61" s="38">
        <f t="shared" si="40"/>
        <v>0</v>
      </c>
      <c r="U61" s="138">
        <f t="shared" si="27"/>
        <v>0</v>
      </c>
      <c r="V61" s="38">
        <f t="shared" si="41"/>
        <v>0</v>
      </c>
      <c r="W61" s="38">
        <f t="shared" si="42"/>
        <v>0</v>
      </c>
      <c r="X61" s="38">
        <f t="shared" si="43"/>
        <v>0</v>
      </c>
      <c r="Y61" s="38">
        <f t="shared" si="44"/>
        <v>0</v>
      </c>
      <c r="Z61" s="38">
        <f t="shared" si="45"/>
        <v>0</v>
      </c>
      <c r="AA61" s="38">
        <f t="shared" si="46"/>
        <v>0</v>
      </c>
      <c r="AB61" s="38">
        <f t="shared" si="47"/>
        <v>0</v>
      </c>
      <c r="AC61" s="95">
        <f t="shared" si="28"/>
        <v>0</v>
      </c>
      <c r="AD61" s="93"/>
      <c r="AE61" s="38">
        <f t="shared" si="48"/>
        <v>0</v>
      </c>
      <c r="AF61" s="94">
        <f t="shared" si="25"/>
        <v>0</v>
      </c>
      <c r="AG61" s="172">
        <f t="shared" si="49"/>
        <v>0</v>
      </c>
      <c r="AH61" s="38">
        <f t="shared" si="50"/>
        <v>0</v>
      </c>
      <c r="AI61" s="142">
        <f t="shared" si="23"/>
        <v>0</v>
      </c>
      <c r="AJ61" s="38">
        <f t="shared" si="51"/>
        <v>0</v>
      </c>
      <c r="AK61" s="38">
        <f t="shared" si="52"/>
        <v>0</v>
      </c>
      <c r="AL61" s="38">
        <f t="shared" si="53"/>
        <v>0</v>
      </c>
      <c r="AM61" s="38">
        <f t="shared" si="54"/>
        <v>0</v>
      </c>
      <c r="AN61" s="38">
        <f t="shared" si="55"/>
        <v>0</v>
      </c>
      <c r="AO61" s="38">
        <f t="shared" si="56"/>
        <v>0</v>
      </c>
      <c r="AP61" s="38">
        <f t="shared" si="57"/>
        <v>0</v>
      </c>
      <c r="AQ61" s="95">
        <f t="shared" si="24"/>
        <v>0</v>
      </c>
    </row>
    <row r="62" spans="4:43" hidden="1">
      <c r="D62" s="89"/>
      <c r="E62" s="38">
        <v>8</v>
      </c>
      <c r="F62" s="54" t="s">
        <v>147</v>
      </c>
      <c r="G62" s="54" t="s">
        <v>116</v>
      </c>
      <c r="H62" s="53" t="s">
        <v>124</v>
      </c>
      <c r="I62" s="53" t="s">
        <v>138</v>
      </c>
      <c r="J62" s="38">
        <f t="shared" si="32"/>
        <v>0</v>
      </c>
      <c r="K62" s="38">
        <f t="shared" si="33"/>
        <v>0</v>
      </c>
      <c r="L62" s="38">
        <f t="shared" si="34"/>
        <v>0</v>
      </c>
      <c r="M62" s="38">
        <f t="shared" si="35"/>
        <v>0</v>
      </c>
      <c r="N62" s="38">
        <f t="shared" si="36"/>
        <v>0</v>
      </c>
      <c r="O62" s="38">
        <f t="shared" si="37"/>
        <v>0</v>
      </c>
      <c r="P62" s="93"/>
      <c r="Q62" s="38">
        <f t="shared" si="38"/>
        <v>0</v>
      </c>
      <c r="R62" s="94">
        <f t="shared" si="26"/>
        <v>0</v>
      </c>
      <c r="S62" s="172">
        <f t="shared" si="39"/>
        <v>0</v>
      </c>
      <c r="T62" s="38">
        <f t="shared" si="40"/>
        <v>0</v>
      </c>
      <c r="U62" s="138">
        <f t="shared" si="27"/>
        <v>0</v>
      </c>
      <c r="V62" s="38">
        <f t="shared" si="41"/>
        <v>0</v>
      </c>
      <c r="W62" s="38">
        <f t="shared" si="42"/>
        <v>0</v>
      </c>
      <c r="X62" s="38">
        <f t="shared" si="43"/>
        <v>0</v>
      </c>
      <c r="Y62" s="38">
        <f t="shared" si="44"/>
        <v>0</v>
      </c>
      <c r="Z62" s="38">
        <f t="shared" si="45"/>
        <v>0</v>
      </c>
      <c r="AA62" s="38">
        <f t="shared" si="46"/>
        <v>0</v>
      </c>
      <c r="AB62" s="38">
        <f t="shared" si="47"/>
        <v>0</v>
      </c>
      <c r="AC62" s="95">
        <f t="shared" si="28"/>
        <v>0</v>
      </c>
      <c r="AD62" s="93"/>
      <c r="AE62" s="38">
        <f t="shared" si="48"/>
        <v>0</v>
      </c>
      <c r="AF62" s="94">
        <f t="shared" si="25"/>
        <v>0</v>
      </c>
      <c r="AG62" s="172">
        <f t="shared" si="49"/>
        <v>0</v>
      </c>
      <c r="AH62" s="38">
        <f t="shared" si="50"/>
        <v>0</v>
      </c>
      <c r="AI62" s="142">
        <f t="shared" si="23"/>
        <v>0</v>
      </c>
      <c r="AJ62" s="38">
        <f t="shared" si="51"/>
        <v>0</v>
      </c>
      <c r="AK62" s="38">
        <f t="shared" si="52"/>
        <v>0</v>
      </c>
      <c r="AL62" s="38">
        <f t="shared" si="53"/>
        <v>0</v>
      </c>
      <c r="AM62" s="38">
        <f t="shared" si="54"/>
        <v>0</v>
      </c>
      <c r="AN62" s="38">
        <f t="shared" si="55"/>
        <v>0</v>
      </c>
      <c r="AO62" s="38">
        <f t="shared" si="56"/>
        <v>0</v>
      </c>
      <c r="AP62" s="38">
        <f t="shared" si="57"/>
        <v>0</v>
      </c>
      <c r="AQ62" s="95">
        <f t="shared" si="24"/>
        <v>0</v>
      </c>
    </row>
    <row r="63" spans="4:43" hidden="1">
      <c r="D63" s="89" t="s">
        <v>103</v>
      </c>
      <c r="E63" s="38">
        <v>9</v>
      </c>
      <c r="F63" s="54" t="s">
        <v>103</v>
      </c>
      <c r="G63" s="54" t="s">
        <v>116</v>
      </c>
      <c r="H63" s="53" t="s">
        <v>125</v>
      </c>
      <c r="I63" s="53" t="s">
        <v>138</v>
      </c>
      <c r="J63" s="38">
        <f t="shared" si="32"/>
        <v>0</v>
      </c>
      <c r="K63" s="38">
        <f t="shared" si="33"/>
        <v>0</v>
      </c>
      <c r="L63" s="38">
        <f t="shared" si="34"/>
        <v>0</v>
      </c>
      <c r="M63" s="38">
        <f t="shared" si="35"/>
        <v>0</v>
      </c>
      <c r="N63" s="38">
        <f t="shared" si="36"/>
        <v>0</v>
      </c>
      <c r="O63" s="38">
        <f t="shared" si="37"/>
        <v>0</v>
      </c>
      <c r="P63" s="93"/>
      <c r="Q63" s="38">
        <f t="shared" si="38"/>
        <v>0</v>
      </c>
      <c r="R63" s="94">
        <f t="shared" si="26"/>
        <v>0</v>
      </c>
      <c r="S63" s="172">
        <f t="shared" si="39"/>
        <v>0</v>
      </c>
      <c r="T63" s="38">
        <f t="shared" si="40"/>
        <v>0</v>
      </c>
      <c r="U63" s="138">
        <f t="shared" si="27"/>
        <v>0</v>
      </c>
      <c r="V63" s="38">
        <f t="shared" si="41"/>
        <v>0</v>
      </c>
      <c r="W63" s="38">
        <f t="shared" si="42"/>
        <v>0</v>
      </c>
      <c r="X63" s="38">
        <f t="shared" si="43"/>
        <v>0</v>
      </c>
      <c r="Y63" s="38">
        <f t="shared" si="44"/>
        <v>0</v>
      </c>
      <c r="Z63" s="38">
        <f t="shared" si="45"/>
        <v>0</v>
      </c>
      <c r="AA63" s="38">
        <f t="shared" si="46"/>
        <v>0</v>
      </c>
      <c r="AB63" s="38">
        <f t="shared" si="47"/>
        <v>0</v>
      </c>
      <c r="AC63" s="95">
        <f t="shared" si="28"/>
        <v>0</v>
      </c>
      <c r="AD63" s="93" t="s">
        <v>124</v>
      </c>
      <c r="AE63" s="38">
        <f t="shared" si="48"/>
        <v>0</v>
      </c>
      <c r="AF63" s="94">
        <f t="shared" si="25"/>
        <v>0</v>
      </c>
      <c r="AG63" s="172">
        <f t="shared" si="49"/>
        <v>0</v>
      </c>
      <c r="AH63" s="38">
        <f t="shared" si="50"/>
        <v>0</v>
      </c>
      <c r="AI63" s="142">
        <f t="shared" si="23"/>
        <v>0</v>
      </c>
      <c r="AJ63" s="38">
        <f t="shared" si="51"/>
        <v>0</v>
      </c>
      <c r="AK63" s="38">
        <f t="shared" si="52"/>
        <v>0</v>
      </c>
      <c r="AL63" s="38">
        <f t="shared" si="53"/>
        <v>0</v>
      </c>
      <c r="AM63" s="38">
        <f t="shared" si="54"/>
        <v>0</v>
      </c>
      <c r="AN63" s="38">
        <f t="shared" si="55"/>
        <v>0</v>
      </c>
      <c r="AO63" s="38">
        <f t="shared" si="56"/>
        <v>0</v>
      </c>
      <c r="AP63" s="38">
        <f t="shared" si="57"/>
        <v>0</v>
      </c>
      <c r="AQ63" s="95">
        <f t="shared" si="24"/>
        <v>0</v>
      </c>
    </row>
    <row r="64" spans="4:43" ht="17.25" hidden="1" customHeight="1">
      <c r="D64" s="89"/>
      <c r="E64" s="38">
        <v>10</v>
      </c>
      <c r="F64" s="54" t="s">
        <v>150</v>
      </c>
      <c r="G64" s="54" t="s">
        <v>116</v>
      </c>
      <c r="H64" s="53" t="s">
        <v>127</v>
      </c>
      <c r="I64" s="53" t="s">
        <v>138</v>
      </c>
      <c r="J64" s="38">
        <f t="shared" si="32"/>
        <v>0</v>
      </c>
      <c r="K64" s="38">
        <f t="shared" si="33"/>
        <v>0</v>
      </c>
      <c r="L64" s="38">
        <f t="shared" si="34"/>
        <v>0</v>
      </c>
      <c r="M64" s="38">
        <f t="shared" si="35"/>
        <v>0</v>
      </c>
      <c r="N64" s="38">
        <f t="shared" si="36"/>
        <v>0</v>
      </c>
      <c r="O64" s="38">
        <f t="shared" si="37"/>
        <v>0</v>
      </c>
      <c r="P64" s="93"/>
      <c r="Q64" s="38">
        <f t="shared" si="38"/>
        <v>0</v>
      </c>
      <c r="R64" s="94">
        <f t="shared" si="26"/>
        <v>0</v>
      </c>
      <c r="S64" s="172">
        <f t="shared" si="39"/>
        <v>0</v>
      </c>
      <c r="T64" s="38">
        <f t="shared" si="40"/>
        <v>0</v>
      </c>
      <c r="U64" s="138">
        <f t="shared" si="27"/>
        <v>0</v>
      </c>
      <c r="V64" s="38">
        <f t="shared" si="41"/>
        <v>0</v>
      </c>
      <c r="W64" s="38">
        <f t="shared" si="42"/>
        <v>0</v>
      </c>
      <c r="X64" s="38">
        <f t="shared" si="43"/>
        <v>0</v>
      </c>
      <c r="Y64" s="38">
        <f t="shared" si="44"/>
        <v>0</v>
      </c>
      <c r="Z64" s="38">
        <f t="shared" si="45"/>
        <v>0</v>
      </c>
      <c r="AA64" s="38">
        <f t="shared" si="46"/>
        <v>0</v>
      </c>
      <c r="AB64" s="38">
        <f t="shared" si="47"/>
        <v>0</v>
      </c>
      <c r="AC64" s="95">
        <f t="shared" si="28"/>
        <v>0</v>
      </c>
      <c r="AD64" s="93"/>
      <c r="AE64" s="38">
        <f t="shared" si="48"/>
        <v>0</v>
      </c>
      <c r="AF64" s="94">
        <f t="shared" si="25"/>
        <v>0</v>
      </c>
      <c r="AG64" s="172">
        <f t="shared" si="49"/>
        <v>0</v>
      </c>
      <c r="AH64" s="38">
        <f t="shared" si="50"/>
        <v>0</v>
      </c>
      <c r="AI64" s="142">
        <f t="shared" si="23"/>
        <v>0</v>
      </c>
      <c r="AJ64" s="38">
        <f t="shared" si="51"/>
        <v>0</v>
      </c>
      <c r="AK64" s="38">
        <f t="shared" si="52"/>
        <v>0</v>
      </c>
      <c r="AL64" s="38">
        <f t="shared" si="53"/>
        <v>0</v>
      </c>
      <c r="AM64" s="38">
        <f t="shared" si="54"/>
        <v>0</v>
      </c>
      <c r="AN64" s="38">
        <f t="shared" si="55"/>
        <v>0</v>
      </c>
      <c r="AO64" s="38">
        <f t="shared" si="56"/>
        <v>0</v>
      </c>
      <c r="AP64" s="38">
        <f t="shared" si="57"/>
        <v>0</v>
      </c>
      <c r="AQ64" s="95">
        <f t="shared" si="24"/>
        <v>0</v>
      </c>
    </row>
    <row r="65" spans="4:43" hidden="1">
      <c r="D65" s="89" t="s">
        <v>104</v>
      </c>
      <c r="E65" s="38">
        <v>11</v>
      </c>
      <c r="F65" s="54" t="s">
        <v>104</v>
      </c>
      <c r="G65" s="54" t="s">
        <v>116</v>
      </c>
      <c r="H65" s="53" t="s">
        <v>126</v>
      </c>
      <c r="I65" s="53" t="s">
        <v>137</v>
      </c>
      <c r="J65" s="38">
        <f t="shared" si="32"/>
        <v>0</v>
      </c>
      <c r="K65" s="38">
        <f t="shared" si="33"/>
        <v>0</v>
      </c>
      <c r="L65" s="38">
        <f t="shared" si="34"/>
        <v>0</v>
      </c>
      <c r="M65" s="38">
        <f t="shared" si="35"/>
        <v>0</v>
      </c>
      <c r="N65" s="38">
        <f t="shared" si="36"/>
        <v>0</v>
      </c>
      <c r="O65" s="38">
        <f t="shared" si="37"/>
        <v>0</v>
      </c>
      <c r="P65" s="93"/>
      <c r="Q65" s="38">
        <f t="shared" si="38"/>
        <v>0</v>
      </c>
      <c r="R65" s="94">
        <f t="shared" si="26"/>
        <v>0</v>
      </c>
      <c r="S65" s="172">
        <f t="shared" si="39"/>
        <v>0</v>
      </c>
      <c r="T65" s="38">
        <f t="shared" si="40"/>
        <v>0</v>
      </c>
      <c r="U65" s="138">
        <f t="shared" si="27"/>
        <v>0</v>
      </c>
      <c r="V65" s="38">
        <f t="shared" si="41"/>
        <v>0</v>
      </c>
      <c r="W65" s="38">
        <f t="shared" si="42"/>
        <v>0</v>
      </c>
      <c r="X65" s="38">
        <f t="shared" si="43"/>
        <v>0</v>
      </c>
      <c r="Y65" s="38">
        <f t="shared" si="44"/>
        <v>0</v>
      </c>
      <c r="Z65" s="38">
        <f t="shared" si="45"/>
        <v>0</v>
      </c>
      <c r="AA65" s="38">
        <f t="shared" si="46"/>
        <v>0</v>
      </c>
      <c r="AB65" s="38">
        <f t="shared" si="47"/>
        <v>0</v>
      </c>
      <c r="AC65" s="95">
        <f t="shared" si="28"/>
        <v>0</v>
      </c>
      <c r="AD65" s="93"/>
      <c r="AE65" s="38">
        <f t="shared" si="48"/>
        <v>0</v>
      </c>
      <c r="AF65" s="94">
        <f t="shared" si="25"/>
        <v>0</v>
      </c>
      <c r="AG65" s="172">
        <f t="shared" si="49"/>
        <v>0</v>
      </c>
      <c r="AH65" s="38">
        <f t="shared" si="50"/>
        <v>0</v>
      </c>
      <c r="AI65" s="142">
        <f t="shared" si="23"/>
        <v>0</v>
      </c>
      <c r="AJ65" s="38">
        <f t="shared" si="51"/>
        <v>0</v>
      </c>
      <c r="AK65" s="38">
        <f t="shared" si="52"/>
        <v>0</v>
      </c>
      <c r="AL65" s="38">
        <f t="shared" si="53"/>
        <v>0</v>
      </c>
      <c r="AM65" s="38">
        <f t="shared" si="54"/>
        <v>0</v>
      </c>
      <c r="AN65" s="38">
        <f t="shared" si="55"/>
        <v>0</v>
      </c>
      <c r="AO65" s="38">
        <f t="shared" si="56"/>
        <v>0</v>
      </c>
      <c r="AP65" s="38">
        <f t="shared" si="57"/>
        <v>0</v>
      </c>
      <c r="AQ65" s="95">
        <f t="shared" si="24"/>
        <v>0</v>
      </c>
    </row>
    <row r="66" spans="4:43" hidden="1">
      <c r="D66" s="89" t="s">
        <v>105</v>
      </c>
      <c r="E66" s="38">
        <v>12</v>
      </c>
      <c r="F66" s="54" t="s">
        <v>105</v>
      </c>
      <c r="G66" s="54" t="s">
        <v>116</v>
      </c>
      <c r="H66" s="53" t="s">
        <v>123</v>
      </c>
      <c r="I66" s="53" t="s">
        <v>138</v>
      </c>
      <c r="J66" s="38">
        <f t="shared" si="32"/>
        <v>0</v>
      </c>
      <c r="K66" s="38">
        <f t="shared" si="33"/>
        <v>0</v>
      </c>
      <c r="L66" s="38">
        <f t="shared" si="34"/>
        <v>0</v>
      </c>
      <c r="M66" s="38">
        <f t="shared" si="35"/>
        <v>0</v>
      </c>
      <c r="N66" s="38">
        <f t="shared" si="36"/>
        <v>0</v>
      </c>
      <c r="O66" s="38">
        <f t="shared" si="37"/>
        <v>0</v>
      </c>
      <c r="P66" s="93"/>
      <c r="Q66" s="38">
        <f t="shared" si="38"/>
        <v>0</v>
      </c>
      <c r="R66" s="94">
        <f t="shared" si="26"/>
        <v>0</v>
      </c>
      <c r="S66" s="172">
        <f t="shared" si="39"/>
        <v>0</v>
      </c>
      <c r="T66" s="38">
        <f t="shared" si="40"/>
        <v>0</v>
      </c>
      <c r="U66" s="138">
        <f t="shared" si="27"/>
        <v>0</v>
      </c>
      <c r="V66" s="38">
        <f t="shared" si="41"/>
        <v>0</v>
      </c>
      <c r="W66" s="38">
        <f t="shared" si="42"/>
        <v>0</v>
      </c>
      <c r="X66" s="38">
        <f t="shared" si="43"/>
        <v>0</v>
      </c>
      <c r="Y66" s="38">
        <f t="shared" si="44"/>
        <v>0</v>
      </c>
      <c r="Z66" s="38">
        <f t="shared" si="45"/>
        <v>0</v>
      </c>
      <c r="AA66" s="38">
        <f t="shared" si="46"/>
        <v>0</v>
      </c>
      <c r="AB66" s="38">
        <f t="shared" si="47"/>
        <v>0</v>
      </c>
      <c r="AC66" s="95">
        <f t="shared" si="28"/>
        <v>0</v>
      </c>
      <c r="AD66" s="93"/>
      <c r="AE66" s="38">
        <f t="shared" si="48"/>
        <v>0</v>
      </c>
      <c r="AF66" s="94">
        <f t="shared" si="25"/>
        <v>0</v>
      </c>
      <c r="AG66" s="172">
        <f t="shared" si="49"/>
        <v>0</v>
      </c>
      <c r="AH66" s="38">
        <f t="shared" si="50"/>
        <v>0</v>
      </c>
      <c r="AI66" s="142">
        <f t="shared" si="23"/>
        <v>0</v>
      </c>
      <c r="AJ66" s="38">
        <f t="shared" si="51"/>
        <v>0</v>
      </c>
      <c r="AK66" s="38">
        <f t="shared" si="52"/>
        <v>0</v>
      </c>
      <c r="AL66" s="38">
        <f t="shared" si="53"/>
        <v>0</v>
      </c>
      <c r="AM66" s="38">
        <f t="shared" si="54"/>
        <v>0</v>
      </c>
      <c r="AN66" s="38">
        <f t="shared" si="55"/>
        <v>0</v>
      </c>
      <c r="AO66" s="38">
        <f t="shared" si="56"/>
        <v>0</v>
      </c>
      <c r="AP66" s="38">
        <f t="shared" si="57"/>
        <v>0</v>
      </c>
      <c r="AQ66" s="95">
        <f t="shared" si="24"/>
        <v>0</v>
      </c>
    </row>
    <row r="67" spans="4:43" hidden="1">
      <c r="D67" s="89" t="s">
        <v>106</v>
      </c>
      <c r="E67" s="38">
        <v>13</v>
      </c>
      <c r="F67" s="54" t="s">
        <v>106</v>
      </c>
      <c r="G67" s="54" t="s">
        <v>116</v>
      </c>
      <c r="H67" s="53" t="s">
        <v>122</v>
      </c>
      <c r="I67" s="53" t="s">
        <v>137</v>
      </c>
      <c r="J67" s="38">
        <f t="shared" si="32"/>
        <v>0</v>
      </c>
      <c r="K67" s="38">
        <f t="shared" si="33"/>
        <v>0</v>
      </c>
      <c r="L67" s="38">
        <f t="shared" si="34"/>
        <v>0</v>
      </c>
      <c r="M67" s="38">
        <f t="shared" si="35"/>
        <v>0</v>
      </c>
      <c r="N67" s="38">
        <f t="shared" si="36"/>
        <v>0</v>
      </c>
      <c r="O67" s="38">
        <f t="shared" si="37"/>
        <v>0</v>
      </c>
      <c r="P67" s="93"/>
      <c r="Q67" s="38">
        <f t="shared" si="38"/>
        <v>0</v>
      </c>
      <c r="R67" s="94">
        <f t="shared" si="26"/>
        <v>0</v>
      </c>
      <c r="S67" s="172">
        <f t="shared" si="39"/>
        <v>0</v>
      </c>
      <c r="T67" s="38">
        <f t="shared" si="40"/>
        <v>0</v>
      </c>
      <c r="U67" s="138">
        <f t="shared" si="27"/>
        <v>0</v>
      </c>
      <c r="V67" s="38">
        <f t="shared" si="41"/>
        <v>0</v>
      </c>
      <c r="W67" s="38">
        <f t="shared" si="42"/>
        <v>0</v>
      </c>
      <c r="X67" s="38">
        <f t="shared" si="43"/>
        <v>0</v>
      </c>
      <c r="Y67" s="38">
        <f t="shared" si="44"/>
        <v>0</v>
      </c>
      <c r="Z67" s="38">
        <f t="shared" si="45"/>
        <v>0</v>
      </c>
      <c r="AA67" s="38">
        <f t="shared" si="46"/>
        <v>0</v>
      </c>
      <c r="AB67" s="38">
        <f t="shared" si="47"/>
        <v>0</v>
      </c>
      <c r="AC67" s="95">
        <f t="shared" si="28"/>
        <v>0</v>
      </c>
      <c r="AD67" s="93"/>
      <c r="AE67" s="38">
        <f t="shared" si="48"/>
        <v>0</v>
      </c>
      <c r="AF67" s="94">
        <f t="shared" si="25"/>
        <v>0</v>
      </c>
      <c r="AG67" s="172">
        <f t="shared" si="49"/>
        <v>0</v>
      </c>
      <c r="AH67" s="38">
        <f t="shared" si="50"/>
        <v>0</v>
      </c>
      <c r="AI67" s="142">
        <f t="shared" si="23"/>
        <v>0</v>
      </c>
      <c r="AJ67" s="38">
        <f t="shared" si="51"/>
        <v>0</v>
      </c>
      <c r="AK67" s="38">
        <f t="shared" si="52"/>
        <v>0</v>
      </c>
      <c r="AL67" s="38">
        <f t="shared" si="53"/>
        <v>0</v>
      </c>
      <c r="AM67" s="38">
        <f t="shared" si="54"/>
        <v>0</v>
      </c>
      <c r="AN67" s="38">
        <f t="shared" si="55"/>
        <v>0</v>
      </c>
      <c r="AO67" s="38">
        <f t="shared" si="56"/>
        <v>0</v>
      </c>
      <c r="AP67" s="38">
        <f t="shared" si="57"/>
        <v>0</v>
      </c>
      <c r="AQ67" s="95">
        <f t="shared" si="24"/>
        <v>0</v>
      </c>
    </row>
    <row r="68" spans="4:43" hidden="1">
      <c r="D68" s="89" t="s">
        <v>107</v>
      </c>
      <c r="E68" s="38">
        <v>14</v>
      </c>
      <c r="F68" s="54" t="s">
        <v>107</v>
      </c>
      <c r="G68" s="54" t="s">
        <v>116</v>
      </c>
      <c r="H68" s="53" t="s">
        <v>128</v>
      </c>
      <c r="I68" s="53" t="s">
        <v>137</v>
      </c>
      <c r="J68" s="38">
        <f t="shared" si="32"/>
        <v>0</v>
      </c>
      <c r="K68" s="38">
        <f t="shared" si="33"/>
        <v>0</v>
      </c>
      <c r="L68" s="38">
        <f t="shared" si="34"/>
        <v>0</v>
      </c>
      <c r="M68" s="38">
        <f t="shared" si="35"/>
        <v>0</v>
      </c>
      <c r="N68" s="38">
        <f t="shared" si="36"/>
        <v>0</v>
      </c>
      <c r="O68" s="38">
        <f t="shared" si="37"/>
        <v>0</v>
      </c>
      <c r="P68" s="93"/>
      <c r="Q68" s="38">
        <f t="shared" si="38"/>
        <v>0</v>
      </c>
      <c r="R68" s="94">
        <f t="shared" si="26"/>
        <v>0</v>
      </c>
      <c r="S68" s="172">
        <f t="shared" si="39"/>
        <v>0</v>
      </c>
      <c r="T68" s="38">
        <f t="shared" si="40"/>
        <v>0</v>
      </c>
      <c r="U68" s="138">
        <f t="shared" si="27"/>
        <v>0</v>
      </c>
      <c r="V68" s="38">
        <f t="shared" si="41"/>
        <v>0</v>
      </c>
      <c r="W68" s="38">
        <f t="shared" si="42"/>
        <v>0</v>
      </c>
      <c r="X68" s="38">
        <f t="shared" si="43"/>
        <v>0</v>
      </c>
      <c r="Y68" s="38">
        <f t="shared" si="44"/>
        <v>0</v>
      </c>
      <c r="Z68" s="38">
        <f t="shared" si="45"/>
        <v>0</v>
      </c>
      <c r="AA68" s="38">
        <f t="shared" si="46"/>
        <v>0</v>
      </c>
      <c r="AB68" s="38">
        <f t="shared" si="47"/>
        <v>0</v>
      </c>
      <c r="AC68" s="95">
        <f t="shared" si="28"/>
        <v>0</v>
      </c>
      <c r="AD68" s="93"/>
      <c r="AE68" s="38">
        <f t="shared" si="48"/>
        <v>0</v>
      </c>
      <c r="AF68" s="94">
        <f t="shared" si="25"/>
        <v>0</v>
      </c>
      <c r="AG68" s="172">
        <f t="shared" si="49"/>
        <v>0</v>
      </c>
      <c r="AH68" s="38">
        <f t="shared" si="50"/>
        <v>0</v>
      </c>
      <c r="AI68" s="142">
        <f t="shared" si="23"/>
        <v>0</v>
      </c>
      <c r="AJ68" s="38">
        <f t="shared" si="51"/>
        <v>0</v>
      </c>
      <c r="AK68" s="38">
        <f t="shared" si="52"/>
        <v>0</v>
      </c>
      <c r="AL68" s="38">
        <f t="shared" si="53"/>
        <v>0</v>
      </c>
      <c r="AM68" s="38">
        <f t="shared" si="54"/>
        <v>0</v>
      </c>
      <c r="AN68" s="38">
        <f t="shared" si="55"/>
        <v>0</v>
      </c>
      <c r="AO68" s="38">
        <f t="shared" si="56"/>
        <v>0</v>
      </c>
      <c r="AP68" s="38">
        <f t="shared" si="57"/>
        <v>0</v>
      </c>
      <c r="AQ68" s="95">
        <f t="shared" si="24"/>
        <v>0</v>
      </c>
    </row>
    <row r="69" spans="4:43" hidden="1">
      <c r="D69" s="89" t="s">
        <v>108</v>
      </c>
      <c r="E69" s="38">
        <v>15</v>
      </c>
      <c r="F69" s="54" t="s">
        <v>108</v>
      </c>
      <c r="G69" s="54" t="s">
        <v>116</v>
      </c>
      <c r="H69" s="53" t="s">
        <v>130</v>
      </c>
      <c r="I69" s="53" t="s">
        <v>137</v>
      </c>
      <c r="J69" s="38">
        <f t="shared" si="32"/>
        <v>0</v>
      </c>
      <c r="K69" s="38">
        <f t="shared" si="33"/>
        <v>0</v>
      </c>
      <c r="L69" s="38">
        <f t="shared" si="34"/>
        <v>0</v>
      </c>
      <c r="M69" s="38">
        <f t="shared" si="35"/>
        <v>0</v>
      </c>
      <c r="N69" s="38">
        <f t="shared" si="36"/>
        <v>0</v>
      </c>
      <c r="O69" s="38">
        <f t="shared" si="37"/>
        <v>0</v>
      </c>
      <c r="P69" s="93"/>
      <c r="Q69" s="38">
        <f t="shared" si="38"/>
        <v>0</v>
      </c>
      <c r="R69" s="94">
        <f t="shared" si="26"/>
        <v>0</v>
      </c>
      <c r="S69" s="172">
        <f t="shared" si="39"/>
        <v>0</v>
      </c>
      <c r="T69" s="38">
        <f t="shared" si="40"/>
        <v>0</v>
      </c>
      <c r="U69" s="138">
        <f t="shared" si="27"/>
        <v>0</v>
      </c>
      <c r="V69" s="38">
        <f t="shared" si="41"/>
        <v>0</v>
      </c>
      <c r="W69" s="38">
        <f t="shared" si="42"/>
        <v>0</v>
      </c>
      <c r="X69" s="38">
        <f t="shared" si="43"/>
        <v>0</v>
      </c>
      <c r="Y69" s="38">
        <f t="shared" si="44"/>
        <v>0</v>
      </c>
      <c r="Z69" s="38">
        <f t="shared" si="45"/>
        <v>0</v>
      </c>
      <c r="AA69" s="38">
        <f t="shared" si="46"/>
        <v>0</v>
      </c>
      <c r="AB69" s="38">
        <f t="shared" si="47"/>
        <v>0</v>
      </c>
      <c r="AC69" s="95">
        <f t="shared" si="28"/>
        <v>0</v>
      </c>
      <c r="AD69" s="93"/>
      <c r="AE69" s="38">
        <f t="shared" si="48"/>
        <v>0</v>
      </c>
      <c r="AF69" s="94">
        <f t="shared" si="25"/>
        <v>0</v>
      </c>
      <c r="AG69" s="172">
        <f t="shared" si="49"/>
        <v>0</v>
      </c>
      <c r="AH69" s="38">
        <f t="shared" si="50"/>
        <v>0</v>
      </c>
      <c r="AI69" s="142">
        <f t="shared" si="23"/>
        <v>0</v>
      </c>
      <c r="AJ69" s="38">
        <f t="shared" si="51"/>
        <v>0</v>
      </c>
      <c r="AK69" s="38">
        <f t="shared" si="52"/>
        <v>0</v>
      </c>
      <c r="AL69" s="38">
        <f t="shared" si="53"/>
        <v>0</v>
      </c>
      <c r="AM69" s="38">
        <f t="shared" si="54"/>
        <v>0</v>
      </c>
      <c r="AN69" s="38">
        <f t="shared" si="55"/>
        <v>0</v>
      </c>
      <c r="AO69" s="38">
        <f t="shared" si="56"/>
        <v>0</v>
      </c>
      <c r="AP69" s="38">
        <f t="shared" si="57"/>
        <v>0</v>
      </c>
      <c r="AQ69" s="95">
        <f t="shared" si="24"/>
        <v>0</v>
      </c>
    </row>
    <row r="70" spans="4:43" hidden="1">
      <c r="D70" s="89" t="s">
        <v>109</v>
      </c>
      <c r="E70" s="38">
        <v>16</v>
      </c>
      <c r="F70" s="54" t="s">
        <v>109</v>
      </c>
      <c r="G70" s="54" t="s">
        <v>116</v>
      </c>
      <c r="H70" s="53" t="s">
        <v>130</v>
      </c>
      <c r="I70" s="53" t="s">
        <v>137</v>
      </c>
      <c r="J70" s="38">
        <f t="shared" si="32"/>
        <v>0</v>
      </c>
      <c r="K70" s="38">
        <f t="shared" si="33"/>
        <v>0</v>
      </c>
      <c r="L70" s="38">
        <f t="shared" si="34"/>
        <v>0</v>
      </c>
      <c r="M70" s="38">
        <f t="shared" si="35"/>
        <v>0</v>
      </c>
      <c r="N70" s="38">
        <f t="shared" si="36"/>
        <v>0</v>
      </c>
      <c r="O70" s="38">
        <f t="shared" si="37"/>
        <v>0</v>
      </c>
      <c r="P70" s="93"/>
      <c r="Q70" s="38">
        <f t="shared" si="38"/>
        <v>0</v>
      </c>
      <c r="R70" s="94">
        <f t="shared" si="26"/>
        <v>0</v>
      </c>
      <c r="S70" s="172">
        <f t="shared" si="39"/>
        <v>0</v>
      </c>
      <c r="T70" s="38">
        <f t="shared" si="40"/>
        <v>0</v>
      </c>
      <c r="U70" s="138">
        <f t="shared" si="27"/>
        <v>0</v>
      </c>
      <c r="V70" s="38">
        <f t="shared" si="41"/>
        <v>0</v>
      </c>
      <c r="W70" s="38">
        <f t="shared" si="42"/>
        <v>0</v>
      </c>
      <c r="X70" s="38">
        <f t="shared" si="43"/>
        <v>0</v>
      </c>
      <c r="Y70" s="38">
        <f t="shared" si="44"/>
        <v>0</v>
      </c>
      <c r="Z70" s="38">
        <f t="shared" si="45"/>
        <v>0</v>
      </c>
      <c r="AA70" s="38">
        <f t="shared" si="46"/>
        <v>0</v>
      </c>
      <c r="AB70" s="38">
        <f t="shared" si="47"/>
        <v>0</v>
      </c>
      <c r="AC70" s="95">
        <f t="shared" si="28"/>
        <v>0</v>
      </c>
      <c r="AD70" s="93"/>
      <c r="AE70" s="38">
        <f t="shared" si="48"/>
        <v>0</v>
      </c>
      <c r="AF70" s="94">
        <f t="shared" si="25"/>
        <v>0</v>
      </c>
      <c r="AG70" s="172">
        <f t="shared" si="49"/>
        <v>0</v>
      </c>
      <c r="AH70" s="38">
        <f t="shared" si="50"/>
        <v>0</v>
      </c>
      <c r="AI70" s="142">
        <f t="shared" si="23"/>
        <v>0</v>
      </c>
      <c r="AJ70" s="38">
        <f t="shared" si="51"/>
        <v>0</v>
      </c>
      <c r="AK70" s="38">
        <f t="shared" si="52"/>
        <v>0</v>
      </c>
      <c r="AL70" s="38">
        <f t="shared" si="53"/>
        <v>0</v>
      </c>
      <c r="AM70" s="38">
        <f t="shared" si="54"/>
        <v>0</v>
      </c>
      <c r="AN70" s="38">
        <f t="shared" si="55"/>
        <v>0</v>
      </c>
      <c r="AO70" s="38">
        <f t="shared" si="56"/>
        <v>0</v>
      </c>
      <c r="AP70" s="38">
        <f t="shared" si="57"/>
        <v>0</v>
      </c>
      <c r="AQ70" s="95">
        <f t="shared" si="24"/>
        <v>0</v>
      </c>
    </row>
    <row r="71" spans="4:43" hidden="1">
      <c r="D71" s="89" t="s">
        <v>110</v>
      </c>
      <c r="E71" s="38">
        <v>17</v>
      </c>
      <c r="F71" s="54" t="s">
        <v>110</v>
      </c>
      <c r="G71" s="54" t="s">
        <v>116</v>
      </c>
      <c r="H71" s="53" t="s">
        <v>130</v>
      </c>
      <c r="I71" s="53" t="s">
        <v>137</v>
      </c>
      <c r="J71" s="38">
        <f t="shared" si="32"/>
        <v>0</v>
      </c>
      <c r="K71" s="38">
        <f t="shared" si="33"/>
        <v>0</v>
      </c>
      <c r="L71" s="38">
        <f t="shared" si="34"/>
        <v>0</v>
      </c>
      <c r="M71" s="38">
        <f t="shared" si="35"/>
        <v>0</v>
      </c>
      <c r="N71" s="38">
        <f t="shared" si="36"/>
        <v>0</v>
      </c>
      <c r="O71" s="38">
        <f t="shared" si="37"/>
        <v>0</v>
      </c>
      <c r="P71" s="93"/>
      <c r="Q71" s="38">
        <f t="shared" si="38"/>
        <v>0</v>
      </c>
      <c r="R71" s="94">
        <f t="shared" si="26"/>
        <v>0</v>
      </c>
      <c r="S71" s="172">
        <f t="shared" si="39"/>
        <v>0</v>
      </c>
      <c r="T71" s="38">
        <f t="shared" si="40"/>
        <v>0</v>
      </c>
      <c r="U71" s="138">
        <f t="shared" si="27"/>
        <v>0</v>
      </c>
      <c r="V71" s="38">
        <f t="shared" si="41"/>
        <v>0</v>
      </c>
      <c r="W71" s="38">
        <f t="shared" si="42"/>
        <v>0</v>
      </c>
      <c r="X71" s="38">
        <f t="shared" si="43"/>
        <v>0</v>
      </c>
      <c r="Y71" s="38">
        <f t="shared" si="44"/>
        <v>0</v>
      </c>
      <c r="Z71" s="38">
        <f t="shared" si="45"/>
        <v>0</v>
      </c>
      <c r="AA71" s="38">
        <f t="shared" si="46"/>
        <v>0</v>
      </c>
      <c r="AB71" s="38">
        <f t="shared" si="47"/>
        <v>0</v>
      </c>
      <c r="AC71" s="95">
        <f t="shared" si="28"/>
        <v>0</v>
      </c>
      <c r="AD71" s="93"/>
      <c r="AE71" s="38">
        <f t="shared" si="48"/>
        <v>0</v>
      </c>
      <c r="AF71" s="94">
        <f t="shared" si="25"/>
        <v>0</v>
      </c>
      <c r="AG71" s="172">
        <f t="shared" si="49"/>
        <v>0</v>
      </c>
      <c r="AH71" s="38">
        <f t="shared" si="50"/>
        <v>0</v>
      </c>
      <c r="AI71" s="142">
        <f t="shared" si="23"/>
        <v>0</v>
      </c>
      <c r="AJ71" s="38">
        <f t="shared" si="51"/>
        <v>0</v>
      </c>
      <c r="AK71" s="38">
        <f t="shared" si="52"/>
        <v>0</v>
      </c>
      <c r="AL71" s="38">
        <f t="shared" si="53"/>
        <v>0</v>
      </c>
      <c r="AM71" s="38">
        <f t="shared" si="54"/>
        <v>0</v>
      </c>
      <c r="AN71" s="38">
        <f t="shared" si="55"/>
        <v>0</v>
      </c>
      <c r="AO71" s="38">
        <f t="shared" si="56"/>
        <v>0</v>
      </c>
      <c r="AP71" s="38">
        <f t="shared" si="57"/>
        <v>0</v>
      </c>
      <c r="AQ71" s="95">
        <f t="shared" si="24"/>
        <v>0</v>
      </c>
    </row>
    <row r="72" spans="4:43" hidden="1">
      <c r="D72" s="89" t="s">
        <v>111</v>
      </c>
      <c r="E72" s="38">
        <v>18</v>
      </c>
      <c r="F72" s="54" t="s">
        <v>111</v>
      </c>
      <c r="G72" s="54" t="s">
        <v>116</v>
      </c>
      <c r="H72" s="53" t="s">
        <v>130</v>
      </c>
      <c r="I72" s="53" t="s">
        <v>137</v>
      </c>
      <c r="J72" s="38">
        <f t="shared" si="32"/>
        <v>0</v>
      </c>
      <c r="K72" s="38">
        <f t="shared" si="33"/>
        <v>0</v>
      </c>
      <c r="L72" s="38">
        <f t="shared" si="34"/>
        <v>0</v>
      </c>
      <c r="M72" s="38">
        <f t="shared" si="35"/>
        <v>0</v>
      </c>
      <c r="N72" s="38">
        <f t="shared" si="36"/>
        <v>0</v>
      </c>
      <c r="O72" s="38">
        <f t="shared" si="37"/>
        <v>0</v>
      </c>
      <c r="P72" s="93"/>
      <c r="Q72" s="38">
        <f t="shared" si="38"/>
        <v>0</v>
      </c>
      <c r="R72" s="94">
        <f t="shared" si="26"/>
        <v>0</v>
      </c>
      <c r="S72" s="172">
        <f t="shared" si="39"/>
        <v>0</v>
      </c>
      <c r="T72" s="38">
        <f t="shared" si="40"/>
        <v>0</v>
      </c>
      <c r="U72" s="138">
        <f t="shared" si="27"/>
        <v>0</v>
      </c>
      <c r="V72" s="38">
        <f t="shared" si="41"/>
        <v>0</v>
      </c>
      <c r="W72" s="38">
        <f t="shared" si="42"/>
        <v>0</v>
      </c>
      <c r="X72" s="38">
        <f t="shared" si="43"/>
        <v>0</v>
      </c>
      <c r="Y72" s="38">
        <f t="shared" si="44"/>
        <v>0</v>
      </c>
      <c r="Z72" s="38">
        <f t="shared" si="45"/>
        <v>0</v>
      </c>
      <c r="AA72" s="38">
        <f t="shared" si="46"/>
        <v>0</v>
      </c>
      <c r="AB72" s="38">
        <f t="shared" si="47"/>
        <v>0</v>
      </c>
      <c r="AC72" s="95">
        <f t="shared" si="28"/>
        <v>0</v>
      </c>
      <c r="AD72" s="93"/>
      <c r="AE72" s="38">
        <f t="shared" si="48"/>
        <v>0</v>
      </c>
      <c r="AF72" s="94">
        <f t="shared" si="25"/>
        <v>0</v>
      </c>
      <c r="AG72" s="172">
        <f t="shared" si="49"/>
        <v>0</v>
      </c>
      <c r="AH72" s="38">
        <f t="shared" si="50"/>
        <v>0</v>
      </c>
      <c r="AI72" s="142">
        <f t="shared" si="23"/>
        <v>0</v>
      </c>
      <c r="AJ72" s="38">
        <f t="shared" si="51"/>
        <v>0</v>
      </c>
      <c r="AK72" s="38">
        <f t="shared" si="52"/>
        <v>0</v>
      </c>
      <c r="AL72" s="38">
        <f t="shared" si="53"/>
        <v>0</v>
      </c>
      <c r="AM72" s="38">
        <f t="shared" si="54"/>
        <v>0</v>
      </c>
      <c r="AN72" s="38">
        <f t="shared" si="55"/>
        <v>0</v>
      </c>
      <c r="AO72" s="38">
        <f t="shared" si="56"/>
        <v>0</v>
      </c>
      <c r="AP72" s="38">
        <f t="shared" si="57"/>
        <v>0</v>
      </c>
      <c r="AQ72" s="95">
        <f t="shared" si="24"/>
        <v>0</v>
      </c>
    </row>
    <row r="73" spans="4:43" hidden="1">
      <c r="D73" s="89" t="s">
        <v>112</v>
      </c>
      <c r="E73" s="38">
        <v>19</v>
      </c>
      <c r="F73" s="54" t="s">
        <v>112</v>
      </c>
      <c r="G73" s="54" t="s">
        <v>116</v>
      </c>
      <c r="H73" s="53" t="s">
        <v>130</v>
      </c>
      <c r="I73" s="53" t="s">
        <v>137</v>
      </c>
      <c r="J73" s="38">
        <f t="shared" si="32"/>
        <v>0</v>
      </c>
      <c r="K73" s="38">
        <f t="shared" si="33"/>
        <v>0</v>
      </c>
      <c r="L73" s="38">
        <f t="shared" si="34"/>
        <v>0</v>
      </c>
      <c r="M73" s="38">
        <f t="shared" si="35"/>
        <v>0</v>
      </c>
      <c r="N73" s="38">
        <f t="shared" si="36"/>
        <v>0</v>
      </c>
      <c r="O73" s="38">
        <f t="shared" si="37"/>
        <v>0</v>
      </c>
      <c r="P73" s="93"/>
      <c r="Q73" s="38">
        <f t="shared" si="38"/>
        <v>0</v>
      </c>
      <c r="R73" s="94">
        <f t="shared" si="26"/>
        <v>0</v>
      </c>
      <c r="S73" s="172">
        <f t="shared" si="39"/>
        <v>0</v>
      </c>
      <c r="T73" s="38">
        <f t="shared" si="40"/>
        <v>0</v>
      </c>
      <c r="U73" s="138">
        <f t="shared" si="27"/>
        <v>0</v>
      </c>
      <c r="V73" s="38">
        <f t="shared" si="41"/>
        <v>0</v>
      </c>
      <c r="W73" s="38">
        <f t="shared" si="42"/>
        <v>0</v>
      </c>
      <c r="X73" s="38">
        <f t="shared" si="43"/>
        <v>0</v>
      </c>
      <c r="Y73" s="38">
        <f t="shared" si="44"/>
        <v>0</v>
      </c>
      <c r="Z73" s="38">
        <f t="shared" si="45"/>
        <v>0</v>
      </c>
      <c r="AA73" s="38">
        <f t="shared" si="46"/>
        <v>0</v>
      </c>
      <c r="AB73" s="38">
        <f t="shared" si="47"/>
        <v>0</v>
      </c>
      <c r="AC73" s="95">
        <f t="shared" si="28"/>
        <v>0</v>
      </c>
      <c r="AD73" s="93"/>
      <c r="AE73" s="38">
        <f t="shared" si="48"/>
        <v>0</v>
      </c>
      <c r="AF73" s="94">
        <f t="shared" si="25"/>
        <v>0</v>
      </c>
      <c r="AG73" s="172">
        <f t="shared" si="49"/>
        <v>0</v>
      </c>
      <c r="AH73" s="38">
        <f t="shared" si="50"/>
        <v>0</v>
      </c>
      <c r="AI73" s="142">
        <f t="shared" si="23"/>
        <v>0</v>
      </c>
      <c r="AJ73" s="38">
        <f t="shared" si="51"/>
        <v>0</v>
      </c>
      <c r="AK73" s="38">
        <f t="shared" si="52"/>
        <v>0</v>
      </c>
      <c r="AL73" s="38">
        <f t="shared" si="53"/>
        <v>0</v>
      </c>
      <c r="AM73" s="38">
        <f t="shared" si="54"/>
        <v>0</v>
      </c>
      <c r="AN73" s="38">
        <f t="shared" si="55"/>
        <v>0</v>
      </c>
      <c r="AO73" s="38">
        <f t="shared" si="56"/>
        <v>0</v>
      </c>
      <c r="AP73" s="38">
        <f t="shared" si="57"/>
        <v>0</v>
      </c>
      <c r="AQ73" s="95">
        <f t="shared" si="24"/>
        <v>0</v>
      </c>
    </row>
    <row r="74" spans="4:43" hidden="1">
      <c r="D74" s="89" t="s">
        <v>113</v>
      </c>
      <c r="E74" s="38">
        <v>20</v>
      </c>
      <c r="F74" s="54" t="s">
        <v>113</v>
      </c>
      <c r="G74" s="54" t="s">
        <v>116</v>
      </c>
      <c r="H74" s="53" t="s">
        <v>128</v>
      </c>
      <c r="I74" s="53" t="s">
        <v>137</v>
      </c>
      <c r="J74" s="38">
        <f t="shared" si="32"/>
        <v>0</v>
      </c>
      <c r="K74" s="38">
        <f t="shared" si="33"/>
        <v>0</v>
      </c>
      <c r="L74" s="38">
        <f t="shared" si="34"/>
        <v>0</v>
      </c>
      <c r="M74" s="38">
        <f t="shared" si="35"/>
        <v>0</v>
      </c>
      <c r="N74" s="38">
        <f t="shared" si="36"/>
        <v>0</v>
      </c>
      <c r="O74" s="38">
        <f t="shared" si="37"/>
        <v>0</v>
      </c>
      <c r="P74" s="93"/>
      <c r="Q74" s="38">
        <f t="shared" si="38"/>
        <v>0</v>
      </c>
      <c r="R74" s="94">
        <f t="shared" si="26"/>
        <v>0</v>
      </c>
      <c r="S74" s="172">
        <f t="shared" si="39"/>
        <v>0</v>
      </c>
      <c r="T74" s="38">
        <f t="shared" si="40"/>
        <v>0</v>
      </c>
      <c r="U74" s="138">
        <f t="shared" si="27"/>
        <v>0</v>
      </c>
      <c r="V74" s="38">
        <f t="shared" si="41"/>
        <v>0</v>
      </c>
      <c r="W74" s="38">
        <f t="shared" si="42"/>
        <v>0</v>
      </c>
      <c r="X74" s="38">
        <f t="shared" si="43"/>
        <v>0</v>
      </c>
      <c r="Y74" s="38">
        <f t="shared" si="44"/>
        <v>0</v>
      </c>
      <c r="Z74" s="38">
        <f t="shared" si="45"/>
        <v>0</v>
      </c>
      <c r="AA74" s="38">
        <f t="shared" si="46"/>
        <v>0</v>
      </c>
      <c r="AB74" s="38">
        <f t="shared" si="47"/>
        <v>0</v>
      </c>
      <c r="AC74" s="95">
        <f t="shared" si="28"/>
        <v>0</v>
      </c>
      <c r="AD74" s="93"/>
      <c r="AE74" s="38">
        <f t="shared" si="48"/>
        <v>0</v>
      </c>
      <c r="AF74" s="94">
        <f t="shared" si="25"/>
        <v>0</v>
      </c>
      <c r="AG74" s="172">
        <f t="shared" si="49"/>
        <v>0</v>
      </c>
      <c r="AH74" s="38">
        <f t="shared" si="50"/>
        <v>0</v>
      </c>
      <c r="AI74" s="142">
        <f t="shared" si="23"/>
        <v>0</v>
      </c>
      <c r="AJ74" s="38">
        <f t="shared" si="51"/>
        <v>0</v>
      </c>
      <c r="AK74" s="38">
        <f t="shared" si="52"/>
        <v>0</v>
      </c>
      <c r="AL74" s="38">
        <f t="shared" si="53"/>
        <v>0</v>
      </c>
      <c r="AM74" s="38">
        <f t="shared" si="54"/>
        <v>0</v>
      </c>
      <c r="AN74" s="38">
        <f t="shared" si="55"/>
        <v>0</v>
      </c>
      <c r="AO74" s="38">
        <f t="shared" si="56"/>
        <v>0</v>
      </c>
      <c r="AP74" s="38">
        <f t="shared" si="57"/>
        <v>0</v>
      </c>
      <c r="AQ74" s="95">
        <f t="shared" si="24"/>
        <v>0</v>
      </c>
    </row>
    <row r="75" spans="4:43" hidden="1">
      <c r="D75" s="89" t="s">
        <v>114</v>
      </c>
      <c r="E75" s="38">
        <v>21</v>
      </c>
      <c r="F75" s="54" t="s">
        <v>114</v>
      </c>
      <c r="G75" s="54" t="s">
        <v>116</v>
      </c>
      <c r="H75" s="53" t="s">
        <v>127</v>
      </c>
      <c r="I75" s="53" t="s">
        <v>138</v>
      </c>
      <c r="J75" s="38">
        <f t="shared" si="32"/>
        <v>0</v>
      </c>
      <c r="K75" s="38">
        <f t="shared" si="33"/>
        <v>0</v>
      </c>
      <c r="L75" s="38">
        <f t="shared" si="34"/>
        <v>0</v>
      </c>
      <c r="M75" s="38">
        <f t="shared" si="35"/>
        <v>0</v>
      </c>
      <c r="N75" s="38">
        <f t="shared" si="36"/>
        <v>0</v>
      </c>
      <c r="O75" s="38">
        <f t="shared" si="37"/>
        <v>0</v>
      </c>
      <c r="P75" s="93"/>
      <c r="Q75" s="38">
        <f t="shared" si="38"/>
        <v>0</v>
      </c>
      <c r="R75" s="94">
        <f t="shared" si="26"/>
        <v>0</v>
      </c>
      <c r="S75" s="172">
        <f t="shared" si="39"/>
        <v>0</v>
      </c>
      <c r="T75" s="38">
        <f t="shared" si="40"/>
        <v>0</v>
      </c>
      <c r="U75" s="138">
        <f t="shared" si="27"/>
        <v>0</v>
      </c>
      <c r="V75" s="38">
        <f t="shared" si="41"/>
        <v>0</v>
      </c>
      <c r="W75" s="38">
        <f t="shared" si="42"/>
        <v>0</v>
      </c>
      <c r="X75" s="38">
        <f t="shared" si="43"/>
        <v>0</v>
      </c>
      <c r="Y75" s="38">
        <f t="shared" si="44"/>
        <v>0</v>
      </c>
      <c r="Z75" s="38">
        <f t="shared" si="45"/>
        <v>0</v>
      </c>
      <c r="AA75" s="38">
        <f t="shared" si="46"/>
        <v>0</v>
      </c>
      <c r="AB75" s="38">
        <f t="shared" si="47"/>
        <v>0</v>
      </c>
      <c r="AC75" s="95">
        <f t="shared" si="28"/>
        <v>0</v>
      </c>
      <c r="AD75" s="93"/>
      <c r="AE75" s="38">
        <f t="shared" si="48"/>
        <v>0</v>
      </c>
      <c r="AF75" s="94">
        <f t="shared" si="25"/>
        <v>0</v>
      </c>
      <c r="AG75" s="172">
        <f t="shared" si="49"/>
        <v>0</v>
      </c>
      <c r="AH75" s="38">
        <f t="shared" si="50"/>
        <v>0</v>
      </c>
      <c r="AI75" s="142">
        <f t="shared" si="23"/>
        <v>0</v>
      </c>
      <c r="AJ75" s="38">
        <f t="shared" si="51"/>
        <v>0</v>
      </c>
      <c r="AK75" s="38">
        <f t="shared" si="52"/>
        <v>0</v>
      </c>
      <c r="AL75" s="38">
        <f t="shared" si="53"/>
        <v>0</v>
      </c>
      <c r="AM75" s="38">
        <f t="shared" si="54"/>
        <v>0</v>
      </c>
      <c r="AN75" s="38">
        <f t="shared" si="55"/>
        <v>0</v>
      </c>
      <c r="AO75" s="38">
        <f t="shared" si="56"/>
        <v>0</v>
      </c>
      <c r="AP75" s="38">
        <f t="shared" si="57"/>
        <v>0</v>
      </c>
      <c r="AQ75" s="95">
        <f t="shared" si="24"/>
        <v>0</v>
      </c>
    </row>
    <row r="76" spans="4:43" hidden="1">
      <c r="D76" s="133"/>
      <c r="E76" s="131"/>
      <c r="F76" s="132"/>
      <c r="G76" s="132" t="s">
        <v>159</v>
      </c>
      <c r="H76" s="133"/>
      <c r="I76" s="133"/>
      <c r="J76" s="131">
        <f t="shared" ref="J76:O76" si="58">SUM(J59:J75)</f>
        <v>0</v>
      </c>
      <c r="K76" s="131">
        <f t="shared" si="58"/>
        <v>0</v>
      </c>
      <c r="L76" s="131">
        <f t="shared" si="58"/>
        <v>0</v>
      </c>
      <c r="M76" s="131">
        <f t="shared" si="58"/>
        <v>0</v>
      </c>
      <c r="N76" s="131">
        <f t="shared" si="58"/>
        <v>0</v>
      </c>
      <c r="O76" s="131">
        <f t="shared" si="58"/>
        <v>0</v>
      </c>
      <c r="P76" s="131"/>
      <c r="Q76" s="131">
        <f>SUM(Q59:Q75)</f>
        <v>0</v>
      </c>
      <c r="R76" s="134">
        <f t="shared" si="26"/>
        <v>0</v>
      </c>
      <c r="S76" s="131">
        <f>SUM(S59:S75)</f>
        <v>0</v>
      </c>
      <c r="T76" s="131">
        <f>SUM(T59:T75)</f>
        <v>0</v>
      </c>
      <c r="U76" s="139">
        <f t="shared" si="27"/>
        <v>0</v>
      </c>
      <c r="V76" s="131">
        <f t="shared" ref="V76:AB76" si="59">SUM(V59:V75)</f>
        <v>0</v>
      </c>
      <c r="W76" s="131">
        <f t="shared" si="59"/>
        <v>0</v>
      </c>
      <c r="X76" s="131">
        <f t="shared" si="59"/>
        <v>0</v>
      </c>
      <c r="Y76" s="131">
        <f t="shared" si="59"/>
        <v>0</v>
      </c>
      <c r="Z76" s="131">
        <f t="shared" si="59"/>
        <v>0</v>
      </c>
      <c r="AA76" s="131">
        <f t="shared" si="59"/>
        <v>0</v>
      </c>
      <c r="AB76" s="131">
        <f t="shared" si="59"/>
        <v>0</v>
      </c>
      <c r="AC76" s="135">
        <f t="shared" si="28"/>
        <v>0</v>
      </c>
      <c r="AD76" s="131"/>
      <c r="AE76" s="131">
        <f>SUM(AE59:AE75)</f>
        <v>0</v>
      </c>
      <c r="AF76" s="134">
        <f t="shared" si="25"/>
        <v>0</v>
      </c>
      <c r="AG76" s="131">
        <f>SUM(AG59:AG75)</f>
        <v>0</v>
      </c>
      <c r="AH76" s="131">
        <f>SUM(AH59:AH75)</f>
        <v>0</v>
      </c>
      <c r="AI76" s="139">
        <f t="shared" si="23"/>
        <v>0</v>
      </c>
      <c r="AJ76" s="131">
        <f t="shared" ref="AJ76:AP76" si="60">SUM(AJ59:AJ75)</f>
        <v>0</v>
      </c>
      <c r="AK76" s="131">
        <f t="shared" si="60"/>
        <v>0</v>
      </c>
      <c r="AL76" s="131">
        <f t="shared" si="60"/>
        <v>0</v>
      </c>
      <c r="AM76" s="131">
        <f t="shared" si="60"/>
        <v>0</v>
      </c>
      <c r="AN76" s="131">
        <f t="shared" si="60"/>
        <v>0</v>
      </c>
      <c r="AO76" s="131">
        <f t="shared" si="60"/>
        <v>0</v>
      </c>
      <c r="AP76" s="131">
        <f t="shared" si="60"/>
        <v>0</v>
      </c>
      <c r="AQ76" s="135">
        <f t="shared" si="24"/>
        <v>0</v>
      </c>
    </row>
    <row r="77" spans="4:43" hidden="1"/>
    <row r="82" spans="3:27">
      <c r="D82" s="113"/>
    </row>
    <row r="86" spans="3:27" ht="19.5" customHeight="1">
      <c r="C86" s="366" t="s">
        <v>1147</v>
      </c>
      <c r="D86" s="368" t="s">
        <v>1152</v>
      </c>
      <c r="K86" s="148"/>
      <c r="L86" s="149" t="s">
        <v>162</v>
      </c>
      <c r="M86" s="146" t="s">
        <v>131</v>
      </c>
      <c r="N86" s="146" t="s">
        <v>163</v>
      </c>
      <c r="O86" s="239" t="s">
        <v>170</v>
      </c>
      <c r="P86" s="239" t="s">
        <v>171</v>
      </c>
      <c r="Q86" s="239" t="s">
        <v>172</v>
      </c>
      <c r="R86" s="239" t="s">
        <v>173</v>
      </c>
      <c r="S86" s="239" t="s">
        <v>174</v>
      </c>
      <c r="T86" s="239" t="s">
        <v>175</v>
      </c>
      <c r="U86" s="239" t="s">
        <v>176</v>
      </c>
      <c r="V86" s="239" t="s">
        <v>177</v>
      </c>
      <c r="W86" s="239" t="s">
        <v>178</v>
      </c>
      <c r="X86" s="239" t="s">
        <v>179</v>
      </c>
      <c r="Y86" s="239" t="s">
        <v>180</v>
      </c>
      <c r="Z86" s="239" t="s">
        <v>181</v>
      </c>
      <c r="AA86" s="238" t="s">
        <v>196</v>
      </c>
    </row>
    <row r="87" spans="3:27">
      <c r="C87" s="367" t="s">
        <v>1148</v>
      </c>
      <c r="D87" s="93">
        <f ca="1">SUMIF(C3:K13,C87,K3:K13)</f>
        <v>132</v>
      </c>
      <c r="K87" s="53" t="s">
        <v>206</v>
      </c>
      <c r="L87" s="32">
        <f t="shared" ref="L87:L96" si="61">SUMIFS($T$5:$T$13, $H$5:$H$13, K87)</f>
        <v>0</v>
      </c>
      <c r="M87" s="32">
        <f t="shared" ref="M87:M96" si="62">SUMIFS($K$5:$K$13, $H$5:$H$13, K87)</f>
        <v>0</v>
      </c>
      <c r="N87" s="136">
        <f>IFERROR(L87/M87,0)</f>
        <v>0</v>
      </c>
      <c r="O87" s="32">
        <f t="shared" ref="O87:O96" si="63">SUMIFS($AR$5:$AR$13, $H$5:$H$13, K87)</f>
        <v>0</v>
      </c>
      <c r="P87" s="32">
        <f t="shared" ref="P87:P96" si="64">SUMIFS($AS$5:$AS$13, $H$5:$H$13, K87)</f>
        <v>0</v>
      </c>
      <c r="Q87" s="32">
        <f t="shared" ref="Q87:Q96" si="65">SUMIFS($AT$5:$AT$13, $H$5:$H$13, K87)</f>
        <v>0</v>
      </c>
      <c r="R87" s="32">
        <f t="shared" ref="R87:R96" si="66">SUMIFS($AU$5:$AU$13, $H$5:$H$13, K87)</f>
        <v>0</v>
      </c>
      <c r="S87" s="32">
        <f t="shared" ref="S87:S96" si="67">SUMIFS($AV$5:$AV$13, $H$5:$H$13, K87)</f>
        <v>0</v>
      </c>
      <c r="T87" s="32">
        <f t="shared" ref="T87:T96" si="68">SUMIFS($AW$5:$AW$13, $H$5:$H$13, K87)</f>
        <v>0</v>
      </c>
      <c r="U87" s="32">
        <f t="shared" ref="U87:U96" si="69">SUMIFS($AX$5:$AX$13, $H$5:$H$13, K87)</f>
        <v>0</v>
      </c>
      <c r="V87" s="32">
        <f t="shared" ref="V87:V96" si="70">SUMIFS($AY$5:$AY$13, $H$5:$H$13, K87)</f>
        <v>0</v>
      </c>
      <c r="W87" s="32">
        <f t="shared" ref="W87:W96" si="71">SUMIFS($AZ$5:$AZ$13, $H$5:$H$13, K87)</f>
        <v>0</v>
      </c>
      <c r="X87" s="32">
        <f t="shared" ref="X87:X96" si="72">SUMIFS($BA$5:$BA$13, $H$5:$H$13, K87)</f>
        <v>0</v>
      </c>
      <c r="Y87" s="32">
        <f t="shared" ref="Y87:Y96" si="73">SUMIFS($BB$5:$BB$13, $H$5:$H$13, K87)</f>
        <v>0</v>
      </c>
      <c r="Z87" s="32">
        <f t="shared" ref="Z87:Z96" si="74">SUMIFS($BC$5:$BC$13, $H$5:$H$13, K87)</f>
        <v>0</v>
      </c>
      <c r="AA87" s="238">
        <f>SUM(O87:Z87)</f>
        <v>0</v>
      </c>
    </row>
    <row r="88" spans="3:27">
      <c r="C88" s="367" t="s">
        <v>1150</v>
      </c>
      <c r="D88" s="93">
        <f ca="1">SUMIF(C4:K13,C88,K4:K13)</f>
        <v>83</v>
      </c>
      <c r="K88" s="53" t="s">
        <v>214</v>
      </c>
      <c r="L88" s="32">
        <f t="shared" si="61"/>
        <v>0</v>
      </c>
      <c r="M88" s="32">
        <f t="shared" si="62"/>
        <v>0</v>
      </c>
      <c r="N88" s="136">
        <f t="shared" ref="N88:N96" si="75">IFERROR(L88/M88,0)</f>
        <v>0</v>
      </c>
      <c r="O88" s="32">
        <f t="shared" si="63"/>
        <v>0</v>
      </c>
      <c r="P88" s="32">
        <f t="shared" si="64"/>
        <v>0</v>
      </c>
      <c r="Q88" s="32">
        <f t="shared" si="65"/>
        <v>0</v>
      </c>
      <c r="R88" s="32">
        <f t="shared" si="66"/>
        <v>0</v>
      </c>
      <c r="S88" s="32">
        <f t="shared" si="67"/>
        <v>0</v>
      </c>
      <c r="T88" s="32">
        <f t="shared" si="68"/>
        <v>0</v>
      </c>
      <c r="U88" s="32">
        <f t="shared" si="69"/>
        <v>0</v>
      </c>
      <c r="V88" s="32">
        <f t="shared" si="70"/>
        <v>0</v>
      </c>
      <c r="W88" s="32">
        <f t="shared" si="71"/>
        <v>0</v>
      </c>
      <c r="X88" s="32">
        <f t="shared" si="72"/>
        <v>0</v>
      </c>
      <c r="Y88" s="32">
        <f t="shared" si="73"/>
        <v>0</v>
      </c>
      <c r="Z88" s="32">
        <f t="shared" si="74"/>
        <v>0</v>
      </c>
      <c r="AA88" s="238">
        <f t="shared" ref="AA88:AA96" si="76">SUM(O88:Z88)</f>
        <v>0</v>
      </c>
    </row>
    <row r="89" spans="3:27">
      <c r="C89" s="367" t="s">
        <v>1149</v>
      </c>
      <c r="D89" s="93">
        <f ca="1">SUMIF(C5:K13,C89,K5:K15)</f>
        <v>1161</v>
      </c>
      <c r="K89" s="53" t="s">
        <v>207</v>
      </c>
      <c r="L89" s="32">
        <f t="shared" si="61"/>
        <v>0</v>
      </c>
      <c r="M89" s="32">
        <f t="shared" si="62"/>
        <v>0</v>
      </c>
      <c r="N89" s="136">
        <f t="shared" si="75"/>
        <v>0</v>
      </c>
      <c r="O89" s="32">
        <f t="shared" si="63"/>
        <v>0</v>
      </c>
      <c r="P89" s="32">
        <f t="shared" si="64"/>
        <v>0</v>
      </c>
      <c r="Q89" s="32">
        <f t="shared" si="65"/>
        <v>0</v>
      </c>
      <c r="R89" s="32">
        <f t="shared" si="66"/>
        <v>0</v>
      </c>
      <c r="S89" s="32">
        <f t="shared" si="67"/>
        <v>0</v>
      </c>
      <c r="T89" s="32">
        <f t="shared" si="68"/>
        <v>0</v>
      </c>
      <c r="U89" s="32">
        <f t="shared" si="69"/>
        <v>0</v>
      </c>
      <c r="V89" s="32">
        <f t="shared" si="70"/>
        <v>0</v>
      </c>
      <c r="W89" s="32">
        <f t="shared" si="71"/>
        <v>0</v>
      </c>
      <c r="X89" s="32">
        <f t="shared" si="72"/>
        <v>0</v>
      </c>
      <c r="Y89" s="32">
        <f t="shared" si="73"/>
        <v>0</v>
      </c>
      <c r="Z89" s="32">
        <f t="shared" si="74"/>
        <v>0</v>
      </c>
      <c r="AA89" s="238">
        <f t="shared" si="76"/>
        <v>0</v>
      </c>
    </row>
    <row r="90" spans="3:27">
      <c r="C90" s="367" t="s">
        <v>1151</v>
      </c>
      <c r="D90" s="93">
        <f ca="1">SUMIF(C5:K13,C90,K6:K16)</f>
        <v>967</v>
      </c>
      <c r="K90" s="53"/>
      <c r="L90" s="32">
        <f t="shared" si="61"/>
        <v>0</v>
      </c>
      <c r="M90" s="32">
        <f t="shared" si="62"/>
        <v>0</v>
      </c>
      <c r="N90" s="136">
        <f t="shared" si="75"/>
        <v>0</v>
      </c>
      <c r="O90" s="32">
        <f t="shared" si="63"/>
        <v>0</v>
      </c>
      <c r="P90" s="32">
        <f t="shared" si="64"/>
        <v>0</v>
      </c>
      <c r="Q90" s="32">
        <f t="shared" si="65"/>
        <v>0</v>
      </c>
      <c r="R90" s="32">
        <f t="shared" si="66"/>
        <v>0</v>
      </c>
      <c r="S90" s="32">
        <f t="shared" si="67"/>
        <v>0</v>
      </c>
      <c r="T90" s="32">
        <f t="shared" si="68"/>
        <v>0</v>
      </c>
      <c r="U90" s="32">
        <f t="shared" si="69"/>
        <v>0</v>
      </c>
      <c r="V90" s="32">
        <f t="shared" si="70"/>
        <v>0</v>
      </c>
      <c r="W90" s="32">
        <f t="shared" si="71"/>
        <v>0</v>
      </c>
      <c r="X90" s="32">
        <f t="shared" si="72"/>
        <v>0</v>
      </c>
      <c r="Y90" s="32">
        <f t="shared" si="73"/>
        <v>0</v>
      </c>
      <c r="Z90" s="32">
        <f t="shared" si="74"/>
        <v>0</v>
      </c>
      <c r="AA90" s="238">
        <f t="shared" si="76"/>
        <v>0</v>
      </c>
    </row>
    <row r="91" spans="3:27">
      <c r="C91" s="369"/>
      <c r="D91" s="370">
        <f ca="1">SUM(D87:D90)</f>
        <v>2343</v>
      </c>
      <c r="K91" s="53"/>
      <c r="L91" s="32">
        <f t="shared" si="61"/>
        <v>0</v>
      </c>
      <c r="M91" s="32">
        <f t="shared" si="62"/>
        <v>0</v>
      </c>
      <c r="N91" s="136">
        <f t="shared" si="75"/>
        <v>0</v>
      </c>
      <c r="O91" s="32">
        <f t="shared" si="63"/>
        <v>0</v>
      </c>
      <c r="P91" s="32">
        <f t="shared" si="64"/>
        <v>0</v>
      </c>
      <c r="Q91" s="32">
        <f t="shared" si="65"/>
        <v>0</v>
      </c>
      <c r="R91" s="32">
        <f t="shared" si="66"/>
        <v>0</v>
      </c>
      <c r="S91" s="32">
        <f t="shared" si="67"/>
        <v>0</v>
      </c>
      <c r="T91" s="32">
        <f t="shared" si="68"/>
        <v>0</v>
      </c>
      <c r="U91" s="32">
        <f t="shared" si="69"/>
        <v>0</v>
      </c>
      <c r="V91" s="32">
        <f t="shared" si="70"/>
        <v>0</v>
      </c>
      <c r="W91" s="32">
        <f t="shared" si="71"/>
        <v>0</v>
      </c>
      <c r="X91" s="32">
        <f t="shared" si="72"/>
        <v>0</v>
      </c>
      <c r="Y91" s="32">
        <f t="shared" si="73"/>
        <v>0</v>
      </c>
      <c r="Z91" s="32">
        <f t="shared" si="74"/>
        <v>0</v>
      </c>
      <c r="AA91" s="238">
        <f t="shared" si="76"/>
        <v>0</v>
      </c>
    </row>
    <row r="92" spans="3:27">
      <c r="K92" s="53"/>
      <c r="L92" s="32">
        <f t="shared" si="61"/>
        <v>0</v>
      </c>
      <c r="M92" s="32">
        <f t="shared" si="62"/>
        <v>0</v>
      </c>
      <c r="N92" s="136">
        <f t="shared" si="75"/>
        <v>0</v>
      </c>
      <c r="O92" s="32">
        <f t="shared" si="63"/>
        <v>0</v>
      </c>
      <c r="P92" s="32">
        <f t="shared" si="64"/>
        <v>0</v>
      </c>
      <c r="Q92" s="32">
        <f t="shared" si="65"/>
        <v>0</v>
      </c>
      <c r="R92" s="32">
        <f t="shared" si="66"/>
        <v>0</v>
      </c>
      <c r="S92" s="32">
        <f t="shared" si="67"/>
        <v>0</v>
      </c>
      <c r="T92" s="32">
        <f t="shared" si="68"/>
        <v>0</v>
      </c>
      <c r="U92" s="32">
        <f t="shared" si="69"/>
        <v>0</v>
      </c>
      <c r="V92" s="32">
        <f t="shared" si="70"/>
        <v>0</v>
      </c>
      <c r="W92" s="32">
        <f t="shared" si="71"/>
        <v>0</v>
      </c>
      <c r="X92" s="32">
        <f t="shared" si="72"/>
        <v>0</v>
      </c>
      <c r="Y92" s="32">
        <f t="shared" si="73"/>
        <v>0</v>
      </c>
      <c r="Z92" s="32">
        <f t="shared" si="74"/>
        <v>0</v>
      </c>
      <c r="AA92" s="238">
        <f t="shared" si="76"/>
        <v>0</v>
      </c>
    </row>
    <row r="93" spans="3:27">
      <c r="K93" s="53"/>
      <c r="L93" s="32">
        <f t="shared" si="61"/>
        <v>0</v>
      </c>
      <c r="M93" s="32">
        <f t="shared" si="62"/>
        <v>0</v>
      </c>
      <c r="N93" s="136">
        <f t="shared" si="75"/>
        <v>0</v>
      </c>
      <c r="O93" s="32">
        <f t="shared" si="63"/>
        <v>0</v>
      </c>
      <c r="P93" s="32">
        <f t="shared" si="64"/>
        <v>0</v>
      </c>
      <c r="Q93" s="32">
        <f t="shared" si="65"/>
        <v>0</v>
      </c>
      <c r="R93" s="32">
        <f t="shared" si="66"/>
        <v>0</v>
      </c>
      <c r="S93" s="32">
        <f t="shared" si="67"/>
        <v>0</v>
      </c>
      <c r="T93" s="32">
        <f t="shared" si="68"/>
        <v>0</v>
      </c>
      <c r="U93" s="32">
        <f t="shared" si="69"/>
        <v>0</v>
      </c>
      <c r="V93" s="32">
        <f t="shared" si="70"/>
        <v>0</v>
      </c>
      <c r="W93" s="32">
        <f t="shared" si="71"/>
        <v>0</v>
      </c>
      <c r="X93" s="32">
        <f t="shared" si="72"/>
        <v>0</v>
      </c>
      <c r="Y93" s="32">
        <f t="shared" si="73"/>
        <v>0</v>
      </c>
      <c r="Z93" s="32">
        <f t="shared" si="74"/>
        <v>0</v>
      </c>
      <c r="AA93" s="238">
        <f t="shared" si="76"/>
        <v>0</v>
      </c>
    </row>
    <row r="94" spans="3:27">
      <c r="K94" s="53"/>
      <c r="L94" s="32">
        <f t="shared" si="61"/>
        <v>0</v>
      </c>
      <c r="M94" s="32">
        <f t="shared" si="62"/>
        <v>0</v>
      </c>
      <c r="N94" s="136">
        <f t="shared" si="75"/>
        <v>0</v>
      </c>
      <c r="O94" s="32">
        <f t="shared" si="63"/>
        <v>0</v>
      </c>
      <c r="P94" s="32">
        <f t="shared" si="64"/>
        <v>0</v>
      </c>
      <c r="Q94" s="32">
        <f t="shared" si="65"/>
        <v>0</v>
      </c>
      <c r="R94" s="32">
        <f t="shared" si="66"/>
        <v>0</v>
      </c>
      <c r="S94" s="32">
        <f t="shared" si="67"/>
        <v>0</v>
      </c>
      <c r="T94" s="32">
        <f t="shared" si="68"/>
        <v>0</v>
      </c>
      <c r="U94" s="32">
        <f t="shared" si="69"/>
        <v>0</v>
      </c>
      <c r="V94" s="32">
        <f t="shared" si="70"/>
        <v>0</v>
      </c>
      <c r="W94" s="32">
        <f t="shared" si="71"/>
        <v>0</v>
      </c>
      <c r="X94" s="32">
        <f t="shared" si="72"/>
        <v>0</v>
      </c>
      <c r="Y94" s="32">
        <f t="shared" si="73"/>
        <v>0</v>
      </c>
      <c r="Z94" s="32">
        <f t="shared" si="74"/>
        <v>0</v>
      </c>
      <c r="AA94" s="238">
        <f t="shared" si="76"/>
        <v>0</v>
      </c>
    </row>
    <row r="95" spans="3:27">
      <c r="K95" s="53"/>
      <c r="L95" s="32">
        <f t="shared" si="61"/>
        <v>0</v>
      </c>
      <c r="M95" s="32">
        <f t="shared" si="62"/>
        <v>0</v>
      </c>
      <c r="N95" s="136">
        <f t="shared" si="75"/>
        <v>0</v>
      </c>
      <c r="O95" s="32">
        <f t="shared" si="63"/>
        <v>0</v>
      </c>
      <c r="P95" s="32">
        <f t="shared" si="64"/>
        <v>0</v>
      </c>
      <c r="Q95" s="32">
        <f t="shared" si="65"/>
        <v>0</v>
      </c>
      <c r="R95" s="32">
        <f t="shared" si="66"/>
        <v>0</v>
      </c>
      <c r="S95" s="32">
        <f t="shared" si="67"/>
        <v>0</v>
      </c>
      <c r="T95" s="32">
        <f t="shared" si="68"/>
        <v>0</v>
      </c>
      <c r="U95" s="32">
        <f t="shared" si="69"/>
        <v>0</v>
      </c>
      <c r="V95" s="32">
        <f t="shared" si="70"/>
        <v>0</v>
      </c>
      <c r="W95" s="32">
        <f t="shared" si="71"/>
        <v>0</v>
      </c>
      <c r="X95" s="32">
        <f t="shared" si="72"/>
        <v>0</v>
      </c>
      <c r="Y95" s="32">
        <f t="shared" si="73"/>
        <v>0</v>
      </c>
      <c r="Z95" s="32">
        <f t="shared" si="74"/>
        <v>0</v>
      </c>
      <c r="AA95" s="238">
        <f t="shared" si="76"/>
        <v>0</v>
      </c>
    </row>
    <row r="96" spans="3:27">
      <c r="K96" s="53"/>
      <c r="L96" s="32">
        <f t="shared" si="61"/>
        <v>0</v>
      </c>
      <c r="M96" s="32">
        <f t="shared" si="62"/>
        <v>0</v>
      </c>
      <c r="N96" s="136">
        <f t="shared" si="75"/>
        <v>0</v>
      </c>
      <c r="O96" s="32">
        <f t="shared" si="63"/>
        <v>0</v>
      </c>
      <c r="P96" s="32">
        <f t="shared" si="64"/>
        <v>0</v>
      </c>
      <c r="Q96" s="32">
        <f t="shared" si="65"/>
        <v>0</v>
      </c>
      <c r="R96" s="32">
        <f t="shared" si="66"/>
        <v>0</v>
      </c>
      <c r="S96" s="32">
        <f t="shared" si="67"/>
        <v>0</v>
      </c>
      <c r="T96" s="32">
        <f t="shared" si="68"/>
        <v>0</v>
      </c>
      <c r="U96" s="32">
        <f t="shared" si="69"/>
        <v>0</v>
      </c>
      <c r="V96" s="32">
        <f t="shared" si="70"/>
        <v>0</v>
      </c>
      <c r="W96" s="32">
        <f t="shared" si="71"/>
        <v>0</v>
      </c>
      <c r="X96" s="32">
        <f t="shared" si="72"/>
        <v>0</v>
      </c>
      <c r="Y96" s="32">
        <f t="shared" si="73"/>
        <v>0</v>
      </c>
      <c r="Z96" s="32">
        <f t="shared" si="74"/>
        <v>0</v>
      </c>
      <c r="AA96" s="238">
        <f t="shared" si="76"/>
        <v>0</v>
      </c>
    </row>
  </sheetData>
  <mergeCells count="31">
    <mergeCell ref="U16:X16"/>
    <mergeCell ref="M16:P16"/>
    <mergeCell ref="Q16:T16"/>
    <mergeCell ref="E16:H16"/>
    <mergeCell ref="I16:L16"/>
    <mergeCell ref="D1:N2"/>
    <mergeCell ref="AD1:AQ1"/>
    <mergeCell ref="AD2:AH2"/>
    <mergeCell ref="AJ2:AQ2"/>
    <mergeCell ref="P1:AC1"/>
    <mergeCell ref="P2:T2"/>
    <mergeCell ref="V2:AC2"/>
    <mergeCell ref="D50:N51"/>
    <mergeCell ref="P50:AC50"/>
    <mergeCell ref="AD50:AQ50"/>
    <mergeCell ref="P51:T51"/>
    <mergeCell ref="V51:AC51"/>
    <mergeCell ref="AD51:AH51"/>
    <mergeCell ref="AJ51:AQ51"/>
    <mergeCell ref="AR1:AR3"/>
    <mergeCell ref="AS1:AS3"/>
    <mergeCell ref="AT1:AT3"/>
    <mergeCell ref="AU1:AU3"/>
    <mergeCell ref="AV1:AV3"/>
    <mergeCell ref="BB1:BB3"/>
    <mergeCell ref="BC1:BC3"/>
    <mergeCell ref="AW1:AW3"/>
    <mergeCell ref="AX1:AX3"/>
    <mergeCell ref="AY1:AY3"/>
    <mergeCell ref="AZ1:AZ3"/>
    <mergeCell ref="BA1:BA3"/>
  </mergeCells>
  <conditionalFormatting sqref="AC54:AC57 AC59:AC76 R4 R53:R75 AQ4:AQ13 AC4:AC13 R5:S13">
    <cfRule type="cellIs" dxfId="42" priority="36" operator="equal">
      <formula>1</formula>
    </cfRule>
  </conditionalFormatting>
  <conditionalFormatting sqref="AC53">
    <cfRule type="cellIs" dxfId="41" priority="15" operator="equal">
      <formula>1</formula>
    </cfRule>
  </conditionalFormatting>
  <conditionalFormatting sqref="R76">
    <cfRule type="cellIs" dxfId="40" priority="8" operator="equal">
      <formula>1</formula>
    </cfRule>
  </conditionalFormatting>
  <conditionalFormatting sqref="AC58">
    <cfRule type="cellIs" dxfId="39" priority="7" operator="equal">
      <formula>1</formula>
    </cfRule>
  </conditionalFormatting>
  <conditionalFormatting sqref="AQ53">
    <cfRule type="cellIs" dxfId="38" priority="1" operator="equal">
      <formula>1</formula>
    </cfRule>
  </conditionalFormatting>
  <conditionalFormatting sqref="S54:S57 S59:S75">
    <cfRule type="cellIs" dxfId="37" priority="3" operator="equal">
      <formula>1</formula>
    </cfRule>
  </conditionalFormatting>
  <conditionalFormatting sqref="AQ54:AQ76">
    <cfRule type="cellIs" dxfId="36" priority="2" operator="equal">
      <formula>1</formula>
    </cfRule>
  </conditionalFormatting>
  <hyperlinks>
    <hyperlink ref="D5" location="'ccIC FIT TC base SyRS'!A1" display="ccIC FIT TC base SyRS"/>
    <hyperlink ref="D54" location="Driving_Info!A1" display="Driving_Info"/>
    <hyperlink ref="D56" location="Infotainment!A1" display="Infotainment"/>
    <hyperlink ref="D57" location="UOI!A1" display="UOI"/>
    <hyperlink ref="D60" location="USB!A1" display="USB"/>
    <hyperlink ref="D61" location="Ipod_Iphone!A1" display="Ipod_Iphone"/>
    <hyperlink ref="D63" location="Wifi!A1" display="Wifi"/>
    <hyperlink ref="D65" location="Onstar!A1" display="Onstar"/>
    <hyperlink ref="D66" location="ANC!A1" display="ANC"/>
    <hyperlink ref="D67" location="Audio!A1" display="Audio"/>
    <hyperlink ref="D68" location="Reflash!A1" display="Reflash"/>
    <hyperlink ref="D69" location="Camera!A1" display="Camera"/>
    <hyperlink ref="D70" location="Chime_GlobalA!A1" display="Chime_GlobalA"/>
    <hyperlink ref="D71" location="Chime_GlobalB!A1" display="Chime_GlobalB"/>
    <hyperlink ref="D72" location="HVAC!A1" display="HVAC"/>
    <hyperlink ref="D73" location="Setting!A1" display="Setting"/>
    <hyperlink ref="D74" location="General!A1" display="General"/>
    <hyperlink ref="D75" location="LCM!A1" display="LCM"/>
    <hyperlink ref="D6" location="'3727-Multi-Signal-TC'!A1" display="3727-Multi-Signal-TC"/>
    <hyperlink ref="D7" location="'3727-HMI-TC'!A1" display="3727-HMI-TC"/>
    <hyperlink ref="D18" location="'ccIC FIT TC base SyRS'!A1" display="ccIC FIT TC base SyRS"/>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Z56"/>
  <sheetViews>
    <sheetView workbookViewId="0">
      <selection activeCell="H11" sqref="H11"/>
    </sheetView>
  </sheetViews>
  <sheetFormatPr defaultRowHeight="14.4"/>
  <cols>
    <col min="1" max="4" width="2.33203125" customWidth="1"/>
    <col min="5" max="5" width="11.6640625" customWidth="1"/>
    <col min="6" max="6" width="41.88671875" customWidth="1"/>
    <col min="7" max="7" width="17" customWidth="1"/>
    <col min="8" max="8" width="19.33203125" customWidth="1"/>
    <col min="9" max="9" width="21.5546875" customWidth="1"/>
    <col min="10" max="10" width="18.44140625" customWidth="1"/>
    <col min="11" max="11" width="15.88671875" customWidth="1"/>
    <col min="12" max="12" width="32" bestFit="1" customWidth="1"/>
    <col min="13" max="13" width="23.44140625" customWidth="1"/>
    <col min="14" max="14" width="23.6640625" customWidth="1"/>
    <col min="15" max="15" width="21" customWidth="1"/>
    <col min="16" max="16" width="21.33203125" customWidth="1"/>
    <col min="17" max="17" width="17.109375" customWidth="1"/>
    <col min="18" max="18" width="19.6640625" customWidth="1"/>
    <col min="19" max="19" width="21.88671875" customWidth="1"/>
    <col min="20" max="20" width="22.6640625" customWidth="1"/>
    <col min="21" max="21" width="21.5546875" customWidth="1"/>
    <col min="22" max="22" width="20.33203125" customWidth="1"/>
    <col min="23" max="23" width="9.6640625" customWidth="1"/>
    <col min="24" max="24" width="21" customWidth="1"/>
    <col min="25" max="25" width="18.5546875" style="168" customWidth="1"/>
    <col min="26" max="26" width="9.88671875" customWidth="1"/>
    <col min="27" max="27" width="10.5546875" customWidth="1"/>
    <col min="28" max="28" width="11.5546875" customWidth="1"/>
    <col min="29" max="29" width="14" customWidth="1"/>
    <col min="30" max="32" width="19.33203125" customWidth="1"/>
    <col min="33" max="33" width="14.109375" customWidth="1"/>
    <col min="34" max="34" width="16.44140625" customWidth="1"/>
    <col min="35" max="35" width="16" customWidth="1"/>
    <col min="36" max="36" width="21" customWidth="1"/>
    <col min="37" max="38" width="18.44140625" customWidth="1"/>
    <col min="39" max="39" width="17.44140625" customWidth="1"/>
    <col min="40" max="40" width="18.44140625" customWidth="1"/>
    <col min="41" max="41" width="20.109375" customWidth="1"/>
    <col min="42" max="42" width="15.33203125" customWidth="1"/>
    <col min="43" max="43" width="17.109375" customWidth="1"/>
    <col min="44" max="44" width="13.5546875" customWidth="1"/>
    <col min="45" max="45" width="16.44140625" customWidth="1"/>
    <col min="46" max="46" width="20" customWidth="1"/>
    <col min="47" max="47" width="14.44140625" customWidth="1"/>
    <col min="48" max="48" width="14" customWidth="1"/>
    <col min="49" max="49" width="9.5546875" customWidth="1"/>
    <col min="50" max="50" width="13.6640625" customWidth="1"/>
    <col min="51" max="51" width="17" customWidth="1"/>
    <col min="52" max="52" width="14" customWidth="1"/>
  </cols>
  <sheetData>
    <row r="1" spans="1:52" ht="20.25" customHeight="1">
      <c r="A1" s="39" t="s">
        <v>64</v>
      </c>
      <c r="F1" s="43" t="s">
        <v>69</v>
      </c>
      <c r="G1" s="43" t="s">
        <v>65</v>
      </c>
      <c r="I1" s="43" t="s">
        <v>68</v>
      </c>
      <c r="J1" s="43" t="s">
        <v>65</v>
      </c>
      <c r="L1" s="50" t="s">
        <v>74</v>
      </c>
      <c r="M1" s="50" t="s">
        <v>65</v>
      </c>
      <c r="O1" s="50" t="s">
        <v>75</v>
      </c>
      <c r="P1" s="50" t="s">
        <v>65</v>
      </c>
      <c r="R1" s="165" t="s">
        <v>82</v>
      </c>
      <c r="S1" s="165" t="s">
        <v>65</v>
      </c>
      <c r="U1" s="165" t="s">
        <v>168</v>
      </c>
      <c r="V1" s="32">
        <f>COUNTIFS($AX:$AX,"Updated")</f>
        <v>0</v>
      </c>
      <c r="X1" s="166" t="s">
        <v>170</v>
      </c>
      <c r="Y1" s="167">
        <f>COUNTIFS($AZ:$AZ,"="&amp;1)</f>
        <v>0</v>
      </c>
    </row>
    <row r="2" spans="1:52" ht="19.5" customHeight="1">
      <c r="F2" s="32" t="s">
        <v>56</v>
      </c>
      <c r="G2" s="32">
        <f>COUNTIF($AO:$AO,$F2)</f>
        <v>0</v>
      </c>
      <c r="I2" s="44" t="s">
        <v>56</v>
      </c>
      <c r="J2" s="32">
        <f>COUNTIF($AP:$AP,$I2)</f>
        <v>0</v>
      </c>
      <c r="L2" s="32" t="s">
        <v>56</v>
      </c>
      <c r="M2" s="32">
        <f>COUNTIF($AT:$AT,$L2)</f>
        <v>0</v>
      </c>
      <c r="O2" s="44" t="s">
        <v>56</v>
      </c>
      <c r="P2" s="32">
        <f>COUNTIF($AU:$AU,$O2)</f>
        <v>0</v>
      </c>
      <c r="R2" s="44" t="s">
        <v>29</v>
      </c>
      <c r="S2" s="32">
        <f>COUNTIF($W:$W,$R2)</f>
        <v>0</v>
      </c>
      <c r="X2" s="166" t="s">
        <v>171</v>
      </c>
      <c r="Y2" s="167">
        <f>COUNTIFS($AZ:$AZ,"="&amp;2)</f>
        <v>0</v>
      </c>
    </row>
    <row r="3" spans="1:52">
      <c r="F3" s="32" t="s">
        <v>61</v>
      </c>
      <c r="G3" s="32">
        <f t="shared" ref="G3:G8" si="0">COUNTIF($AO:$AO,$F3)</f>
        <v>0</v>
      </c>
      <c r="I3" s="44" t="s">
        <v>139</v>
      </c>
      <c r="J3" s="32">
        <f t="shared" ref="J3:J7" si="1">COUNTIF($AP:$AP,$I3)</f>
        <v>0</v>
      </c>
      <c r="L3" s="32" t="s">
        <v>61</v>
      </c>
      <c r="M3" s="32">
        <f t="shared" ref="M3:M8" si="2">COUNTIF($AT:$AT,$L3)</f>
        <v>0</v>
      </c>
      <c r="O3" s="44" t="s">
        <v>59</v>
      </c>
      <c r="P3" s="32">
        <f t="shared" ref="P3:P7" si="3">COUNTIF($AU:$AU,$O3)</f>
        <v>0</v>
      </c>
      <c r="R3" s="44" t="s">
        <v>97</v>
      </c>
      <c r="S3" s="32">
        <f t="shared" ref="S3:S8" si="4">COUNTIF($W:$W,$R3)</f>
        <v>0</v>
      </c>
      <c r="X3" s="166" t="s">
        <v>172</v>
      </c>
      <c r="Y3" s="167">
        <f>COUNTIFS($AZ:$AZ,"="&amp;3)</f>
        <v>0</v>
      </c>
    </row>
    <row r="4" spans="1:52">
      <c r="F4" s="32" t="s">
        <v>58</v>
      </c>
      <c r="G4" s="32">
        <f t="shared" si="0"/>
        <v>0</v>
      </c>
      <c r="I4" s="44" t="s">
        <v>66</v>
      </c>
      <c r="J4" s="32">
        <f t="shared" si="1"/>
        <v>0</v>
      </c>
      <c r="L4" s="32" t="s">
        <v>58</v>
      </c>
      <c r="M4" s="32">
        <f t="shared" si="2"/>
        <v>0</v>
      </c>
      <c r="O4" s="44" t="s">
        <v>66</v>
      </c>
      <c r="P4" s="32">
        <f t="shared" si="3"/>
        <v>0</v>
      </c>
      <c r="R4" s="44" t="s">
        <v>98</v>
      </c>
      <c r="S4" s="32">
        <f t="shared" si="4"/>
        <v>0</v>
      </c>
      <c r="X4" s="166" t="s">
        <v>173</v>
      </c>
      <c r="Y4" s="167">
        <f>COUNTIFS($AZ:$AZ,"="&amp;4)</f>
        <v>0</v>
      </c>
    </row>
    <row r="5" spans="1:52">
      <c r="F5" s="32" t="s">
        <v>63</v>
      </c>
      <c r="G5" s="32">
        <f t="shared" si="0"/>
        <v>0</v>
      </c>
      <c r="I5" s="32" t="s">
        <v>34</v>
      </c>
      <c r="J5" s="32">
        <f t="shared" si="1"/>
        <v>0</v>
      </c>
      <c r="L5" s="32" t="s">
        <v>63</v>
      </c>
      <c r="M5" s="32">
        <f t="shared" si="2"/>
        <v>0</v>
      </c>
      <c r="O5" s="32" t="s">
        <v>34</v>
      </c>
      <c r="P5" s="32">
        <f t="shared" si="3"/>
        <v>0</v>
      </c>
      <c r="R5" s="44" t="s">
        <v>35</v>
      </c>
      <c r="S5" s="32">
        <f t="shared" si="4"/>
        <v>0</v>
      </c>
      <c r="X5" s="166" t="s">
        <v>174</v>
      </c>
      <c r="Y5" s="167">
        <f>COUNTIFS($AZ:$AZ,"="&amp;5)</f>
        <v>0</v>
      </c>
    </row>
    <row r="6" spans="1:52">
      <c r="F6" s="32" t="s">
        <v>55</v>
      </c>
      <c r="G6" s="32">
        <f t="shared" si="0"/>
        <v>0</v>
      </c>
      <c r="I6" s="32" t="s">
        <v>60</v>
      </c>
      <c r="J6" s="32">
        <f t="shared" si="1"/>
        <v>0</v>
      </c>
      <c r="L6" s="32" t="s">
        <v>55</v>
      </c>
      <c r="M6" s="32">
        <f t="shared" si="2"/>
        <v>0</v>
      </c>
      <c r="O6" s="32" t="s">
        <v>60</v>
      </c>
      <c r="P6" s="32">
        <f t="shared" si="3"/>
        <v>0</v>
      </c>
      <c r="R6" s="32" t="s">
        <v>99</v>
      </c>
      <c r="S6" s="32">
        <f t="shared" si="4"/>
        <v>0</v>
      </c>
      <c r="X6" s="166" t="s">
        <v>175</v>
      </c>
      <c r="Y6" s="167">
        <f>COUNTIFS($AZ:$AZ,"="&amp;6)</f>
        <v>0</v>
      </c>
    </row>
    <row r="7" spans="1:52">
      <c r="F7" s="32" t="s">
        <v>57</v>
      </c>
      <c r="G7" s="32">
        <f t="shared" si="0"/>
        <v>0</v>
      </c>
      <c r="I7" s="32" t="s">
        <v>62</v>
      </c>
      <c r="J7" s="32">
        <f t="shared" si="1"/>
        <v>0</v>
      </c>
      <c r="L7" s="32" t="s">
        <v>57</v>
      </c>
      <c r="M7" s="32">
        <f t="shared" si="2"/>
        <v>0</v>
      </c>
      <c r="O7" s="32" t="s">
        <v>62</v>
      </c>
      <c r="P7" s="32">
        <f t="shared" si="3"/>
        <v>0</v>
      </c>
      <c r="R7" s="32" t="s">
        <v>56</v>
      </c>
      <c r="S7" s="32">
        <f t="shared" si="4"/>
        <v>0</v>
      </c>
      <c r="X7" s="166" t="s">
        <v>176</v>
      </c>
      <c r="Y7" s="167">
        <f>COUNTIFS($AZ:$AZ,"="&amp;7)</f>
        <v>0</v>
      </c>
    </row>
    <row r="8" spans="1:52">
      <c r="F8" s="32" t="s">
        <v>59</v>
      </c>
      <c r="G8" s="32">
        <f t="shared" si="0"/>
        <v>0</v>
      </c>
      <c r="I8" s="32"/>
      <c r="J8" s="32"/>
      <c r="L8" s="32" t="s">
        <v>59</v>
      </c>
      <c r="M8" s="32">
        <f t="shared" si="2"/>
        <v>0</v>
      </c>
      <c r="O8" s="32"/>
      <c r="P8" s="32"/>
      <c r="R8" s="32" t="s">
        <v>81</v>
      </c>
      <c r="S8" s="32">
        <f t="shared" si="4"/>
        <v>0</v>
      </c>
      <c r="X8" s="166" t="s">
        <v>177</v>
      </c>
      <c r="Y8" s="167">
        <f>COUNTIFS($AZ:$AZ,"="&amp;8)</f>
        <v>0</v>
      </c>
    </row>
    <row r="9" spans="1:52">
      <c r="F9" s="45" t="s">
        <v>67</v>
      </c>
      <c r="G9" s="46">
        <f>COUNTIFS($AC:$AC,"New_TC")</f>
        <v>0</v>
      </c>
      <c r="I9" s="45" t="s">
        <v>100</v>
      </c>
      <c r="J9" s="46">
        <f>COUNTIFS($AC:$AC,"Reuse_Org")</f>
        <v>0</v>
      </c>
      <c r="L9" s="45"/>
      <c r="M9" s="46">
        <f>COUNTA($E:$E)-1</f>
        <v>0</v>
      </c>
      <c r="O9" s="45" t="s">
        <v>101</v>
      </c>
      <c r="P9" s="46">
        <f>COUNTIFS($AC:$AC,"Reuse_Modify")</f>
        <v>0</v>
      </c>
      <c r="R9" s="32"/>
      <c r="S9" s="32"/>
      <c r="X9" s="166" t="s">
        <v>178</v>
      </c>
      <c r="Y9" s="167">
        <f>COUNTIFS($AZ:$AZ,"="&amp;9)</f>
        <v>0</v>
      </c>
    </row>
    <row r="10" spans="1:52">
      <c r="F10" s="45" t="s">
        <v>32</v>
      </c>
      <c r="G10" s="46">
        <f>SUM(G2:G8)</f>
        <v>0</v>
      </c>
      <c r="I10" s="45" t="s">
        <v>70</v>
      </c>
      <c r="J10" s="46">
        <f>SUM(J2:J7)</f>
        <v>0</v>
      </c>
      <c r="L10" s="45" t="s">
        <v>32</v>
      </c>
      <c r="M10" s="46">
        <f>SUM(M2:M8)</f>
        <v>0</v>
      </c>
      <c r="O10" s="45" t="s">
        <v>70</v>
      </c>
      <c r="P10" s="46">
        <f>SUM(P2:P7)</f>
        <v>0</v>
      </c>
      <c r="R10" s="45" t="s">
        <v>70</v>
      </c>
      <c r="S10" s="46">
        <f>SUM(S2:S9)</f>
        <v>0</v>
      </c>
      <c r="X10" s="166" t="s">
        <v>179</v>
      </c>
      <c r="Y10" s="167">
        <f>COUNTIFS($AZ:$AZ,"="&amp;10)</f>
        <v>0</v>
      </c>
    </row>
    <row r="11" spans="1:52">
      <c r="X11" s="166" t="s">
        <v>180</v>
      </c>
      <c r="Y11" s="167">
        <f>COUNTIFS($AZ:$AZ,"="&amp;11)</f>
        <v>0</v>
      </c>
    </row>
    <row r="12" spans="1:52">
      <c r="X12" s="166" t="s">
        <v>181</v>
      </c>
      <c r="Y12" s="167">
        <f>COUNTIFS($AZ:$AZ,"="&amp;12)</f>
        <v>0</v>
      </c>
    </row>
    <row r="13" spans="1:52" ht="27" customHeight="1">
      <c r="D13" s="41"/>
    </row>
    <row r="14" spans="1:52" ht="26.4">
      <c r="E14" s="56" t="s">
        <v>38</v>
      </c>
      <c r="F14" s="56" t="s">
        <v>39</v>
      </c>
      <c r="G14" s="55" t="s">
        <v>4</v>
      </c>
      <c r="H14" s="55" t="s">
        <v>41</v>
      </c>
      <c r="I14" s="55" t="s">
        <v>77</v>
      </c>
      <c r="J14" s="55" t="s">
        <v>78</v>
      </c>
      <c r="K14" s="55" t="s">
        <v>79</v>
      </c>
      <c r="L14" s="55" t="s">
        <v>80</v>
      </c>
      <c r="M14" s="55" t="s">
        <v>42</v>
      </c>
      <c r="N14" s="55" t="s">
        <v>43</v>
      </c>
      <c r="O14" s="55" t="s">
        <v>31</v>
      </c>
      <c r="P14" s="55" t="s">
        <v>40</v>
      </c>
      <c r="Q14" s="55" t="s">
        <v>84</v>
      </c>
      <c r="R14" s="55" t="s">
        <v>85</v>
      </c>
      <c r="S14" s="55" t="s">
        <v>45</v>
      </c>
      <c r="T14" s="55" t="s">
        <v>86</v>
      </c>
      <c r="U14" s="55" t="s">
        <v>46</v>
      </c>
      <c r="V14" s="55" t="s">
        <v>44</v>
      </c>
      <c r="W14" s="55" t="s">
        <v>2</v>
      </c>
      <c r="X14" s="55" t="s">
        <v>3</v>
      </c>
      <c r="Y14" s="169" t="s">
        <v>87</v>
      </c>
      <c r="Z14" s="55" t="s">
        <v>88</v>
      </c>
      <c r="AA14" s="55" t="s">
        <v>89</v>
      </c>
      <c r="AB14" s="55" t="s">
        <v>90</v>
      </c>
      <c r="AC14" s="55" t="s">
        <v>91</v>
      </c>
      <c r="AD14" s="57" t="s">
        <v>92</v>
      </c>
      <c r="AE14" s="57" t="s">
        <v>134</v>
      </c>
      <c r="AF14" s="152" t="s">
        <v>167</v>
      </c>
      <c r="AG14" s="58" t="s">
        <v>47</v>
      </c>
      <c r="AH14" s="58" t="s">
        <v>93</v>
      </c>
      <c r="AI14" s="58" t="s">
        <v>84</v>
      </c>
      <c r="AJ14" s="58" t="s">
        <v>94</v>
      </c>
      <c r="AK14" s="58" t="s">
        <v>95</v>
      </c>
      <c r="AL14" s="57" t="s">
        <v>50</v>
      </c>
      <c r="AM14" s="597" t="s">
        <v>48</v>
      </c>
      <c r="AN14" s="597"/>
      <c r="AO14" s="597"/>
      <c r="AP14" s="597"/>
      <c r="AQ14" s="597"/>
      <c r="AR14" s="597" t="s">
        <v>49</v>
      </c>
      <c r="AS14" s="597"/>
      <c r="AT14" s="597"/>
      <c r="AU14" s="597"/>
      <c r="AV14" s="597"/>
      <c r="AW14" s="157"/>
      <c r="AX14" s="157"/>
      <c r="AY14" s="157"/>
      <c r="AZ14" s="157"/>
    </row>
    <row r="15" spans="1:52" ht="19.8" customHeight="1">
      <c r="E15" s="59"/>
      <c r="F15" s="60"/>
      <c r="G15" s="61"/>
      <c r="H15" s="46"/>
      <c r="I15" s="46"/>
      <c r="J15" s="46"/>
      <c r="K15" s="46"/>
      <c r="L15" s="46"/>
      <c r="M15" s="46" t="s">
        <v>0</v>
      </c>
      <c r="N15" s="46" t="s">
        <v>0</v>
      </c>
      <c r="O15" s="46" t="s">
        <v>0</v>
      </c>
      <c r="P15" s="46" t="s">
        <v>0</v>
      </c>
      <c r="Q15" s="46" t="s">
        <v>0</v>
      </c>
      <c r="R15" s="46" t="s">
        <v>0</v>
      </c>
      <c r="S15" s="46" t="s">
        <v>140</v>
      </c>
      <c r="T15" s="46" t="s">
        <v>0</v>
      </c>
      <c r="U15" s="46" t="s">
        <v>0</v>
      </c>
      <c r="V15" s="46" t="s">
        <v>0</v>
      </c>
      <c r="W15" s="46" t="s">
        <v>154</v>
      </c>
      <c r="X15" s="46" t="s">
        <v>155</v>
      </c>
      <c r="Y15" s="170"/>
      <c r="Z15" s="46"/>
      <c r="AA15" s="46" t="s">
        <v>0</v>
      </c>
      <c r="AB15" s="46" t="s">
        <v>0</v>
      </c>
      <c r="AC15" s="46"/>
      <c r="AD15" s="46"/>
      <c r="AE15" s="46"/>
      <c r="AF15" s="46"/>
      <c r="AG15" s="62"/>
      <c r="AH15" s="62"/>
      <c r="AI15" s="62"/>
      <c r="AJ15" s="62"/>
      <c r="AK15" s="62"/>
      <c r="AL15" s="62"/>
      <c r="AM15" s="63" t="s">
        <v>36</v>
      </c>
      <c r="AN15" s="64" t="s">
        <v>96</v>
      </c>
      <c r="AO15" s="63" t="s">
        <v>52</v>
      </c>
      <c r="AP15" s="64" t="s">
        <v>53</v>
      </c>
      <c r="AQ15" s="63" t="s">
        <v>51</v>
      </c>
      <c r="AR15" s="65" t="s">
        <v>36</v>
      </c>
      <c r="AS15" s="65" t="s">
        <v>96</v>
      </c>
      <c r="AT15" s="66" t="s">
        <v>54</v>
      </c>
      <c r="AU15" s="66" t="s">
        <v>53</v>
      </c>
      <c r="AV15" s="65" t="s">
        <v>51</v>
      </c>
      <c r="AW15" s="158" t="s">
        <v>153</v>
      </c>
      <c r="AX15" s="164" t="s">
        <v>168</v>
      </c>
      <c r="AY15" s="164" t="s">
        <v>169</v>
      </c>
      <c r="AZ15" s="158" t="s">
        <v>166</v>
      </c>
    </row>
    <row r="16" spans="1:52">
      <c r="AI16" s="42"/>
    </row>
    <row r="17" spans="35:35">
      <c r="AI17" s="42"/>
    </row>
    <row r="18" spans="35:35">
      <c r="AI18" s="42"/>
    </row>
    <row r="19" spans="35:35">
      <c r="AI19" s="42"/>
    </row>
    <row r="20" spans="35:35">
      <c r="AI20" s="42"/>
    </row>
    <row r="21" spans="35:35">
      <c r="AI21" s="42"/>
    </row>
    <row r="22" spans="35:35">
      <c r="AI22" s="42"/>
    </row>
    <row r="23" spans="35:35">
      <c r="AI23" s="42"/>
    </row>
    <row r="24" spans="35:35">
      <c r="AI24" s="42"/>
    </row>
    <row r="25" spans="35:35">
      <c r="AI25" s="42"/>
    </row>
    <row r="26" spans="35:35">
      <c r="AI26" s="42"/>
    </row>
    <row r="27" spans="35:35">
      <c r="AI27" s="42"/>
    </row>
    <row r="28" spans="35:35">
      <c r="AI28" s="42"/>
    </row>
    <row r="29" spans="35:35">
      <c r="AI29" s="42"/>
    </row>
    <row r="30" spans="35:35">
      <c r="AI30" s="42"/>
    </row>
    <row r="31" spans="35:35">
      <c r="AI31" s="42"/>
    </row>
    <row r="32" spans="35:35">
      <c r="AI32" s="42"/>
    </row>
    <row r="33" spans="35:35">
      <c r="AI33" s="42"/>
    </row>
    <row r="34" spans="35:35">
      <c r="AI34" s="42"/>
    </row>
    <row r="35" spans="35:35">
      <c r="AI35" s="42"/>
    </row>
    <row r="36" spans="35:35">
      <c r="AI36" s="42"/>
    </row>
    <row r="37" spans="35:35">
      <c r="AI37" s="42"/>
    </row>
    <row r="38" spans="35:35">
      <c r="AI38" s="42"/>
    </row>
    <row r="39" spans="35:35">
      <c r="AI39" s="42"/>
    </row>
    <row r="40" spans="35:35">
      <c r="AI40" s="42"/>
    </row>
    <row r="41" spans="35:35">
      <c r="AI41" s="42"/>
    </row>
    <row r="42" spans="35:35">
      <c r="AI42" s="42"/>
    </row>
    <row r="43" spans="35:35">
      <c r="AI43" s="42"/>
    </row>
    <row r="44" spans="35:35">
      <c r="AI44" s="42"/>
    </row>
    <row r="45" spans="35:35">
      <c r="AI45" s="42"/>
    </row>
    <row r="46" spans="35:35">
      <c r="AI46" s="42"/>
    </row>
    <row r="47" spans="35:35">
      <c r="AI47" s="42"/>
    </row>
    <row r="48" spans="35:35">
      <c r="AI48" s="42"/>
    </row>
    <row r="49" spans="35:35">
      <c r="AI49" s="42"/>
    </row>
    <row r="50" spans="35:35">
      <c r="AI50" s="42"/>
    </row>
    <row r="51" spans="35:35">
      <c r="AI51" s="42"/>
    </row>
    <row r="52" spans="35:35">
      <c r="AI52" s="42"/>
    </row>
    <row r="53" spans="35:35">
      <c r="AI53" s="42"/>
    </row>
    <row r="54" spans="35:35">
      <c r="AI54" s="42"/>
    </row>
    <row r="55" spans="35:35">
      <c r="AI55" s="42"/>
    </row>
    <row r="56" spans="35:35">
      <c r="AI56" s="42"/>
    </row>
  </sheetData>
  <mergeCells count="2">
    <mergeCell ref="AM14:AQ14"/>
    <mergeCell ref="AR14:AV14"/>
  </mergeCells>
  <dataValidations count="7">
    <dataValidation type="list" allowBlank="1" showErrorMessage="1" sqref="K15">
      <formula1>"true,false"</formula1>
    </dataValidation>
    <dataValidation type="list" allowBlank="1" showErrorMessage="1" sqref="O15">
      <formula1>"Home Screen,Diagnostic,Phone,Alert,Alert On Cluster,Gauge,Infotainment,PRNDL,Telltale,"</formula1>
    </dataValidation>
    <dataValidation type="list" showErrorMessage="1" sqref="S15">
      <formula1>"P1,P2,P3,P4"</formula1>
    </dataValidation>
    <dataValidation type="list" allowBlank="1" showErrorMessage="1" sqref="W15">
      <formula1>"New,Design,Review (Validation),Review (Dev),Confirmed,Approved,Deprecated,"</formula1>
    </dataValidation>
    <dataValidation type="list" showErrorMessage="1" sqref="X15:Z15">
      <formula1>"TestCase,Folder,Information"</formula1>
    </dataValidation>
    <dataValidation type="whole" allowBlank="1" showErrorMessage="1" sqref="G15 AA15">
      <formula1>-2147483648</formula1>
      <formula2>2147483647</formula2>
    </dataValidation>
    <dataValidation type="list" allowBlank="1" showErrorMessage="1" sqref="AB15:AF15">
      <formula1>"Spec out,Spec changed,Test Case Error,Environment updated,"</formula1>
    </dataValidation>
  </dataValidations>
  <hyperlinks>
    <hyperlink ref="A1" location="TC_Summary!A1" display="Home"/>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[1]Categories!#REF!</xm:f>
          </x14:formula1>
          <xm:sqref>AP15</xm:sqref>
        </x14:dataValidation>
        <x14:dataValidation type="list" allowBlank="1" showErrorMessage="1">
          <x14:formula1>
            <xm:f>[2]ChoiceValues!#REF!</xm:f>
          </x14:formula1>
          <xm:sqref>T15 P15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9"/>
  <dimension ref="A1:AZ32"/>
  <sheetViews>
    <sheetView workbookViewId="0"/>
  </sheetViews>
  <sheetFormatPr defaultRowHeight="19.95" customHeight="1"/>
  <cols>
    <col min="1" max="4" width="2.33203125" customWidth="1"/>
    <col min="5" max="5" width="11.6640625" customWidth="1"/>
    <col min="6" max="6" width="41.88671875" customWidth="1"/>
    <col min="7" max="7" width="13.33203125" customWidth="1"/>
    <col min="8" max="8" width="16.109375" customWidth="1"/>
    <col min="9" max="9" width="21.5546875" customWidth="1"/>
    <col min="10" max="10" width="18.44140625" customWidth="1"/>
    <col min="11" max="11" width="15.88671875" customWidth="1"/>
    <col min="12" max="12" width="32" bestFit="1" customWidth="1"/>
    <col min="13" max="13" width="23.44140625" customWidth="1"/>
    <col min="14" max="14" width="23.6640625" customWidth="1"/>
    <col min="15" max="15" width="21" customWidth="1"/>
    <col min="16" max="16" width="21.33203125" customWidth="1"/>
    <col min="17" max="17" width="17.109375" customWidth="1"/>
    <col min="18" max="18" width="19.6640625" customWidth="1"/>
    <col min="19" max="19" width="21.88671875" customWidth="1"/>
    <col min="20" max="20" width="22.6640625" customWidth="1"/>
    <col min="21" max="21" width="14.88671875" customWidth="1"/>
    <col min="22" max="22" width="13.88671875" customWidth="1"/>
    <col min="23" max="23" width="9.6640625" customWidth="1"/>
    <col min="24" max="24" width="9.44140625" customWidth="1"/>
    <col min="25" max="25" width="15.88671875" bestFit="1" customWidth="1"/>
    <col min="26" max="26" width="9.88671875" customWidth="1"/>
    <col min="27" max="27" width="10.5546875" customWidth="1"/>
    <col min="28" max="28" width="11.5546875" customWidth="1"/>
    <col min="29" max="29" width="14" customWidth="1"/>
    <col min="30" max="32" width="19.33203125" customWidth="1"/>
    <col min="33" max="33" width="14.109375" customWidth="1"/>
    <col min="34" max="34" width="16.44140625" customWidth="1"/>
    <col min="35" max="35" width="16" customWidth="1"/>
    <col min="36" max="36" width="21" customWidth="1"/>
    <col min="37" max="38" width="18.44140625" customWidth="1"/>
    <col min="39" max="39" width="17.44140625" customWidth="1"/>
    <col min="40" max="40" width="23.109375" customWidth="1"/>
    <col min="41" max="41" width="20.109375" customWidth="1"/>
    <col min="42" max="42" width="15.33203125" customWidth="1"/>
    <col min="43" max="43" width="17.109375" customWidth="1"/>
    <col min="44" max="44" width="13.5546875" customWidth="1"/>
    <col min="45" max="45" width="16.44140625" customWidth="1"/>
    <col min="46" max="46" width="20" customWidth="1"/>
    <col min="47" max="47" width="14.44140625" customWidth="1"/>
    <col min="48" max="48" width="14" customWidth="1"/>
    <col min="49" max="49" width="6.33203125" customWidth="1"/>
  </cols>
  <sheetData>
    <row r="1" spans="1:52" ht="19.95" customHeight="1">
      <c r="A1" s="39" t="s">
        <v>64</v>
      </c>
      <c r="F1" s="43" t="s">
        <v>69</v>
      </c>
      <c r="G1" s="43" t="s">
        <v>65</v>
      </c>
      <c r="I1" s="43" t="s">
        <v>68</v>
      </c>
      <c r="J1" s="43" t="s">
        <v>65</v>
      </c>
      <c r="L1" s="50" t="s">
        <v>74</v>
      </c>
      <c r="M1" s="50" t="s">
        <v>65</v>
      </c>
      <c r="O1" s="50" t="s">
        <v>75</v>
      </c>
      <c r="P1" s="50" t="s">
        <v>65</v>
      </c>
      <c r="R1" s="165" t="s">
        <v>82</v>
      </c>
      <c r="S1" s="165" t="s">
        <v>65</v>
      </c>
      <c r="U1" s="165" t="s">
        <v>168</v>
      </c>
      <c r="V1" s="32">
        <f>COUNTIFS($AX:$AX,"Updated")</f>
        <v>0</v>
      </c>
      <c r="X1" s="166" t="s">
        <v>170</v>
      </c>
      <c r="Y1" s="167">
        <f>COUNTIFS($AZ:$AZ,"="&amp;1)</f>
        <v>0</v>
      </c>
    </row>
    <row r="2" spans="1:52" ht="19.95" customHeight="1">
      <c r="F2" s="32" t="s">
        <v>56</v>
      </c>
      <c r="G2" s="32">
        <f t="shared" ref="G2:G8" si="0">COUNTIF($AO:$AO,$F2)</f>
        <v>5</v>
      </c>
      <c r="I2" s="44" t="s">
        <v>56</v>
      </c>
      <c r="J2" s="32">
        <f t="shared" ref="J2:J7" si="1">COUNTIF($AP:$AP,$I2)</f>
        <v>17</v>
      </c>
      <c r="L2" s="32" t="s">
        <v>56</v>
      </c>
      <c r="M2" s="32">
        <f t="shared" ref="M2:M8" si="2">COUNTIF($AT:$AT,$L2)</f>
        <v>17</v>
      </c>
      <c r="O2" s="44" t="s">
        <v>56</v>
      </c>
      <c r="P2" s="32">
        <f t="shared" ref="P2:P7" si="3">COUNTIF($AU:$AU,$O2)</f>
        <v>0</v>
      </c>
      <c r="R2" s="44" t="s">
        <v>29</v>
      </c>
      <c r="S2" s="32">
        <f t="shared" ref="S2:S8" si="4">COUNTIF($W:$W,$R2)</f>
        <v>17</v>
      </c>
      <c r="X2" s="166" t="s">
        <v>171</v>
      </c>
      <c r="Y2" s="167">
        <f>COUNTIFS($AZ:$AZ,"="&amp;2)</f>
        <v>0</v>
      </c>
    </row>
    <row r="3" spans="1:52" ht="19.95" customHeight="1">
      <c r="F3" s="32" t="s">
        <v>61</v>
      </c>
      <c r="G3" s="32">
        <f t="shared" si="0"/>
        <v>0</v>
      </c>
      <c r="I3" s="44" t="s">
        <v>59</v>
      </c>
      <c r="J3" s="32">
        <f t="shared" si="1"/>
        <v>0</v>
      </c>
      <c r="L3" s="32" t="s">
        <v>61</v>
      </c>
      <c r="M3" s="32">
        <f t="shared" si="2"/>
        <v>0</v>
      </c>
      <c r="O3" s="44" t="s">
        <v>59</v>
      </c>
      <c r="P3" s="32">
        <f t="shared" si="3"/>
        <v>0</v>
      </c>
      <c r="R3" s="44" t="s">
        <v>97</v>
      </c>
      <c r="S3" s="32">
        <f t="shared" si="4"/>
        <v>0</v>
      </c>
      <c r="X3" s="166" t="s">
        <v>172</v>
      </c>
      <c r="Y3" s="167">
        <f>COUNTIFS($AZ:$AZ,"="&amp;3)</f>
        <v>0</v>
      </c>
    </row>
    <row r="4" spans="1:52" ht="19.95" customHeight="1">
      <c r="F4" s="32" t="s">
        <v>58</v>
      </c>
      <c r="G4" s="32">
        <f t="shared" si="0"/>
        <v>1</v>
      </c>
      <c r="I4" s="44" t="s">
        <v>66</v>
      </c>
      <c r="J4" s="32">
        <f t="shared" si="1"/>
        <v>0</v>
      </c>
      <c r="L4" s="32" t="s">
        <v>58</v>
      </c>
      <c r="M4" s="32">
        <f t="shared" si="2"/>
        <v>0</v>
      </c>
      <c r="O4" s="44" t="s">
        <v>66</v>
      </c>
      <c r="P4" s="32">
        <f t="shared" si="3"/>
        <v>0</v>
      </c>
      <c r="R4" s="44" t="s">
        <v>98</v>
      </c>
      <c r="S4" s="32">
        <f t="shared" si="4"/>
        <v>0</v>
      </c>
      <c r="X4" s="166" t="s">
        <v>173</v>
      </c>
      <c r="Y4" s="167">
        <f>COUNTIFS($AZ:$AZ,"="&amp;4)</f>
        <v>0</v>
      </c>
    </row>
    <row r="5" spans="1:52" ht="19.95" customHeight="1">
      <c r="F5" s="32" t="s">
        <v>63</v>
      </c>
      <c r="G5" s="32">
        <f t="shared" si="0"/>
        <v>0</v>
      </c>
      <c r="I5" s="32" t="s">
        <v>34</v>
      </c>
      <c r="J5" s="32">
        <f t="shared" si="1"/>
        <v>0</v>
      </c>
      <c r="L5" s="32" t="s">
        <v>63</v>
      </c>
      <c r="M5" s="32">
        <f t="shared" si="2"/>
        <v>0</v>
      </c>
      <c r="O5" s="32" t="s">
        <v>34</v>
      </c>
      <c r="P5" s="32">
        <f t="shared" si="3"/>
        <v>0</v>
      </c>
      <c r="R5" s="44" t="s">
        <v>35</v>
      </c>
      <c r="S5" s="32">
        <f t="shared" si="4"/>
        <v>0</v>
      </c>
      <c r="X5" s="166" t="s">
        <v>174</v>
      </c>
      <c r="Y5" s="167">
        <f>COUNTIFS($AZ:$AZ,"="&amp;5)</f>
        <v>0</v>
      </c>
    </row>
    <row r="6" spans="1:52" ht="19.95" customHeight="1">
      <c r="F6" s="32" t="s">
        <v>55</v>
      </c>
      <c r="G6" s="32">
        <f t="shared" si="0"/>
        <v>0</v>
      </c>
      <c r="I6" s="32" t="s">
        <v>60</v>
      </c>
      <c r="J6" s="32">
        <f t="shared" si="1"/>
        <v>0</v>
      </c>
      <c r="L6" s="32" t="s">
        <v>55</v>
      </c>
      <c r="M6" s="32">
        <f t="shared" si="2"/>
        <v>0</v>
      </c>
      <c r="O6" s="32" t="s">
        <v>60</v>
      </c>
      <c r="P6" s="32">
        <f t="shared" si="3"/>
        <v>0</v>
      </c>
      <c r="R6" s="32" t="s">
        <v>99</v>
      </c>
      <c r="S6" s="32">
        <f t="shared" si="4"/>
        <v>0</v>
      </c>
      <c r="X6" s="166" t="s">
        <v>175</v>
      </c>
      <c r="Y6" s="167">
        <f>COUNTIFS($AZ:$AZ,"="&amp;6)</f>
        <v>0</v>
      </c>
    </row>
    <row r="7" spans="1:52" ht="19.95" customHeight="1">
      <c r="F7" s="32" t="s">
        <v>57</v>
      </c>
      <c r="G7" s="32">
        <f t="shared" si="0"/>
        <v>11</v>
      </c>
      <c r="I7" s="32" t="s">
        <v>62</v>
      </c>
      <c r="J7" s="32">
        <f t="shared" si="1"/>
        <v>0</v>
      </c>
      <c r="L7" s="32" t="s">
        <v>57</v>
      </c>
      <c r="M7" s="32">
        <f t="shared" si="2"/>
        <v>0</v>
      </c>
      <c r="O7" s="32" t="s">
        <v>62</v>
      </c>
      <c r="P7" s="32">
        <f t="shared" si="3"/>
        <v>0</v>
      </c>
      <c r="R7" s="32" t="s">
        <v>56</v>
      </c>
      <c r="S7" s="32">
        <f t="shared" si="4"/>
        <v>0</v>
      </c>
      <c r="X7" s="166" t="s">
        <v>176</v>
      </c>
      <c r="Y7" s="167">
        <f>COUNTIFS($AZ:$AZ,"="&amp;7)</f>
        <v>0</v>
      </c>
    </row>
    <row r="8" spans="1:52" ht="19.95" customHeight="1">
      <c r="F8" s="32" t="s">
        <v>59</v>
      </c>
      <c r="G8" s="32">
        <f t="shared" si="0"/>
        <v>0</v>
      </c>
      <c r="I8" s="32"/>
      <c r="J8" s="32"/>
      <c r="L8" s="32" t="s">
        <v>59</v>
      </c>
      <c r="M8" s="32">
        <f t="shared" si="2"/>
        <v>0</v>
      </c>
      <c r="O8" s="32"/>
      <c r="P8" s="32"/>
      <c r="R8" s="32" t="s">
        <v>81</v>
      </c>
      <c r="S8" s="32">
        <f t="shared" si="4"/>
        <v>0</v>
      </c>
      <c r="X8" s="166" t="s">
        <v>177</v>
      </c>
      <c r="Y8" s="167">
        <f>COUNTIFS($AZ:$AZ,"="&amp;8)</f>
        <v>0</v>
      </c>
    </row>
    <row r="9" spans="1:52" ht="19.95" customHeight="1">
      <c r="F9" s="45" t="s">
        <v>67</v>
      </c>
      <c r="G9" s="46">
        <f>COUNTIFS($AC:$AC,"New_TC")</f>
        <v>17</v>
      </c>
      <c r="I9" s="45" t="s">
        <v>100</v>
      </c>
      <c r="J9" s="46">
        <f>COUNTIFS($AC:$AC,"Reuse_Org")</f>
        <v>0</v>
      </c>
      <c r="L9" s="45"/>
      <c r="M9" s="46">
        <f>COUNTA($E:$E)-1</f>
        <v>17</v>
      </c>
      <c r="O9" s="45" t="s">
        <v>101</v>
      </c>
      <c r="P9" s="46">
        <f>COUNTIFS($AC:$AC,"Reuse_Modify")</f>
        <v>0</v>
      </c>
      <c r="R9" s="32"/>
      <c r="S9" s="32"/>
      <c r="X9" s="166" t="s">
        <v>178</v>
      </c>
      <c r="Y9" s="167">
        <f>COUNTIFS($AZ:$AZ,"="&amp;9)</f>
        <v>12</v>
      </c>
    </row>
    <row r="10" spans="1:52" ht="19.95" customHeight="1">
      <c r="F10" s="45" t="s">
        <v>32</v>
      </c>
      <c r="G10" s="46">
        <f>SUM(G2:G8)</f>
        <v>17</v>
      </c>
      <c r="I10" s="45" t="s">
        <v>70</v>
      </c>
      <c r="J10" s="46">
        <f>SUM(J2:J7)</f>
        <v>17</v>
      </c>
      <c r="L10" s="45" t="s">
        <v>32</v>
      </c>
      <c r="M10" s="46">
        <f>SUM(M2:M8)</f>
        <v>17</v>
      </c>
      <c r="O10" s="45" t="s">
        <v>70</v>
      </c>
      <c r="P10" s="46">
        <f>SUM(P2:P7)</f>
        <v>0</v>
      </c>
      <c r="R10" s="45" t="s">
        <v>70</v>
      </c>
      <c r="S10" s="46">
        <f>SUM(S2:S9)</f>
        <v>17</v>
      </c>
      <c r="X10" s="166" t="s">
        <v>179</v>
      </c>
      <c r="Y10" s="167">
        <f>COUNTIFS($AZ:$AZ,"="&amp;10)</f>
        <v>5</v>
      </c>
    </row>
    <row r="11" spans="1:52" ht="19.95" customHeight="1">
      <c r="X11" s="166" t="s">
        <v>180</v>
      </c>
      <c r="Y11" s="167">
        <f>COUNTIFS($AZ:$AZ,"="&amp;11)</f>
        <v>0</v>
      </c>
    </row>
    <row r="12" spans="1:52" ht="19.95" customHeight="1">
      <c r="X12" s="166" t="s">
        <v>181</v>
      </c>
      <c r="Y12" s="167">
        <f>COUNTIFS($AZ:$AZ,"="&amp;12)</f>
        <v>0</v>
      </c>
    </row>
    <row r="13" spans="1:52" ht="19.95" customHeight="1">
      <c r="D13" s="41"/>
    </row>
    <row r="14" spans="1:52" ht="19.95" customHeight="1">
      <c r="E14" s="56" t="s">
        <v>38</v>
      </c>
      <c r="F14" s="56" t="s">
        <v>39</v>
      </c>
      <c r="G14" s="55" t="s">
        <v>4</v>
      </c>
      <c r="H14" s="55" t="s">
        <v>41</v>
      </c>
      <c r="I14" s="55" t="s">
        <v>77</v>
      </c>
      <c r="J14" s="55" t="s">
        <v>78</v>
      </c>
      <c r="K14" s="55" t="s">
        <v>79</v>
      </c>
      <c r="L14" s="55" t="s">
        <v>80</v>
      </c>
      <c r="M14" s="55" t="s">
        <v>42</v>
      </c>
      <c r="N14" s="55" t="s">
        <v>43</v>
      </c>
      <c r="O14" s="55" t="s">
        <v>31</v>
      </c>
      <c r="P14" s="55" t="s">
        <v>40</v>
      </c>
      <c r="Q14" s="55" t="s">
        <v>84</v>
      </c>
      <c r="R14" s="55" t="s">
        <v>85</v>
      </c>
      <c r="S14" s="55" t="s">
        <v>45</v>
      </c>
      <c r="T14" s="55" t="s">
        <v>86</v>
      </c>
      <c r="U14" s="55" t="s">
        <v>46</v>
      </c>
      <c r="V14" s="55" t="s">
        <v>44</v>
      </c>
      <c r="W14" s="55" t="s">
        <v>2</v>
      </c>
      <c r="X14" s="55" t="s">
        <v>3</v>
      </c>
      <c r="Y14" s="55" t="s">
        <v>87</v>
      </c>
      <c r="Z14" s="55" t="s">
        <v>88</v>
      </c>
      <c r="AA14" s="55" t="s">
        <v>89</v>
      </c>
      <c r="AB14" s="55" t="s">
        <v>90</v>
      </c>
      <c r="AC14" s="55" t="s">
        <v>91</v>
      </c>
      <c r="AD14" s="57" t="s">
        <v>92</v>
      </c>
      <c r="AE14" s="57" t="s">
        <v>134</v>
      </c>
      <c r="AF14" s="57" t="s">
        <v>135</v>
      </c>
      <c r="AG14" s="58" t="s">
        <v>47</v>
      </c>
      <c r="AH14" s="58" t="s">
        <v>93</v>
      </c>
      <c r="AI14" s="58" t="s">
        <v>84</v>
      </c>
      <c r="AJ14" s="58" t="s">
        <v>94</v>
      </c>
      <c r="AK14" s="58" t="s">
        <v>95</v>
      </c>
      <c r="AL14" s="57" t="s">
        <v>50</v>
      </c>
      <c r="AM14" s="597" t="s">
        <v>48</v>
      </c>
      <c r="AN14" s="597"/>
      <c r="AO14" s="597"/>
      <c r="AP14" s="597"/>
      <c r="AQ14" s="597"/>
      <c r="AR14" s="597" t="s">
        <v>49</v>
      </c>
      <c r="AS14" s="597"/>
      <c r="AT14" s="597"/>
      <c r="AU14" s="597"/>
      <c r="AV14" s="597"/>
      <c r="AW14" s="157"/>
      <c r="AX14" s="157"/>
      <c r="AY14" s="157"/>
      <c r="AZ14" s="157"/>
    </row>
    <row r="15" spans="1:52" ht="19.95" customHeight="1">
      <c r="E15" s="59"/>
      <c r="F15" s="60"/>
      <c r="G15" s="61"/>
      <c r="H15" s="46"/>
      <c r="I15" s="46"/>
      <c r="J15" s="46"/>
      <c r="K15" s="46"/>
      <c r="L15" s="46"/>
      <c r="M15" s="46" t="s">
        <v>0</v>
      </c>
      <c r="N15" s="46" t="s">
        <v>0</v>
      </c>
      <c r="O15" s="46" t="s">
        <v>0</v>
      </c>
      <c r="P15" s="46" t="s">
        <v>0</v>
      </c>
      <c r="Q15" s="46" t="s">
        <v>0</v>
      </c>
      <c r="R15" s="46" t="s">
        <v>0</v>
      </c>
      <c r="S15" s="46" t="s">
        <v>140</v>
      </c>
      <c r="T15" s="46" t="s">
        <v>0</v>
      </c>
      <c r="U15" s="46" t="s">
        <v>0</v>
      </c>
      <c r="V15" s="46" t="s">
        <v>0</v>
      </c>
      <c r="W15" s="46" t="s">
        <v>154</v>
      </c>
      <c r="X15" s="46" t="s">
        <v>155</v>
      </c>
      <c r="Y15" s="170"/>
      <c r="Z15" s="46"/>
      <c r="AA15" s="46" t="s">
        <v>0</v>
      </c>
      <c r="AB15" s="46" t="s">
        <v>0</v>
      </c>
      <c r="AC15" s="46"/>
      <c r="AD15" s="46"/>
      <c r="AE15" s="46"/>
      <c r="AF15" s="46"/>
      <c r="AG15" s="62"/>
      <c r="AH15" s="62"/>
      <c r="AI15" s="62"/>
      <c r="AJ15" s="62"/>
      <c r="AK15" s="62"/>
      <c r="AL15" s="62"/>
      <c r="AM15" s="63" t="s">
        <v>36</v>
      </c>
      <c r="AN15" s="64" t="s">
        <v>96</v>
      </c>
      <c r="AO15" s="63" t="s">
        <v>52</v>
      </c>
      <c r="AP15" s="64" t="s">
        <v>53</v>
      </c>
      <c r="AQ15" s="63" t="s">
        <v>51</v>
      </c>
      <c r="AR15" s="65" t="s">
        <v>36</v>
      </c>
      <c r="AS15" s="65" t="s">
        <v>96</v>
      </c>
      <c r="AT15" s="66" t="s">
        <v>54</v>
      </c>
      <c r="AU15" s="66" t="s">
        <v>53</v>
      </c>
      <c r="AV15" s="65" t="s">
        <v>51</v>
      </c>
      <c r="AW15" s="158" t="s">
        <v>153</v>
      </c>
      <c r="AX15" s="164" t="s">
        <v>168</v>
      </c>
      <c r="AY15" s="164" t="s">
        <v>169</v>
      </c>
      <c r="AZ15" s="158" t="s">
        <v>166</v>
      </c>
    </row>
    <row r="16" spans="1:52" ht="19.95" customHeight="1">
      <c r="E16" s="87" t="s">
        <v>770</v>
      </c>
      <c r="F16" s="96" t="s">
        <v>771</v>
      </c>
      <c r="G16" s="32"/>
      <c r="H16" s="87" t="s">
        <v>772</v>
      </c>
      <c r="I16" s="104" t="s">
        <v>773</v>
      </c>
      <c r="J16" s="69" t="s">
        <v>774</v>
      </c>
      <c r="K16" s="32"/>
      <c r="L16" s="32"/>
      <c r="M16" s="32"/>
      <c r="N16" s="32"/>
      <c r="O16" s="87" t="s">
        <v>775</v>
      </c>
      <c r="P16" s="32"/>
      <c r="Q16" s="87" t="s">
        <v>776</v>
      </c>
      <c r="R16" s="104" t="s">
        <v>777</v>
      </c>
      <c r="S16" s="32"/>
      <c r="T16" s="32"/>
      <c r="U16" s="317" t="s">
        <v>778</v>
      </c>
      <c r="V16" s="32"/>
      <c r="W16" s="159" t="s">
        <v>29</v>
      </c>
      <c r="X16" s="32"/>
      <c r="Y16" s="167"/>
      <c r="Z16" s="32"/>
      <c r="AA16" s="32"/>
      <c r="AB16" s="32"/>
      <c r="AC16" s="76" t="s">
        <v>142</v>
      </c>
      <c r="AD16" s="32"/>
      <c r="AE16" s="87" t="s">
        <v>207</v>
      </c>
      <c r="AF16" s="336">
        <v>43738</v>
      </c>
      <c r="AG16" s="32"/>
      <c r="AH16" s="32"/>
      <c r="AI16" s="112"/>
      <c r="AJ16" s="32"/>
      <c r="AK16" s="32"/>
      <c r="AL16" s="32"/>
      <c r="AM16" s="87" t="s">
        <v>206</v>
      </c>
      <c r="AN16" s="337">
        <v>43739</v>
      </c>
      <c r="AO16" s="87" t="s">
        <v>58</v>
      </c>
      <c r="AP16" s="87" t="s">
        <v>56</v>
      </c>
      <c r="AQ16" s="31" t="s">
        <v>779</v>
      </c>
      <c r="AR16" s="87" t="s">
        <v>206</v>
      </c>
      <c r="AS16" s="337">
        <v>43739</v>
      </c>
      <c r="AT16" s="87" t="s">
        <v>56</v>
      </c>
      <c r="AU16" s="32"/>
      <c r="AV16" s="32"/>
      <c r="AW16" s="32"/>
      <c r="AX16" s="32"/>
      <c r="AY16" s="32"/>
      <c r="AZ16" s="174">
        <f>MONTH(AF16)</f>
        <v>9</v>
      </c>
    </row>
    <row r="17" spans="5:52" ht="19.95" customHeight="1">
      <c r="E17" s="87" t="s">
        <v>770</v>
      </c>
      <c r="F17" s="317" t="s">
        <v>771</v>
      </c>
      <c r="G17" s="32"/>
      <c r="H17" s="87" t="s">
        <v>780</v>
      </c>
      <c r="I17" s="104" t="s">
        <v>781</v>
      </c>
      <c r="J17" s="69" t="s">
        <v>782</v>
      </c>
      <c r="K17" s="32"/>
      <c r="L17" s="32"/>
      <c r="M17" s="32"/>
      <c r="N17" s="32"/>
      <c r="O17" s="87" t="s">
        <v>775</v>
      </c>
      <c r="P17" s="32"/>
      <c r="Q17" s="87" t="s">
        <v>776</v>
      </c>
      <c r="R17" s="104" t="s">
        <v>783</v>
      </c>
      <c r="S17" s="32"/>
      <c r="T17" s="32"/>
      <c r="U17" s="317" t="s">
        <v>778</v>
      </c>
      <c r="V17" s="32"/>
      <c r="W17" s="159" t="s">
        <v>29</v>
      </c>
      <c r="X17" s="32"/>
      <c r="Y17" s="167"/>
      <c r="Z17" s="32"/>
      <c r="AA17" s="32"/>
      <c r="AB17" s="32"/>
      <c r="AC17" s="76" t="s">
        <v>142</v>
      </c>
      <c r="AD17" s="32"/>
      <c r="AE17" s="87" t="s">
        <v>207</v>
      </c>
      <c r="AF17" s="336">
        <v>43738</v>
      </c>
      <c r="AG17" s="32"/>
      <c r="AH17" s="32"/>
      <c r="AI17" s="112"/>
      <c r="AJ17" s="32"/>
      <c r="AK17" s="32"/>
      <c r="AL17" s="32"/>
      <c r="AM17" s="87" t="s">
        <v>206</v>
      </c>
      <c r="AN17" s="337">
        <v>43739</v>
      </c>
      <c r="AO17" s="87" t="s">
        <v>57</v>
      </c>
      <c r="AP17" s="87" t="s">
        <v>56</v>
      </c>
      <c r="AQ17" s="31" t="s">
        <v>784</v>
      </c>
      <c r="AR17" s="87" t="s">
        <v>206</v>
      </c>
      <c r="AS17" s="337">
        <v>43739</v>
      </c>
      <c r="AT17" s="87" t="s">
        <v>56</v>
      </c>
      <c r="AU17" s="32"/>
      <c r="AV17" s="32"/>
      <c r="AW17" s="32"/>
      <c r="AX17" s="32"/>
      <c r="AY17" s="32"/>
      <c r="AZ17" s="174">
        <f t="shared" ref="AZ17:AZ32" si="5">MONTH(AF17)</f>
        <v>9</v>
      </c>
    </row>
    <row r="18" spans="5:52" ht="19.95" customHeight="1">
      <c r="E18" s="87" t="s">
        <v>785</v>
      </c>
      <c r="F18" s="317" t="s">
        <v>771</v>
      </c>
      <c r="G18" s="32"/>
      <c r="H18" s="87" t="s">
        <v>786</v>
      </c>
      <c r="I18" s="104" t="s">
        <v>787</v>
      </c>
      <c r="J18" s="69" t="s">
        <v>788</v>
      </c>
      <c r="K18" s="32"/>
      <c r="L18" s="32"/>
      <c r="M18" s="32"/>
      <c r="N18" s="32"/>
      <c r="O18" s="87" t="s">
        <v>775</v>
      </c>
      <c r="P18" s="32"/>
      <c r="Q18" s="87" t="s">
        <v>776</v>
      </c>
      <c r="R18" s="104" t="s">
        <v>777</v>
      </c>
      <c r="S18" s="32"/>
      <c r="T18" s="32"/>
      <c r="U18" s="317" t="s">
        <v>778</v>
      </c>
      <c r="V18" s="32"/>
      <c r="W18" s="159" t="s">
        <v>29</v>
      </c>
      <c r="X18" s="32"/>
      <c r="Y18" s="167"/>
      <c r="Z18" s="32"/>
      <c r="AA18" s="32"/>
      <c r="AB18" s="32"/>
      <c r="AC18" s="76" t="s">
        <v>142</v>
      </c>
      <c r="AD18" s="32"/>
      <c r="AE18" s="87" t="s">
        <v>207</v>
      </c>
      <c r="AF18" s="336">
        <v>43738</v>
      </c>
      <c r="AG18" s="32"/>
      <c r="AH18" s="32"/>
      <c r="AI18" s="112"/>
      <c r="AJ18" s="32"/>
      <c r="AK18" s="32"/>
      <c r="AL18" s="32"/>
      <c r="AM18" s="87" t="s">
        <v>206</v>
      </c>
      <c r="AN18" s="337">
        <v>43739</v>
      </c>
      <c r="AO18" s="87" t="s">
        <v>57</v>
      </c>
      <c r="AP18" s="87" t="s">
        <v>56</v>
      </c>
      <c r="AQ18" s="31" t="s">
        <v>779</v>
      </c>
      <c r="AR18" s="87" t="s">
        <v>206</v>
      </c>
      <c r="AS18" s="337">
        <v>43739</v>
      </c>
      <c r="AT18" s="87" t="s">
        <v>56</v>
      </c>
      <c r="AU18" s="32"/>
      <c r="AV18" s="32"/>
      <c r="AW18" s="32"/>
      <c r="AX18" s="32"/>
      <c r="AY18" s="32"/>
      <c r="AZ18" s="174">
        <f t="shared" si="5"/>
        <v>9</v>
      </c>
    </row>
    <row r="19" spans="5:52" ht="19.95" customHeight="1">
      <c r="E19" s="87" t="s">
        <v>785</v>
      </c>
      <c r="F19" s="317" t="s">
        <v>771</v>
      </c>
      <c r="G19" s="32"/>
      <c r="H19" s="87" t="s">
        <v>789</v>
      </c>
      <c r="I19" s="104" t="s">
        <v>790</v>
      </c>
      <c r="J19" s="69" t="s">
        <v>791</v>
      </c>
      <c r="K19" s="32"/>
      <c r="L19" s="32"/>
      <c r="M19" s="32"/>
      <c r="N19" s="32"/>
      <c r="O19" s="87" t="s">
        <v>775</v>
      </c>
      <c r="P19" s="32"/>
      <c r="Q19" s="87" t="s">
        <v>776</v>
      </c>
      <c r="R19" s="104" t="s">
        <v>792</v>
      </c>
      <c r="S19" s="32"/>
      <c r="T19" s="32"/>
      <c r="U19" s="317" t="s">
        <v>778</v>
      </c>
      <c r="V19" s="32"/>
      <c r="W19" s="159" t="s">
        <v>29</v>
      </c>
      <c r="X19" s="32"/>
      <c r="Y19" s="167"/>
      <c r="Z19" s="32"/>
      <c r="AA19" s="32"/>
      <c r="AB19" s="32"/>
      <c r="AC19" s="76" t="s">
        <v>142</v>
      </c>
      <c r="AD19" s="32"/>
      <c r="AE19" s="87" t="s">
        <v>207</v>
      </c>
      <c r="AF19" s="336">
        <v>43738</v>
      </c>
      <c r="AG19" s="32"/>
      <c r="AH19" s="32"/>
      <c r="AI19" s="112"/>
      <c r="AJ19" s="32"/>
      <c r="AK19" s="32"/>
      <c r="AL19" s="32"/>
      <c r="AM19" s="87" t="s">
        <v>206</v>
      </c>
      <c r="AN19" s="337">
        <v>43739</v>
      </c>
      <c r="AO19" s="87" t="s">
        <v>57</v>
      </c>
      <c r="AP19" s="87" t="s">
        <v>56</v>
      </c>
      <c r="AQ19" s="31" t="s">
        <v>784</v>
      </c>
      <c r="AR19" s="87" t="s">
        <v>206</v>
      </c>
      <c r="AS19" s="337">
        <v>43739</v>
      </c>
      <c r="AT19" s="87" t="s">
        <v>56</v>
      </c>
      <c r="AU19" s="32"/>
      <c r="AV19" s="32"/>
      <c r="AW19" s="32"/>
      <c r="AX19" s="32"/>
      <c r="AY19" s="32"/>
      <c r="AZ19" s="174">
        <f t="shared" si="5"/>
        <v>9</v>
      </c>
    </row>
    <row r="20" spans="5:52" ht="19.95" customHeight="1">
      <c r="E20" s="87" t="s">
        <v>793</v>
      </c>
      <c r="F20" s="317" t="s">
        <v>771</v>
      </c>
      <c r="G20" s="32"/>
      <c r="H20" s="87" t="s">
        <v>794</v>
      </c>
      <c r="I20" s="104" t="s">
        <v>795</v>
      </c>
      <c r="J20" s="69" t="s">
        <v>796</v>
      </c>
      <c r="K20" s="32"/>
      <c r="L20" s="32"/>
      <c r="M20" s="32"/>
      <c r="N20" s="32"/>
      <c r="O20" s="87" t="s">
        <v>775</v>
      </c>
      <c r="P20" s="32"/>
      <c r="Q20" s="87" t="s">
        <v>776</v>
      </c>
      <c r="R20" s="104" t="s">
        <v>777</v>
      </c>
      <c r="S20" s="32"/>
      <c r="T20" s="32"/>
      <c r="U20" s="317" t="s">
        <v>778</v>
      </c>
      <c r="V20" s="32"/>
      <c r="W20" s="159" t="s">
        <v>29</v>
      </c>
      <c r="X20" s="32"/>
      <c r="Y20" s="167"/>
      <c r="Z20" s="32"/>
      <c r="AA20" s="32"/>
      <c r="AB20" s="32"/>
      <c r="AC20" s="76" t="s">
        <v>142</v>
      </c>
      <c r="AD20" s="32"/>
      <c r="AE20" s="87" t="s">
        <v>207</v>
      </c>
      <c r="AF20" s="336">
        <v>43738</v>
      </c>
      <c r="AG20" s="32"/>
      <c r="AH20" s="32"/>
      <c r="AI20" s="112"/>
      <c r="AJ20" s="32"/>
      <c r="AK20" s="32"/>
      <c r="AL20" s="32"/>
      <c r="AM20" s="87" t="s">
        <v>206</v>
      </c>
      <c r="AN20" s="337">
        <v>43739</v>
      </c>
      <c r="AO20" s="87" t="s">
        <v>56</v>
      </c>
      <c r="AP20" s="87" t="s">
        <v>56</v>
      </c>
      <c r="AQ20" s="32"/>
      <c r="AR20" s="87" t="s">
        <v>206</v>
      </c>
      <c r="AS20" s="337">
        <v>43739</v>
      </c>
      <c r="AT20" s="87" t="s">
        <v>56</v>
      </c>
      <c r="AU20" s="32"/>
      <c r="AV20" s="32"/>
      <c r="AW20" s="32"/>
      <c r="AX20" s="32"/>
      <c r="AY20" s="32"/>
      <c r="AZ20" s="174">
        <f t="shared" si="5"/>
        <v>9</v>
      </c>
    </row>
    <row r="21" spans="5:52" ht="19.95" customHeight="1">
      <c r="E21" s="87" t="s">
        <v>793</v>
      </c>
      <c r="F21" s="96" t="s">
        <v>771</v>
      </c>
      <c r="G21" s="32"/>
      <c r="H21" s="87" t="s">
        <v>797</v>
      </c>
      <c r="I21" s="104" t="s">
        <v>798</v>
      </c>
      <c r="J21" s="69" t="s">
        <v>799</v>
      </c>
      <c r="K21" s="32"/>
      <c r="L21" s="32"/>
      <c r="M21" s="32"/>
      <c r="N21" s="32"/>
      <c r="O21" s="87" t="s">
        <v>775</v>
      </c>
      <c r="P21" s="32"/>
      <c r="Q21" s="87" t="s">
        <v>776</v>
      </c>
      <c r="R21" s="104" t="s">
        <v>800</v>
      </c>
      <c r="S21" s="32"/>
      <c r="T21" s="32"/>
      <c r="U21" s="317" t="s">
        <v>778</v>
      </c>
      <c r="V21" s="32"/>
      <c r="W21" s="159" t="s">
        <v>29</v>
      </c>
      <c r="X21" s="32"/>
      <c r="Y21" s="167"/>
      <c r="Z21" s="32"/>
      <c r="AA21" s="32"/>
      <c r="AB21" s="32"/>
      <c r="AC21" s="76" t="s">
        <v>142</v>
      </c>
      <c r="AD21" s="32"/>
      <c r="AE21" s="87" t="s">
        <v>207</v>
      </c>
      <c r="AF21" s="336">
        <v>43738</v>
      </c>
      <c r="AG21" s="32"/>
      <c r="AH21" s="32"/>
      <c r="AI21" s="112"/>
      <c r="AJ21" s="32"/>
      <c r="AK21" s="32"/>
      <c r="AL21" s="32"/>
      <c r="AM21" s="87" t="s">
        <v>206</v>
      </c>
      <c r="AN21" s="337">
        <v>43739</v>
      </c>
      <c r="AO21" s="87" t="s">
        <v>57</v>
      </c>
      <c r="AP21" s="87" t="s">
        <v>56</v>
      </c>
      <c r="AQ21" s="31" t="s">
        <v>801</v>
      </c>
      <c r="AR21" s="87" t="s">
        <v>206</v>
      </c>
      <c r="AS21" s="337">
        <v>43739</v>
      </c>
      <c r="AT21" s="87" t="s">
        <v>56</v>
      </c>
      <c r="AU21" s="32"/>
      <c r="AV21" s="32"/>
      <c r="AW21" s="32"/>
      <c r="AX21" s="32"/>
      <c r="AY21" s="32"/>
      <c r="AZ21" s="174">
        <f t="shared" si="5"/>
        <v>9</v>
      </c>
    </row>
    <row r="22" spans="5:52" ht="19.95" customHeight="1">
      <c r="E22" s="87" t="s">
        <v>793</v>
      </c>
      <c r="F22" s="96" t="s">
        <v>771</v>
      </c>
      <c r="G22" s="32"/>
      <c r="H22" s="87" t="s">
        <v>802</v>
      </c>
      <c r="I22" s="104" t="s">
        <v>803</v>
      </c>
      <c r="J22" s="96" t="s">
        <v>804</v>
      </c>
      <c r="K22" s="32"/>
      <c r="L22" s="32"/>
      <c r="M22" s="32"/>
      <c r="N22" s="32"/>
      <c r="O22" s="87" t="s">
        <v>775</v>
      </c>
      <c r="P22" s="32"/>
      <c r="Q22" s="87" t="s">
        <v>776</v>
      </c>
      <c r="R22" s="104" t="s">
        <v>805</v>
      </c>
      <c r="S22" s="32"/>
      <c r="T22" s="32"/>
      <c r="U22" s="317" t="s">
        <v>778</v>
      </c>
      <c r="V22" s="32"/>
      <c r="W22" s="159" t="s">
        <v>29</v>
      </c>
      <c r="X22" s="32"/>
      <c r="Y22" s="167"/>
      <c r="Z22" s="32"/>
      <c r="AA22" s="32"/>
      <c r="AB22" s="32"/>
      <c r="AC22" s="76" t="s">
        <v>142</v>
      </c>
      <c r="AD22" s="32"/>
      <c r="AE22" s="87" t="s">
        <v>207</v>
      </c>
      <c r="AF22" s="336">
        <v>43738</v>
      </c>
      <c r="AG22" s="32"/>
      <c r="AH22" s="32"/>
      <c r="AI22" s="112"/>
      <c r="AJ22" s="32"/>
      <c r="AK22" s="32"/>
      <c r="AL22" s="32"/>
      <c r="AM22" s="87" t="s">
        <v>206</v>
      </c>
      <c r="AN22" s="337">
        <v>43739</v>
      </c>
      <c r="AO22" s="87" t="s">
        <v>57</v>
      </c>
      <c r="AP22" s="87" t="s">
        <v>56</v>
      </c>
      <c r="AQ22" s="31" t="s">
        <v>806</v>
      </c>
      <c r="AR22" s="87" t="s">
        <v>206</v>
      </c>
      <c r="AS22" s="337">
        <v>43739</v>
      </c>
      <c r="AT22" s="87" t="s">
        <v>56</v>
      </c>
      <c r="AU22" s="32"/>
      <c r="AV22" s="32"/>
      <c r="AW22" s="32"/>
      <c r="AX22" s="32"/>
      <c r="AY22" s="32"/>
      <c r="AZ22" s="174">
        <f t="shared" si="5"/>
        <v>9</v>
      </c>
    </row>
    <row r="23" spans="5:52" ht="19.95" customHeight="1">
      <c r="E23" s="87" t="s">
        <v>807</v>
      </c>
      <c r="F23" s="96" t="s">
        <v>771</v>
      </c>
      <c r="G23" s="32"/>
      <c r="H23" s="87" t="s">
        <v>808</v>
      </c>
      <c r="I23" s="104" t="s">
        <v>809</v>
      </c>
      <c r="J23" s="69" t="s">
        <v>810</v>
      </c>
      <c r="K23" s="32"/>
      <c r="L23" s="32"/>
      <c r="M23" s="32"/>
      <c r="N23" s="32"/>
      <c r="O23" s="87" t="s">
        <v>775</v>
      </c>
      <c r="P23" s="32"/>
      <c r="Q23" s="87" t="s">
        <v>776</v>
      </c>
      <c r="R23" s="104" t="s">
        <v>777</v>
      </c>
      <c r="S23" s="32"/>
      <c r="T23" s="32"/>
      <c r="U23" s="317" t="s">
        <v>778</v>
      </c>
      <c r="V23" s="32"/>
      <c r="W23" s="159" t="s">
        <v>29</v>
      </c>
      <c r="X23" s="32"/>
      <c r="Y23" s="167"/>
      <c r="Z23" s="32"/>
      <c r="AA23" s="32"/>
      <c r="AB23" s="32"/>
      <c r="AC23" s="76" t="s">
        <v>142</v>
      </c>
      <c r="AD23" s="32"/>
      <c r="AE23" s="87" t="s">
        <v>207</v>
      </c>
      <c r="AF23" s="336">
        <v>43738</v>
      </c>
      <c r="AG23" s="32"/>
      <c r="AH23" s="32"/>
      <c r="AI23" s="112"/>
      <c r="AJ23" s="32"/>
      <c r="AK23" s="32"/>
      <c r="AL23" s="32"/>
      <c r="AM23" s="87" t="s">
        <v>206</v>
      </c>
      <c r="AN23" s="337">
        <v>43739</v>
      </c>
      <c r="AO23" s="87" t="s">
        <v>56</v>
      </c>
      <c r="AP23" s="87" t="s">
        <v>56</v>
      </c>
      <c r="AQ23" s="32"/>
      <c r="AR23" s="87" t="s">
        <v>206</v>
      </c>
      <c r="AS23" s="337">
        <v>43739</v>
      </c>
      <c r="AT23" s="87" t="s">
        <v>56</v>
      </c>
      <c r="AU23" s="32"/>
      <c r="AV23" s="32"/>
      <c r="AW23" s="32"/>
      <c r="AX23" s="32"/>
      <c r="AY23" s="32"/>
      <c r="AZ23" s="174">
        <f t="shared" si="5"/>
        <v>9</v>
      </c>
    </row>
    <row r="24" spans="5:52" ht="19.95" customHeight="1">
      <c r="E24" s="87" t="s">
        <v>807</v>
      </c>
      <c r="F24" s="317" t="s">
        <v>771</v>
      </c>
      <c r="G24" s="32"/>
      <c r="H24" s="87" t="s">
        <v>811</v>
      </c>
      <c r="I24" s="104" t="s">
        <v>812</v>
      </c>
      <c r="J24" s="69" t="s">
        <v>799</v>
      </c>
      <c r="K24" s="32"/>
      <c r="L24" s="32"/>
      <c r="M24" s="32"/>
      <c r="N24" s="32"/>
      <c r="O24" s="87" t="s">
        <v>775</v>
      </c>
      <c r="P24" s="32"/>
      <c r="Q24" s="87" t="s">
        <v>776</v>
      </c>
      <c r="R24" s="104" t="s">
        <v>813</v>
      </c>
      <c r="S24" s="32"/>
      <c r="T24" s="32"/>
      <c r="U24" s="317" t="s">
        <v>778</v>
      </c>
      <c r="V24" s="32"/>
      <c r="W24" s="159" t="s">
        <v>29</v>
      </c>
      <c r="X24" s="32"/>
      <c r="Y24" s="167"/>
      <c r="Z24" s="32"/>
      <c r="AA24" s="32"/>
      <c r="AB24" s="32"/>
      <c r="AC24" s="76" t="s">
        <v>142</v>
      </c>
      <c r="AD24" s="32"/>
      <c r="AE24" s="87" t="s">
        <v>207</v>
      </c>
      <c r="AF24" s="336">
        <v>43738</v>
      </c>
      <c r="AG24" s="32"/>
      <c r="AH24" s="32"/>
      <c r="AI24" s="112"/>
      <c r="AJ24" s="32"/>
      <c r="AK24" s="32"/>
      <c r="AL24" s="32"/>
      <c r="AM24" s="87" t="s">
        <v>206</v>
      </c>
      <c r="AN24" s="337">
        <v>43739</v>
      </c>
      <c r="AO24" s="87" t="s">
        <v>57</v>
      </c>
      <c r="AP24" s="87" t="s">
        <v>56</v>
      </c>
      <c r="AQ24" s="31" t="s">
        <v>806</v>
      </c>
      <c r="AR24" s="87" t="s">
        <v>206</v>
      </c>
      <c r="AS24" s="337">
        <v>43739</v>
      </c>
      <c r="AT24" s="87" t="s">
        <v>56</v>
      </c>
      <c r="AU24" s="32"/>
      <c r="AV24" s="32"/>
      <c r="AW24" s="32"/>
      <c r="AX24" s="32"/>
      <c r="AY24" s="32"/>
      <c r="AZ24" s="174">
        <f t="shared" si="5"/>
        <v>9</v>
      </c>
    </row>
    <row r="25" spans="5:52" ht="19.95" customHeight="1">
      <c r="E25" s="87" t="s">
        <v>807</v>
      </c>
      <c r="F25" s="317" t="s">
        <v>771</v>
      </c>
      <c r="G25" s="32"/>
      <c r="H25" s="87" t="s">
        <v>814</v>
      </c>
      <c r="I25" s="104" t="s">
        <v>815</v>
      </c>
      <c r="J25" s="69" t="s">
        <v>816</v>
      </c>
      <c r="K25" s="32"/>
      <c r="L25" s="32"/>
      <c r="M25" s="32"/>
      <c r="N25" s="32"/>
      <c r="O25" s="87" t="s">
        <v>775</v>
      </c>
      <c r="P25" s="32"/>
      <c r="Q25" s="87" t="s">
        <v>776</v>
      </c>
      <c r="R25" s="104" t="s">
        <v>817</v>
      </c>
      <c r="S25" s="32"/>
      <c r="T25" s="32"/>
      <c r="U25" s="317" t="s">
        <v>778</v>
      </c>
      <c r="V25" s="32"/>
      <c r="W25" s="159" t="s">
        <v>29</v>
      </c>
      <c r="X25" s="32"/>
      <c r="Y25" s="167"/>
      <c r="Z25" s="32"/>
      <c r="AA25" s="32"/>
      <c r="AB25" s="32"/>
      <c r="AC25" s="76" t="s">
        <v>142</v>
      </c>
      <c r="AD25" s="32"/>
      <c r="AE25" s="87" t="s">
        <v>207</v>
      </c>
      <c r="AF25" s="336">
        <v>43738</v>
      </c>
      <c r="AG25" s="32"/>
      <c r="AH25" s="32"/>
      <c r="AI25" s="112"/>
      <c r="AJ25" s="32"/>
      <c r="AK25" s="32"/>
      <c r="AL25" s="32"/>
      <c r="AM25" s="87" t="s">
        <v>206</v>
      </c>
      <c r="AN25" s="337">
        <v>43739</v>
      </c>
      <c r="AO25" s="87" t="s">
        <v>57</v>
      </c>
      <c r="AP25" s="87" t="s">
        <v>56</v>
      </c>
      <c r="AQ25" s="31" t="s">
        <v>806</v>
      </c>
      <c r="AR25" s="87" t="s">
        <v>206</v>
      </c>
      <c r="AS25" s="337">
        <v>43739</v>
      </c>
      <c r="AT25" s="87" t="s">
        <v>56</v>
      </c>
      <c r="AU25" s="32"/>
      <c r="AV25" s="32"/>
      <c r="AW25" s="32"/>
      <c r="AX25" s="32"/>
      <c r="AY25" s="32"/>
      <c r="AZ25" s="174">
        <f t="shared" si="5"/>
        <v>9</v>
      </c>
    </row>
    <row r="26" spans="5:52" ht="19.95" customHeight="1">
      <c r="E26" s="87" t="s">
        <v>818</v>
      </c>
      <c r="F26" s="317" t="s">
        <v>771</v>
      </c>
      <c r="G26" s="32"/>
      <c r="H26" s="87" t="s">
        <v>819</v>
      </c>
      <c r="I26" s="104" t="s">
        <v>820</v>
      </c>
      <c r="J26" s="69" t="s">
        <v>821</v>
      </c>
      <c r="K26" s="32"/>
      <c r="L26" s="32"/>
      <c r="M26" s="32"/>
      <c r="N26" s="32"/>
      <c r="O26" s="87" t="s">
        <v>822</v>
      </c>
      <c r="P26" s="32"/>
      <c r="Q26" s="87" t="s">
        <v>823</v>
      </c>
      <c r="R26" s="104" t="s">
        <v>777</v>
      </c>
      <c r="S26" s="32"/>
      <c r="T26" s="32"/>
      <c r="U26" s="317" t="s">
        <v>778</v>
      </c>
      <c r="V26" s="32"/>
      <c r="W26" s="159" t="s">
        <v>29</v>
      </c>
      <c r="X26" s="32"/>
      <c r="Y26" s="167"/>
      <c r="Z26" s="32"/>
      <c r="AA26" s="32"/>
      <c r="AB26" s="32"/>
      <c r="AC26" s="76" t="s">
        <v>142</v>
      </c>
      <c r="AD26" s="32"/>
      <c r="AE26" s="87" t="s">
        <v>207</v>
      </c>
      <c r="AF26" s="336">
        <v>43738</v>
      </c>
      <c r="AG26" s="32"/>
      <c r="AH26" s="32"/>
      <c r="AI26" s="112"/>
      <c r="AJ26" s="32"/>
      <c r="AK26" s="32"/>
      <c r="AL26" s="32"/>
      <c r="AM26" s="87" t="s">
        <v>206</v>
      </c>
      <c r="AN26" s="337">
        <v>43739</v>
      </c>
      <c r="AO26" s="87" t="s">
        <v>56</v>
      </c>
      <c r="AP26" s="87" t="s">
        <v>56</v>
      </c>
      <c r="AQ26" s="32"/>
      <c r="AR26" s="87" t="s">
        <v>206</v>
      </c>
      <c r="AS26" s="337">
        <v>43739</v>
      </c>
      <c r="AT26" s="87" t="s">
        <v>56</v>
      </c>
      <c r="AU26" s="32"/>
      <c r="AV26" s="32"/>
      <c r="AW26" s="32"/>
      <c r="AX26" s="32"/>
      <c r="AY26" s="32"/>
      <c r="AZ26" s="174">
        <f t="shared" si="5"/>
        <v>9</v>
      </c>
    </row>
    <row r="27" spans="5:52" ht="19.95" customHeight="1">
      <c r="E27" s="87" t="s">
        <v>818</v>
      </c>
      <c r="F27" s="317" t="s">
        <v>771</v>
      </c>
      <c r="G27" s="32"/>
      <c r="H27" s="87" t="s">
        <v>824</v>
      </c>
      <c r="I27" s="104" t="s">
        <v>825</v>
      </c>
      <c r="J27" s="69" t="s">
        <v>826</v>
      </c>
      <c r="K27" s="32"/>
      <c r="L27" s="32"/>
      <c r="M27" s="32"/>
      <c r="N27" s="32"/>
      <c r="O27" s="87" t="s">
        <v>822</v>
      </c>
      <c r="P27" s="32"/>
      <c r="Q27" s="87" t="s">
        <v>823</v>
      </c>
      <c r="R27" s="104" t="s">
        <v>827</v>
      </c>
      <c r="S27" s="32"/>
      <c r="T27" s="32"/>
      <c r="U27" s="317" t="s">
        <v>778</v>
      </c>
      <c r="V27" s="32"/>
      <c r="W27" s="159" t="s">
        <v>29</v>
      </c>
      <c r="X27" s="32"/>
      <c r="Y27" s="167"/>
      <c r="Z27" s="32"/>
      <c r="AA27" s="32"/>
      <c r="AB27" s="32"/>
      <c r="AC27" s="76" t="s">
        <v>142</v>
      </c>
      <c r="AD27" s="32"/>
      <c r="AE27" s="87" t="s">
        <v>207</v>
      </c>
      <c r="AF27" s="336">
        <v>43738</v>
      </c>
      <c r="AG27" s="32"/>
      <c r="AH27" s="32"/>
      <c r="AI27" s="112"/>
      <c r="AJ27" s="32"/>
      <c r="AK27" s="32"/>
      <c r="AL27" s="32"/>
      <c r="AM27" s="87" t="s">
        <v>206</v>
      </c>
      <c r="AN27" s="337">
        <v>43739</v>
      </c>
      <c r="AO27" s="87" t="s">
        <v>57</v>
      </c>
      <c r="AP27" s="87" t="s">
        <v>56</v>
      </c>
      <c r="AQ27" s="31" t="s">
        <v>806</v>
      </c>
      <c r="AR27" s="87" t="s">
        <v>206</v>
      </c>
      <c r="AS27" s="337">
        <v>43739</v>
      </c>
      <c r="AT27" s="87" t="s">
        <v>56</v>
      </c>
      <c r="AU27" s="32"/>
      <c r="AV27" s="32"/>
      <c r="AW27" s="32"/>
      <c r="AX27" s="32"/>
      <c r="AY27" s="32"/>
      <c r="AZ27" s="174">
        <f t="shared" si="5"/>
        <v>9</v>
      </c>
    </row>
    <row r="28" spans="5:52" ht="19.95" customHeight="1">
      <c r="E28" s="87" t="s">
        <v>828</v>
      </c>
      <c r="F28" s="317" t="s">
        <v>771</v>
      </c>
      <c r="G28" s="32"/>
      <c r="H28" s="87" t="s">
        <v>829</v>
      </c>
      <c r="I28" s="104" t="s">
        <v>830</v>
      </c>
      <c r="J28" s="69" t="s">
        <v>831</v>
      </c>
      <c r="K28" s="32"/>
      <c r="L28" s="32"/>
      <c r="M28" s="32"/>
      <c r="N28" s="32"/>
      <c r="O28" s="87" t="s">
        <v>832</v>
      </c>
      <c r="P28" s="32"/>
      <c r="Q28" s="87" t="s">
        <v>833</v>
      </c>
      <c r="R28" s="104" t="s">
        <v>777</v>
      </c>
      <c r="S28" s="32"/>
      <c r="T28" s="32"/>
      <c r="U28" s="317" t="s">
        <v>778</v>
      </c>
      <c r="V28" s="32"/>
      <c r="W28" s="159" t="s">
        <v>29</v>
      </c>
      <c r="X28" s="32"/>
      <c r="Y28" s="167"/>
      <c r="Z28" s="32"/>
      <c r="AA28" s="32"/>
      <c r="AB28" s="32"/>
      <c r="AC28" s="76" t="s">
        <v>142</v>
      </c>
      <c r="AD28" s="32"/>
      <c r="AE28" s="87" t="s">
        <v>207</v>
      </c>
      <c r="AF28" s="336">
        <v>43739</v>
      </c>
      <c r="AG28" s="32"/>
      <c r="AH28" s="32"/>
      <c r="AI28" s="112"/>
      <c r="AJ28" s="32"/>
      <c r="AK28" s="32"/>
      <c r="AL28" s="32"/>
      <c r="AM28" s="87" t="s">
        <v>206</v>
      </c>
      <c r="AN28" s="337">
        <v>43739</v>
      </c>
      <c r="AO28" s="87" t="s">
        <v>56</v>
      </c>
      <c r="AP28" s="87" t="s">
        <v>56</v>
      </c>
      <c r="AQ28" s="32"/>
      <c r="AR28" s="87" t="s">
        <v>206</v>
      </c>
      <c r="AS28" s="337">
        <v>43739</v>
      </c>
      <c r="AT28" s="87" t="s">
        <v>56</v>
      </c>
      <c r="AU28" s="32"/>
      <c r="AV28" s="32"/>
      <c r="AW28" s="32"/>
      <c r="AX28" s="32"/>
      <c r="AY28" s="32"/>
      <c r="AZ28" s="174">
        <f t="shared" si="5"/>
        <v>10</v>
      </c>
    </row>
    <row r="29" spans="5:52" ht="19.95" customHeight="1">
      <c r="E29" s="87" t="s">
        <v>828</v>
      </c>
      <c r="F29" s="317" t="s">
        <v>771</v>
      </c>
      <c r="G29" s="32"/>
      <c r="H29" s="87" t="s">
        <v>834</v>
      </c>
      <c r="I29" s="104" t="s">
        <v>835</v>
      </c>
      <c r="J29" s="69" t="s">
        <v>836</v>
      </c>
      <c r="K29" s="32"/>
      <c r="L29" s="32"/>
      <c r="M29" s="32"/>
      <c r="N29" s="32"/>
      <c r="O29" s="87" t="s">
        <v>832</v>
      </c>
      <c r="P29" s="32"/>
      <c r="Q29" s="87" t="s">
        <v>833</v>
      </c>
      <c r="R29" s="104" t="s">
        <v>837</v>
      </c>
      <c r="S29" s="32"/>
      <c r="T29" s="32"/>
      <c r="U29" s="317" t="s">
        <v>778</v>
      </c>
      <c r="V29" s="32"/>
      <c r="W29" s="159" t="s">
        <v>29</v>
      </c>
      <c r="X29" s="32"/>
      <c r="Y29" s="167"/>
      <c r="Z29" s="32"/>
      <c r="AA29" s="32"/>
      <c r="AB29" s="32"/>
      <c r="AC29" s="76" t="s">
        <v>142</v>
      </c>
      <c r="AD29" s="32"/>
      <c r="AE29" s="87" t="s">
        <v>207</v>
      </c>
      <c r="AF29" s="336">
        <v>43739</v>
      </c>
      <c r="AG29" s="32"/>
      <c r="AH29" s="32"/>
      <c r="AI29" s="112"/>
      <c r="AJ29" s="32"/>
      <c r="AK29" s="32"/>
      <c r="AL29" s="32"/>
      <c r="AM29" s="87" t="s">
        <v>206</v>
      </c>
      <c r="AN29" s="337">
        <v>43739</v>
      </c>
      <c r="AO29" s="87" t="s">
        <v>57</v>
      </c>
      <c r="AP29" s="87" t="s">
        <v>56</v>
      </c>
      <c r="AQ29" s="31" t="s">
        <v>838</v>
      </c>
      <c r="AR29" s="87" t="s">
        <v>206</v>
      </c>
      <c r="AS29" s="337">
        <v>43739</v>
      </c>
      <c r="AT29" s="87" t="s">
        <v>56</v>
      </c>
      <c r="AU29" s="32"/>
      <c r="AV29" s="32"/>
      <c r="AW29" s="32"/>
      <c r="AX29" s="32"/>
      <c r="AY29" s="32"/>
      <c r="AZ29" s="174">
        <f t="shared" si="5"/>
        <v>10</v>
      </c>
    </row>
    <row r="30" spans="5:52" ht="19.95" customHeight="1">
      <c r="E30" s="87" t="s">
        <v>839</v>
      </c>
      <c r="F30" s="96" t="s">
        <v>771</v>
      </c>
      <c r="G30" s="32"/>
      <c r="H30" s="87" t="s">
        <v>840</v>
      </c>
      <c r="I30" s="104" t="s">
        <v>841</v>
      </c>
      <c r="J30" s="69" t="s">
        <v>842</v>
      </c>
      <c r="K30" s="32"/>
      <c r="L30" s="32"/>
      <c r="M30" s="32"/>
      <c r="N30" s="32"/>
      <c r="O30" s="87" t="s">
        <v>832</v>
      </c>
      <c r="P30" s="32"/>
      <c r="Q30" s="87" t="s">
        <v>843</v>
      </c>
      <c r="R30" s="104" t="s">
        <v>777</v>
      </c>
      <c r="S30" s="32"/>
      <c r="T30" s="32"/>
      <c r="U30" s="317" t="s">
        <v>778</v>
      </c>
      <c r="V30" s="32"/>
      <c r="W30" s="159" t="s">
        <v>29</v>
      </c>
      <c r="X30" s="32"/>
      <c r="Y30" s="167"/>
      <c r="Z30" s="32"/>
      <c r="AA30" s="32"/>
      <c r="AB30" s="32"/>
      <c r="AC30" s="76" t="s">
        <v>142</v>
      </c>
      <c r="AD30" s="32"/>
      <c r="AE30" s="87" t="s">
        <v>207</v>
      </c>
      <c r="AF30" s="336">
        <v>43739</v>
      </c>
      <c r="AG30" s="32"/>
      <c r="AH30" s="32"/>
      <c r="AI30" s="112"/>
      <c r="AJ30" s="32"/>
      <c r="AK30" s="32"/>
      <c r="AL30" s="32"/>
      <c r="AM30" s="87" t="s">
        <v>206</v>
      </c>
      <c r="AN30" s="337">
        <v>43739</v>
      </c>
      <c r="AO30" s="87" t="s">
        <v>56</v>
      </c>
      <c r="AP30" s="87" t="s">
        <v>56</v>
      </c>
      <c r="AQ30" s="32"/>
      <c r="AR30" s="87" t="s">
        <v>206</v>
      </c>
      <c r="AS30" s="337">
        <v>43739</v>
      </c>
      <c r="AT30" s="87" t="s">
        <v>56</v>
      </c>
      <c r="AU30" s="32"/>
      <c r="AV30" s="32"/>
      <c r="AW30" s="32"/>
      <c r="AX30" s="32"/>
      <c r="AY30" s="32"/>
      <c r="AZ30" s="174">
        <f t="shared" si="5"/>
        <v>10</v>
      </c>
    </row>
    <row r="31" spans="5:52" ht="19.95" customHeight="1">
      <c r="E31" s="87" t="s">
        <v>839</v>
      </c>
      <c r="F31" s="317" t="s">
        <v>771</v>
      </c>
      <c r="G31" s="32"/>
      <c r="H31" s="87" t="s">
        <v>844</v>
      </c>
      <c r="I31" s="104" t="s">
        <v>845</v>
      </c>
      <c r="J31" s="31" t="s">
        <v>846</v>
      </c>
      <c r="K31" s="32"/>
      <c r="L31" s="32"/>
      <c r="M31" s="32"/>
      <c r="N31" s="32"/>
      <c r="O31" s="87" t="s">
        <v>832</v>
      </c>
      <c r="P31" s="32"/>
      <c r="Q31" s="87" t="s">
        <v>847</v>
      </c>
      <c r="R31" s="104" t="s">
        <v>848</v>
      </c>
      <c r="S31" s="32"/>
      <c r="T31" s="32"/>
      <c r="U31" s="317" t="s">
        <v>778</v>
      </c>
      <c r="V31" s="32"/>
      <c r="W31" s="159" t="s">
        <v>29</v>
      </c>
      <c r="X31" s="32"/>
      <c r="Y31" s="167"/>
      <c r="Z31" s="32"/>
      <c r="AA31" s="32"/>
      <c r="AB31" s="32"/>
      <c r="AC31" s="76" t="s">
        <v>142</v>
      </c>
      <c r="AD31" s="32"/>
      <c r="AE31" s="87" t="s">
        <v>207</v>
      </c>
      <c r="AF31" s="336">
        <v>43739</v>
      </c>
      <c r="AG31" s="32"/>
      <c r="AH31" s="32"/>
      <c r="AI31" s="112"/>
      <c r="AJ31" s="32"/>
      <c r="AK31" s="32"/>
      <c r="AL31" s="32"/>
      <c r="AM31" s="87" t="s">
        <v>206</v>
      </c>
      <c r="AN31" s="337">
        <v>43739</v>
      </c>
      <c r="AO31" s="87" t="s">
        <v>57</v>
      </c>
      <c r="AP31" s="87" t="s">
        <v>56</v>
      </c>
      <c r="AQ31" s="31" t="s">
        <v>838</v>
      </c>
      <c r="AR31" s="87" t="s">
        <v>206</v>
      </c>
      <c r="AS31" s="337">
        <v>43739</v>
      </c>
      <c r="AT31" s="87" t="s">
        <v>56</v>
      </c>
      <c r="AU31" s="32"/>
      <c r="AV31" s="32"/>
      <c r="AW31" s="32"/>
      <c r="AX31" s="32"/>
      <c r="AY31" s="32"/>
      <c r="AZ31" s="174">
        <f t="shared" si="5"/>
        <v>10</v>
      </c>
    </row>
    <row r="32" spans="5:52" ht="19.95" customHeight="1">
      <c r="E32" s="87" t="s">
        <v>849</v>
      </c>
      <c r="F32" s="317" t="s">
        <v>771</v>
      </c>
      <c r="G32" s="32"/>
      <c r="H32" s="87" t="s">
        <v>850</v>
      </c>
      <c r="I32" s="104" t="s">
        <v>851</v>
      </c>
      <c r="J32" s="69" t="s">
        <v>852</v>
      </c>
      <c r="K32" s="32"/>
      <c r="L32" s="32"/>
      <c r="M32" s="32"/>
      <c r="N32" s="32"/>
      <c r="O32" s="87" t="s">
        <v>832</v>
      </c>
      <c r="P32" s="32"/>
      <c r="Q32" s="87" t="s">
        <v>853</v>
      </c>
      <c r="R32" s="104" t="s">
        <v>777</v>
      </c>
      <c r="S32" s="32"/>
      <c r="T32" s="32"/>
      <c r="U32" s="317" t="s">
        <v>778</v>
      </c>
      <c r="V32" s="32"/>
      <c r="W32" s="159" t="s">
        <v>29</v>
      </c>
      <c r="X32" s="32"/>
      <c r="Y32" s="167"/>
      <c r="Z32" s="32"/>
      <c r="AA32" s="32"/>
      <c r="AB32" s="32"/>
      <c r="AC32" s="76" t="s">
        <v>142</v>
      </c>
      <c r="AD32" s="32"/>
      <c r="AE32" s="87" t="s">
        <v>207</v>
      </c>
      <c r="AF32" s="336">
        <v>43739</v>
      </c>
      <c r="AG32" s="32"/>
      <c r="AH32" s="32"/>
      <c r="AI32" s="112"/>
      <c r="AJ32" s="32"/>
      <c r="AK32" s="32"/>
      <c r="AL32" s="32"/>
      <c r="AM32" s="87" t="s">
        <v>206</v>
      </c>
      <c r="AN32" s="337">
        <v>43739</v>
      </c>
      <c r="AO32" s="87" t="s">
        <v>57</v>
      </c>
      <c r="AP32" s="87" t="s">
        <v>56</v>
      </c>
      <c r="AQ32" s="31" t="s">
        <v>838</v>
      </c>
      <c r="AR32" s="87" t="s">
        <v>206</v>
      </c>
      <c r="AS32" s="337">
        <v>43739</v>
      </c>
      <c r="AT32" s="87" t="s">
        <v>56</v>
      </c>
      <c r="AU32" s="32"/>
      <c r="AV32" s="32"/>
      <c r="AW32" s="32"/>
      <c r="AX32" s="32"/>
      <c r="AY32" s="32"/>
      <c r="AZ32" s="174">
        <f t="shared" si="5"/>
        <v>10</v>
      </c>
    </row>
  </sheetData>
  <mergeCells count="2">
    <mergeCell ref="AM14:AQ14"/>
    <mergeCell ref="AR14:AV14"/>
  </mergeCells>
  <conditionalFormatting sqref="E30">
    <cfRule type="duplicateValues" dxfId="35" priority="4"/>
  </conditionalFormatting>
  <conditionalFormatting sqref="E23">
    <cfRule type="duplicateValues" dxfId="34" priority="3"/>
  </conditionalFormatting>
  <conditionalFormatting sqref="E31:E32 E15:E22 E24:E29">
    <cfRule type="duplicateValues" dxfId="33" priority="50"/>
  </conditionalFormatting>
  <conditionalFormatting sqref="Q15:Q32">
    <cfRule type="duplicateValues" dxfId="32" priority="53"/>
  </conditionalFormatting>
  <conditionalFormatting sqref="H15:H32">
    <cfRule type="duplicateValues" dxfId="31" priority="54"/>
  </conditionalFormatting>
  <dataValidations count="8">
    <dataValidation type="list" allowBlank="1" showErrorMessage="1" sqref="AB15:AF15">
      <formula1>"Spec out,Spec changed,Test Case Error,Environment updated,"</formula1>
    </dataValidation>
    <dataValidation type="whole" allowBlank="1" showErrorMessage="1" sqref="G15 AA15">
      <formula1>-2147483648</formula1>
      <formula2>2147483647</formula2>
    </dataValidation>
    <dataValidation type="list" showErrorMessage="1" sqref="X15:Z15">
      <formula1>"TestCase,Folder,Information"</formula1>
    </dataValidation>
    <dataValidation type="list" allowBlank="1" showErrorMessage="1" sqref="W15">
      <formula1>"New,Design,Review (Validation),Review (Dev),Confirmed,Approved,Deprecated,"</formula1>
    </dataValidation>
    <dataValidation type="list" showErrorMessage="1" sqref="S15">
      <formula1>"P1,P2,P3,P4"</formula1>
    </dataValidation>
    <dataValidation type="list" allowBlank="1" showErrorMessage="1" sqref="O15">
      <formula1>"Home Screen,Diagnostic,Phone,Alert,Alert On Cluster,Gauge,Infotainment,PRNDL,Telltale,"</formula1>
    </dataValidation>
    <dataValidation type="list" allowBlank="1" showErrorMessage="1" sqref="K15">
      <formula1>"true,false"</formula1>
    </dataValidation>
    <dataValidation type="list" allowBlank="1" showInputMessage="1" showErrorMessage="1" sqref="AC16:AC32">
      <formula1>"Reuse_Org, Reuse_Modify, New_TC"</formula1>
    </dataValidation>
  </dataValidations>
  <hyperlinks>
    <hyperlink ref="A1" location="TC_Summary!A1" display="Home"/>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[3]Categories!#REF!</xm:f>
          </x14:formula1>
          <xm:sqref>AO16:AO32</xm:sqref>
        </x14:dataValidation>
        <x14:dataValidation type="list" allowBlank="1" showInputMessage="1" showErrorMessage="1">
          <x14:formula1>
            <xm:f>[3]Categories!#REF!</xm:f>
          </x14:formula1>
          <xm:sqref>AP16:AP32 AT16:AT32</xm:sqref>
        </x14:dataValidation>
        <x14:dataValidation type="list" allowBlank="1" showInputMessage="1" showErrorMessage="1">
          <x14:formula1>
            <xm:f>[1]Categories!#REF!</xm:f>
          </x14:formula1>
          <xm:sqref>AP15</xm:sqref>
        </x14:dataValidation>
        <x14:dataValidation type="list" allowBlank="1" showErrorMessage="1">
          <x14:formula1>
            <xm:f>[2]ChoiceValues!#REF!</xm:f>
          </x14:formula1>
          <xm:sqref>T15 P15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79998168889431442"/>
  </sheetPr>
  <dimension ref="A1:AZ123"/>
  <sheetViews>
    <sheetView topLeftCell="D2" zoomScale="40" zoomScaleNormal="40" workbookViewId="0">
      <selection activeCell="R26" sqref="E26:R26"/>
    </sheetView>
  </sheetViews>
  <sheetFormatPr defaultRowHeight="19.95" customHeight="1"/>
  <cols>
    <col min="1" max="4" width="2.33203125" customWidth="1"/>
    <col min="5" max="5" width="11.6640625" customWidth="1"/>
    <col min="6" max="6" width="41.88671875" customWidth="1"/>
    <col min="7" max="7" width="13.33203125" customWidth="1"/>
    <col min="8" max="8" width="16.109375" customWidth="1"/>
    <col min="9" max="9" width="21.5546875" customWidth="1"/>
    <col min="10" max="10" width="18.44140625" customWidth="1"/>
    <col min="11" max="11" width="15.88671875" customWidth="1"/>
    <col min="12" max="12" width="32" bestFit="1" customWidth="1"/>
    <col min="13" max="13" width="23.44140625" customWidth="1"/>
    <col min="14" max="14" width="23.6640625" customWidth="1"/>
    <col min="15" max="15" width="21" customWidth="1"/>
    <col min="16" max="16" width="21.33203125" customWidth="1"/>
    <col min="17" max="17" width="17.109375" customWidth="1"/>
    <col min="18" max="18" width="19.6640625" customWidth="1"/>
    <col min="19" max="19" width="21.88671875" customWidth="1"/>
    <col min="20" max="20" width="22.6640625" customWidth="1"/>
    <col min="21" max="21" width="19.44140625" customWidth="1"/>
    <col min="22" max="22" width="13.88671875" customWidth="1"/>
    <col min="23" max="23" width="9.6640625" customWidth="1"/>
    <col min="24" max="24" width="18.44140625" customWidth="1"/>
    <col min="25" max="25" width="15.88671875" bestFit="1" customWidth="1"/>
    <col min="26" max="26" width="9.88671875" customWidth="1"/>
    <col min="27" max="27" width="19.5546875" bestFit="1" customWidth="1"/>
    <col min="28" max="28" width="11.5546875" customWidth="1"/>
    <col min="29" max="29" width="14" customWidth="1"/>
    <col min="30" max="30" width="16.5546875" bestFit="1" customWidth="1"/>
    <col min="31" max="31" width="15.33203125" customWidth="1"/>
    <col min="32" max="32" width="15.109375" customWidth="1"/>
    <col min="33" max="33" width="22.77734375" bestFit="1" customWidth="1"/>
    <col min="34" max="34" width="16.44140625" customWidth="1"/>
    <col min="35" max="35" width="16" customWidth="1"/>
    <col min="36" max="36" width="21" customWidth="1"/>
    <col min="37" max="38" width="18.44140625" customWidth="1"/>
    <col min="39" max="39" width="17.44140625" customWidth="1"/>
    <col min="40" max="40" width="23.109375" customWidth="1"/>
    <col min="41" max="41" width="20.109375" customWidth="1"/>
    <col min="42" max="42" width="15.33203125" customWidth="1"/>
    <col min="43" max="43" width="17.109375" customWidth="1"/>
    <col min="44" max="44" width="13.5546875" customWidth="1"/>
    <col min="45" max="45" width="16.44140625" customWidth="1"/>
    <col min="46" max="46" width="20" customWidth="1"/>
    <col min="47" max="47" width="14.44140625" customWidth="1"/>
    <col min="48" max="48" width="14" customWidth="1"/>
    <col min="49" max="49" width="10.88671875" customWidth="1"/>
    <col min="50" max="50" width="8.88671875" customWidth="1"/>
  </cols>
  <sheetData>
    <row r="1" spans="1:52" ht="19.95" customHeight="1">
      <c r="A1" s="39" t="s">
        <v>64</v>
      </c>
      <c r="F1" s="43" t="s">
        <v>69</v>
      </c>
      <c r="G1" s="43" t="s">
        <v>65</v>
      </c>
      <c r="I1" s="43" t="s">
        <v>68</v>
      </c>
      <c r="J1" s="43" t="s">
        <v>65</v>
      </c>
      <c r="L1" s="50" t="s">
        <v>74</v>
      </c>
      <c r="M1" s="50" t="s">
        <v>65</v>
      </c>
      <c r="O1" s="50" t="s">
        <v>75</v>
      </c>
      <c r="P1" s="50" t="s">
        <v>65</v>
      </c>
      <c r="R1" s="165" t="s">
        <v>82</v>
      </c>
      <c r="S1" s="165" t="s">
        <v>65</v>
      </c>
      <c r="U1" s="165" t="s">
        <v>168</v>
      </c>
      <c r="V1" s="32">
        <f>COUNTIFS($AX:$AX,"Updated")</f>
        <v>0</v>
      </c>
      <c r="X1" s="166" t="s">
        <v>170</v>
      </c>
      <c r="Y1" s="167">
        <f>COUNTIFS($AZ:$AZ,"="&amp;1)</f>
        <v>0</v>
      </c>
      <c r="AA1" s="507" t="s">
        <v>2057</v>
      </c>
      <c r="AB1" s="507" t="s">
        <v>65</v>
      </c>
      <c r="AD1" s="507" t="s">
        <v>2058</v>
      </c>
      <c r="AE1" s="507" t="s">
        <v>65</v>
      </c>
      <c r="AG1" s="507" t="s">
        <v>2056</v>
      </c>
      <c r="AH1" s="507" t="s">
        <v>65</v>
      </c>
    </row>
    <row r="2" spans="1:52" ht="19.95" customHeight="1">
      <c r="F2" s="32" t="s">
        <v>56</v>
      </c>
      <c r="G2" s="32">
        <f t="shared" ref="G2:G8" si="0">COUNTIF($AO:$AO,$F2)</f>
        <v>64</v>
      </c>
      <c r="I2" s="44" t="s">
        <v>56</v>
      </c>
      <c r="J2" s="32">
        <f t="shared" ref="J2:J7" si="1">COUNTIF($AP:$AP,$I2)</f>
        <v>98</v>
      </c>
      <c r="L2" s="32" t="s">
        <v>56</v>
      </c>
      <c r="M2" s="32">
        <f t="shared" ref="M2:M8" si="2">COUNTIF($AT:$AT,$L2)</f>
        <v>10</v>
      </c>
      <c r="O2" s="44" t="s">
        <v>56</v>
      </c>
      <c r="P2" s="32">
        <f t="shared" ref="P2:P7" si="3">COUNTIF($AU:$AU,$O2)</f>
        <v>41</v>
      </c>
      <c r="R2" s="44" t="s">
        <v>29</v>
      </c>
      <c r="S2" s="32">
        <f t="shared" ref="S2:S8" si="4">COUNTIF($W:$W,$R2)</f>
        <v>26</v>
      </c>
      <c r="X2" s="166" t="s">
        <v>171</v>
      </c>
      <c r="Y2" s="167">
        <f>COUNTIFS($AZ:$AZ,"="&amp;2)</f>
        <v>0</v>
      </c>
      <c r="AA2" s="32" t="s">
        <v>207</v>
      </c>
      <c r="AB2" s="32">
        <f>COUNTIFS($AE:$AE,AA2,$AO:$AO, $F$4)</f>
        <v>0</v>
      </c>
      <c r="AD2" s="32" t="s">
        <v>207</v>
      </c>
      <c r="AE2" s="32">
        <f>COUNTIFS(AM:AM, AD2)</f>
        <v>56</v>
      </c>
      <c r="AG2" s="32" t="s">
        <v>207</v>
      </c>
      <c r="AH2" s="32">
        <f>COUNTIFS($AM:$AM, AG2,$AT:$AT,$L$4)</f>
        <v>2</v>
      </c>
    </row>
    <row r="3" spans="1:52" ht="19.95" customHeight="1">
      <c r="F3" s="32" t="s">
        <v>61</v>
      </c>
      <c r="G3" s="32">
        <f t="shared" si="0"/>
        <v>2</v>
      </c>
      <c r="I3" s="44" t="s">
        <v>59</v>
      </c>
      <c r="J3" s="32">
        <f t="shared" si="1"/>
        <v>9</v>
      </c>
      <c r="L3" s="32" t="s">
        <v>61</v>
      </c>
      <c r="M3" s="32">
        <f t="shared" si="2"/>
        <v>2</v>
      </c>
      <c r="O3" s="44" t="s">
        <v>59</v>
      </c>
      <c r="P3" s="32">
        <f t="shared" si="3"/>
        <v>2</v>
      </c>
      <c r="R3" s="44" t="s">
        <v>97</v>
      </c>
      <c r="S3" s="32">
        <f t="shared" si="4"/>
        <v>0</v>
      </c>
      <c r="U3" s="165" t="s">
        <v>2054</v>
      </c>
      <c r="V3" s="165" t="s">
        <v>65</v>
      </c>
      <c r="X3" s="166" t="s">
        <v>172</v>
      </c>
      <c r="Y3" s="167">
        <f>COUNTIFS($AZ:$AZ,"="&amp;3)</f>
        <v>0</v>
      </c>
      <c r="AA3" s="32" t="s">
        <v>214</v>
      </c>
      <c r="AB3" s="32">
        <f>COUNTIFS($AE:$AE,AA3,$AO:$AO, $F$4)</f>
        <v>0</v>
      </c>
      <c r="AD3" s="32" t="s">
        <v>214</v>
      </c>
      <c r="AE3" s="32">
        <f>COUNTIFS(AM:AM, AD3)</f>
        <v>52</v>
      </c>
      <c r="AG3" s="32" t="s">
        <v>214</v>
      </c>
      <c r="AH3" s="32">
        <f>COUNTIFS($AM:$AM, AG3,$AT:$AT,$L$4)</f>
        <v>0</v>
      </c>
    </row>
    <row r="4" spans="1:52" ht="19.95" customHeight="1">
      <c r="F4" s="32" t="s">
        <v>58</v>
      </c>
      <c r="G4" s="32">
        <f t="shared" si="0"/>
        <v>0</v>
      </c>
      <c r="I4" s="44" t="s">
        <v>66</v>
      </c>
      <c r="J4" s="32">
        <f t="shared" si="1"/>
        <v>1</v>
      </c>
      <c r="L4" s="32" t="s">
        <v>58</v>
      </c>
      <c r="M4" s="32">
        <f t="shared" si="2"/>
        <v>2</v>
      </c>
      <c r="O4" s="44" t="s">
        <v>66</v>
      </c>
      <c r="P4" s="32">
        <f t="shared" si="3"/>
        <v>3</v>
      </c>
      <c r="R4" s="44" t="s">
        <v>98</v>
      </c>
      <c r="S4" s="32">
        <f t="shared" si="4"/>
        <v>0</v>
      </c>
      <c r="U4" s="32" t="s">
        <v>207</v>
      </c>
      <c r="V4" s="32">
        <f>COUNTIF(AE:AE, U4)</f>
        <v>34</v>
      </c>
      <c r="X4" s="166" t="s">
        <v>173</v>
      </c>
      <c r="Y4" s="167">
        <f>COUNTIFS($AZ:$AZ,"="&amp;4)</f>
        <v>0</v>
      </c>
      <c r="AA4" s="32" t="s">
        <v>1329</v>
      </c>
      <c r="AB4" s="32">
        <f>COUNTIFS($AE:$AE,AA4,$AO:$AO, $F$4)</f>
        <v>0</v>
      </c>
      <c r="AD4" s="32" t="s">
        <v>1329</v>
      </c>
      <c r="AE4" s="32">
        <f>COUNTIFS(AM:AM, AD4)</f>
        <v>0</v>
      </c>
      <c r="AG4" s="32" t="s">
        <v>1329</v>
      </c>
      <c r="AH4" s="32">
        <f>COUNTIFS($AM:$AM, AG4,$AT:$AT,$L$4)</f>
        <v>0</v>
      </c>
    </row>
    <row r="5" spans="1:52" ht="19.95" customHeight="1">
      <c r="F5" s="32" t="s">
        <v>63</v>
      </c>
      <c r="G5" s="32">
        <f t="shared" si="0"/>
        <v>0</v>
      </c>
      <c r="I5" s="32" t="s">
        <v>34</v>
      </c>
      <c r="J5" s="32">
        <f t="shared" si="1"/>
        <v>0</v>
      </c>
      <c r="L5" s="32" t="s">
        <v>63</v>
      </c>
      <c r="M5" s="32">
        <f t="shared" si="2"/>
        <v>0</v>
      </c>
      <c r="O5" s="32" t="s">
        <v>34</v>
      </c>
      <c r="P5" s="32">
        <f t="shared" si="3"/>
        <v>0</v>
      </c>
      <c r="R5" s="44" t="s">
        <v>35</v>
      </c>
      <c r="S5" s="32">
        <f t="shared" si="4"/>
        <v>82</v>
      </c>
      <c r="U5" s="32" t="s">
        <v>214</v>
      </c>
      <c r="V5" s="32">
        <f>COUNTIF(AE:AE, U5)</f>
        <v>34</v>
      </c>
      <c r="X5" s="166" t="s">
        <v>174</v>
      </c>
      <c r="Y5" s="167">
        <f>COUNTIFS($AZ:$AZ,"="&amp;5)</f>
        <v>0</v>
      </c>
      <c r="AA5" s="32" t="s">
        <v>206</v>
      </c>
      <c r="AB5" s="32">
        <f>COUNTIFS($AE:$AE,AA5,$AO:$AO, $F$4)</f>
        <v>0</v>
      </c>
      <c r="AD5" s="32" t="s">
        <v>206</v>
      </c>
      <c r="AE5" s="32">
        <f>COUNTIFS(AM:AM, AD5)</f>
        <v>0</v>
      </c>
      <c r="AG5" s="32" t="s">
        <v>206</v>
      </c>
      <c r="AH5" s="32">
        <f>COUNTIFS($AM:$AM, AG5,$AT:$AT,$L$4)</f>
        <v>0</v>
      </c>
    </row>
    <row r="6" spans="1:52" ht="19.95" customHeight="1">
      <c r="F6" s="32" t="s">
        <v>55</v>
      </c>
      <c r="G6" s="32">
        <f t="shared" si="0"/>
        <v>0</v>
      </c>
      <c r="I6" s="32" t="s">
        <v>60</v>
      </c>
      <c r="J6" s="32">
        <f t="shared" si="1"/>
        <v>0</v>
      </c>
      <c r="L6" s="32" t="s">
        <v>55</v>
      </c>
      <c r="M6" s="32">
        <f t="shared" si="2"/>
        <v>21</v>
      </c>
      <c r="O6" s="32" t="s">
        <v>60</v>
      </c>
      <c r="P6" s="32">
        <f t="shared" si="3"/>
        <v>0</v>
      </c>
      <c r="R6" s="32" t="s">
        <v>99</v>
      </c>
      <c r="S6" s="32">
        <f t="shared" si="4"/>
        <v>0</v>
      </c>
      <c r="U6" s="32" t="s">
        <v>1329</v>
      </c>
      <c r="V6" s="32">
        <f>COUNTIF(AE:AE, U6)</f>
        <v>0</v>
      </c>
      <c r="X6" s="166" t="s">
        <v>175</v>
      </c>
      <c r="Y6" s="167">
        <f>COUNTIFS($AZ:$AZ,"="&amp;6)</f>
        <v>0</v>
      </c>
    </row>
    <row r="7" spans="1:52" ht="19.95" customHeight="1">
      <c r="F7" s="32" t="s">
        <v>57</v>
      </c>
      <c r="G7" s="32">
        <f t="shared" si="0"/>
        <v>34</v>
      </c>
      <c r="I7" s="32" t="s">
        <v>62</v>
      </c>
      <c r="J7" s="32">
        <f t="shared" si="1"/>
        <v>0</v>
      </c>
      <c r="L7" s="32" t="s">
        <v>57</v>
      </c>
      <c r="M7" s="32">
        <f t="shared" si="2"/>
        <v>13</v>
      </c>
      <c r="O7" s="32" t="s">
        <v>62</v>
      </c>
      <c r="P7" s="32">
        <f t="shared" si="3"/>
        <v>0</v>
      </c>
      <c r="R7" s="32" t="s">
        <v>56</v>
      </c>
      <c r="S7" s="32">
        <f t="shared" si="4"/>
        <v>0</v>
      </c>
      <c r="U7" s="32" t="s">
        <v>206</v>
      </c>
      <c r="V7" s="32">
        <f>COUNTIF(AE:AE, U7)</f>
        <v>40</v>
      </c>
      <c r="X7" s="166" t="s">
        <v>176</v>
      </c>
      <c r="Y7" s="167">
        <f>COUNTIFS($AZ:$AZ,"="&amp;7)</f>
        <v>0</v>
      </c>
      <c r="AD7" s="507" t="s">
        <v>2060</v>
      </c>
      <c r="AE7" s="507" t="s">
        <v>65</v>
      </c>
    </row>
    <row r="8" spans="1:52" ht="19.95" customHeight="1">
      <c r="F8" s="32" t="s">
        <v>59</v>
      </c>
      <c r="G8" s="32">
        <f t="shared" si="0"/>
        <v>8</v>
      </c>
      <c r="I8" s="32"/>
      <c r="J8" s="32"/>
      <c r="L8" s="32" t="s">
        <v>59</v>
      </c>
      <c r="M8" s="32">
        <f t="shared" si="2"/>
        <v>2</v>
      </c>
      <c r="O8" s="32"/>
      <c r="P8" s="32"/>
      <c r="R8" s="32" t="s">
        <v>81</v>
      </c>
      <c r="S8" s="32">
        <f t="shared" si="4"/>
        <v>0</v>
      </c>
      <c r="X8" s="166" t="s">
        <v>177</v>
      </c>
      <c r="Y8" s="167">
        <f>COUNTIFS($AZ:$AZ,"="&amp;8)</f>
        <v>0</v>
      </c>
      <c r="AD8" s="32" t="s">
        <v>207</v>
      </c>
      <c r="AE8" s="32">
        <f>COUNTIFS(AR:AR, AD8)</f>
        <v>0</v>
      </c>
    </row>
    <row r="9" spans="1:52" ht="19.95" customHeight="1">
      <c r="F9" s="45" t="s">
        <v>67</v>
      </c>
      <c r="G9" s="46">
        <f>COUNTIFS($AC:$AC,"New_TC")</f>
        <v>108</v>
      </c>
      <c r="I9" s="45" t="s">
        <v>100</v>
      </c>
      <c r="J9" s="46">
        <f>COUNTIFS($AC:$AC,"Reuse_Org")</f>
        <v>0</v>
      </c>
      <c r="L9" s="45"/>
      <c r="M9" s="46"/>
      <c r="O9" s="45" t="s">
        <v>101</v>
      </c>
      <c r="P9" s="46">
        <f>COUNTIFS($AC:$AC,"Reuse_Modify")</f>
        <v>0</v>
      </c>
      <c r="R9" s="32"/>
      <c r="S9" s="32"/>
      <c r="X9" s="166" t="s">
        <v>178</v>
      </c>
      <c r="Y9" s="167">
        <f>COUNTIFS($AZ:$AZ,"="&amp;9)</f>
        <v>0</v>
      </c>
      <c r="AD9" s="32" t="s">
        <v>214</v>
      </c>
      <c r="AE9" s="32">
        <f>COUNTIFS(AR:AR, AD9)</f>
        <v>0</v>
      </c>
    </row>
    <row r="10" spans="1:52" ht="19.95" customHeight="1">
      <c r="F10" s="45" t="s">
        <v>32</v>
      </c>
      <c r="G10" s="46">
        <f>SUM(G2:G8)</f>
        <v>108</v>
      </c>
      <c r="I10" s="45" t="s">
        <v>70</v>
      </c>
      <c r="J10" s="46">
        <f>SUM(J2:J7)</f>
        <v>108</v>
      </c>
      <c r="L10" s="45" t="s">
        <v>32</v>
      </c>
      <c r="M10" s="46">
        <f>SUM(M2:M8)</f>
        <v>50</v>
      </c>
      <c r="O10" s="45" t="s">
        <v>70</v>
      </c>
      <c r="P10" s="46">
        <f>SUM(P2:P7)</f>
        <v>46</v>
      </c>
      <c r="R10" s="45" t="s">
        <v>70</v>
      </c>
      <c r="S10" s="46">
        <f>SUM(S2:S9)</f>
        <v>108</v>
      </c>
      <c r="X10" s="166" t="s">
        <v>179</v>
      </c>
      <c r="Y10" s="167">
        <f>COUNTIFS($AZ:$AZ,"="&amp;10)</f>
        <v>0</v>
      </c>
      <c r="AD10" s="32" t="s">
        <v>1329</v>
      </c>
      <c r="AE10" s="32">
        <f>COUNTIFS(AR:AR, AD10)</f>
        <v>0</v>
      </c>
    </row>
    <row r="11" spans="1:52" ht="19.95" customHeight="1">
      <c r="X11" s="166" t="s">
        <v>180</v>
      </c>
      <c r="Y11" s="167">
        <f>COUNTIFS($AZ:$AZ,"="&amp;11)</f>
        <v>0</v>
      </c>
      <c r="AD11" s="32" t="s">
        <v>206</v>
      </c>
      <c r="AE11" s="32">
        <f>COUNTIFS(AR:AR, AD11)</f>
        <v>51</v>
      </c>
    </row>
    <row r="12" spans="1:52" ht="19.95" customHeight="1">
      <c r="X12" s="166" t="s">
        <v>181</v>
      </c>
      <c r="Y12" s="167">
        <f>COUNTIFS($AZ:$AZ,"="&amp;12)</f>
        <v>108</v>
      </c>
    </row>
    <row r="13" spans="1:52" ht="19.95" customHeight="1">
      <c r="D13" s="41"/>
      <c r="M13" t="s">
        <v>1294</v>
      </c>
      <c r="N13">
        <f>SUMPRODUCT(1/COUNTIF(N16:N123, N16:N123))</f>
        <v>39.000000000000014</v>
      </c>
    </row>
    <row r="14" spans="1:52" ht="19.95" customHeight="1">
      <c r="E14" s="56" t="s">
        <v>38</v>
      </c>
      <c r="F14" s="56" t="s">
        <v>39</v>
      </c>
      <c r="G14" s="55" t="s">
        <v>4</v>
      </c>
      <c r="H14" s="55" t="s">
        <v>41</v>
      </c>
      <c r="I14" s="55" t="s">
        <v>77</v>
      </c>
      <c r="J14" s="55" t="s">
        <v>78</v>
      </c>
      <c r="K14" s="55" t="s">
        <v>79</v>
      </c>
      <c r="L14" s="55" t="s">
        <v>80</v>
      </c>
      <c r="M14" s="55" t="s">
        <v>42</v>
      </c>
      <c r="N14" s="55" t="s">
        <v>43</v>
      </c>
      <c r="O14" s="55" t="s">
        <v>31</v>
      </c>
      <c r="P14" s="55" t="s">
        <v>40</v>
      </c>
      <c r="Q14" s="55" t="s">
        <v>84</v>
      </c>
      <c r="R14" s="55" t="s">
        <v>85</v>
      </c>
      <c r="S14" s="55" t="s">
        <v>45</v>
      </c>
      <c r="T14" s="55" t="s">
        <v>86</v>
      </c>
      <c r="U14" s="55" t="s">
        <v>46</v>
      </c>
      <c r="V14" s="55" t="s">
        <v>44</v>
      </c>
      <c r="W14" s="55" t="s">
        <v>2</v>
      </c>
      <c r="X14" s="55" t="s">
        <v>3</v>
      </c>
      <c r="Y14" s="55" t="s">
        <v>87</v>
      </c>
      <c r="Z14" s="55" t="s">
        <v>88</v>
      </c>
      <c r="AA14" s="55" t="s">
        <v>89</v>
      </c>
      <c r="AB14" s="55" t="s">
        <v>90</v>
      </c>
      <c r="AC14" s="55" t="s">
        <v>91</v>
      </c>
      <c r="AD14" s="57" t="s">
        <v>92</v>
      </c>
      <c r="AE14" s="57" t="s">
        <v>134</v>
      </c>
      <c r="AF14" s="152" t="s">
        <v>167</v>
      </c>
      <c r="AG14" s="58" t="s">
        <v>47</v>
      </c>
      <c r="AH14" s="58" t="s">
        <v>93</v>
      </c>
      <c r="AI14" s="58" t="s">
        <v>84</v>
      </c>
      <c r="AJ14" s="58" t="s">
        <v>94</v>
      </c>
      <c r="AK14" s="58" t="s">
        <v>95</v>
      </c>
      <c r="AL14" s="57" t="s">
        <v>50</v>
      </c>
      <c r="AM14" s="597" t="s">
        <v>48</v>
      </c>
      <c r="AN14" s="597"/>
      <c r="AO14" s="597"/>
      <c r="AP14" s="597"/>
      <c r="AQ14" s="597"/>
      <c r="AR14" s="597" t="s">
        <v>49</v>
      </c>
      <c r="AS14" s="597"/>
      <c r="AT14" s="597"/>
      <c r="AU14" s="597"/>
      <c r="AV14" s="597"/>
      <c r="AW14" s="157"/>
      <c r="AX14" s="157"/>
      <c r="AY14" s="157"/>
      <c r="AZ14" s="157"/>
    </row>
    <row r="15" spans="1:52" ht="19.95" customHeight="1">
      <c r="E15" s="59"/>
      <c r="F15" s="126"/>
      <c r="G15" s="61"/>
      <c r="H15" s="46" t="s">
        <v>165</v>
      </c>
      <c r="I15" s="46"/>
      <c r="J15" s="46"/>
      <c r="K15" s="46"/>
      <c r="L15" s="46"/>
      <c r="M15" s="46" t="s">
        <v>0</v>
      </c>
      <c r="N15" s="46" t="s">
        <v>0</v>
      </c>
      <c r="O15" s="46" t="s">
        <v>0</v>
      </c>
      <c r="P15" s="46" t="s">
        <v>0</v>
      </c>
      <c r="Q15" s="46" t="s">
        <v>0</v>
      </c>
      <c r="R15" s="46" t="s">
        <v>0</v>
      </c>
      <c r="S15" s="46" t="s">
        <v>140</v>
      </c>
      <c r="T15" s="46" t="s">
        <v>0</v>
      </c>
      <c r="U15" s="46" t="s">
        <v>0</v>
      </c>
      <c r="V15" s="46" t="s">
        <v>0</v>
      </c>
      <c r="W15" s="46" t="s">
        <v>154</v>
      </c>
      <c r="X15" s="46" t="s">
        <v>155</v>
      </c>
      <c r="Y15" s="46"/>
      <c r="Z15" s="46"/>
      <c r="AA15" s="46" t="s">
        <v>0</v>
      </c>
      <c r="AB15" s="46" t="s">
        <v>0</v>
      </c>
      <c r="AC15" s="46"/>
      <c r="AD15" s="46"/>
      <c r="AE15" s="46"/>
      <c r="AF15" s="46"/>
      <c r="AG15" s="62"/>
      <c r="AH15" s="62"/>
      <c r="AI15" s="62"/>
      <c r="AJ15" s="62"/>
      <c r="AK15" s="62"/>
      <c r="AL15" s="62"/>
      <c r="AM15" s="63" t="s">
        <v>36</v>
      </c>
      <c r="AN15" s="64" t="s">
        <v>96</v>
      </c>
      <c r="AO15" s="64" t="s">
        <v>52</v>
      </c>
      <c r="AP15" s="64" t="s">
        <v>53</v>
      </c>
      <c r="AQ15" s="63" t="s">
        <v>51</v>
      </c>
      <c r="AR15" s="65" t="s">
        <v>36</v>
      </c>
      <c r="AS15" s="65" t="s">
        <v>96</v>
      </c>
      <c r="AT15" s="66" t="s">
        <v>54</v>
      </c>
      <c r="AU15" s="66" t="s">
        <v>53</v>
      </c>
      <c r="AV15" s="65" t="s">
        <v>51</v>
      </c>
      <c r="AW15" s="158" t="s">
        <v>153</v>
      </c>
      <c r="AX15" s="164" t="s">
        <v>168</v>
      </c>
      <c r="AY15" s="164" t="s">
        <v>169</v>
      </c>
      <c r="AZ15" s="158" t="s">
        <v>166</v>
      </c>
    </row>
    <row r="16" spans="1:52" ht="19.95" customHeight="1">
      <c r="E16" s="160"/>
      <c r="F16" s="76"/>
      <c r="G16" s="318">
        <v>14561748</v>
      </c>
      <c r="H16" s="319" t="s">
        <v>200</v>
      </c>
      <c r="I16" s="320" t="s">
        <v>201</v>
      </c>
      <c r="J16" s="320" t="s">
        <v>202</v>
      </c>
      <c r="K16" s="104"/>
      <c r="L16" s="104"/>
      <c r="M16" s="104"/>
      <c r="N16" s="319" t="s">
        <v>203</v>
      </c>
      <c r="O16" s="104"/>
      <c r="P16" s="104"/>
      <c r="Q16" s="319" t="s">
        <v>204</v>
      </c>
      <c r="R16" s="320" t="s">
        <v>205</v>
      </c>
      <c r="S16" s="319" t="s">
        <v>144</v>
      </c>
      <c r="T16" s="319" t="s">
        <v>161</v>
      </c>
      <c r="U16" s="104"/>
      <c r="V16" s="104"/>
      <c r="W16" s="319" t="s">
        <v>35</v>
      </c>
      <c r="X16" s="104" t="s">
        <v>141</v>
      </c>
      <c r="Y16" s="104"/>
      <c r="Z16" s="104"/>
      <c r="AA16" s="104"/>
      <c r="AB16" s="104"/>
      <c r="AC16" s="76" t="s">
        <v>142</v>
      </c>
      <c r="AD16" s="160"/>
      <c r="AE16" s="69" t="s">
        <v>206</v>
      </c>
      <c r="AF16" s="162">
        <v>43822</v>
      </c>
      <c r="AG16" s="119"/>
      <c r="AH16" s="119"/>
      <c r="AI16" s="119"/>
      <c r="AJ16" s="119"/>
      <c r="AK16" s="119"/>
      <c r="AL16" s="119"/>
      <c r="AM16" s="69" t="s">
        <v>207</v>
      </c>
      <c r="AN16" s="162">
        <v>43836</v>
      </c>
      <c r="AO16" s="69" t="s">
        <v>56</v>
      </c>
      <c r="AP16" s="69" t="s">
        <v>56</v>
      </c>
      <c r="AQ16" s="69"/>
      <c r="AR16" s="69" t="s">
        <v>206</v>
      </c>
      <c r="AS16" s="162">
        <v>43838</v>
      </c>
      <c r="AT16" s="69" t="s">
        <v>56</v>
      </c>
      <c r="AU16" s="105" t="s">
        <v>56</v>
      </c>
      <c r="AV16" s="69"/>
      <c r="AW16" s="145"/>
      <c r="AX16" s="186"/>
      <c r="AY16" s="32"/>
      <c r="AZ16" s="32">
        <f>MONTH(AF16)</f>
        <v>12</v>
      </c>
    </row>
    <row r="17" spans="5:52" ht="19.95" customHeight="1">
      <c r="E17" s="160"/>
      <c r="F17" s="76"/>
      <c r="G17" s="318">
        <v>14561749</v>
      </c>
      <c r="H17" s="319" t="s">
        <v>208</v>
      </c>
      <c r="I17" s="320" t="s">
        <v>209</v>
      </c>
      <c r="J17" s="320" t="s">
        <v>210</v>
      </c>
      <c r="K17" s="104"/>
      <c r="L17" s="104"/>
      <c r="M17" s="104"/>
      <c r="N17" s="319" t="s">
        <v>211</v>
      </c>
      <c r="O17" s="104"/>
      <c r="P17" s="104"/>
      <c r="Q17" s="319" t="s">
        <v>212</v>
      </c>
      <c r="R17" s="320" t="s">
        <v>213</v>
      </c>
      <c r="S17" s="319" t="s">
        <v>144</v>
      </c>
      <c r="T17" s="319" t="s">
        <v>161</v>
      </c>
      <c r="U17" s="104"/>
      <c r="V17" s="104"/>
      <c r="W17" s="321" t="s">
        <v>35</v>
      </c>
      <c r="X17" s="104" t="s">
        <v>141</v>
      </c>
      <c r="Y17" s="104"/>
      <c r="Z17" s="104"/>
      <c r="AA17" s="104"/>
      <c r="AB17" s="104"/>
      <c r="AC17" s="76" t="s">
        <v>142</v>
      </c>
      <c r="AD17" s="160"/>
      <c r="AE17" s="69" t="s">
        <v>214</v>
      </c>
      <c r="AF17" s="162">
        <v>43823</v>
      </c>
      <c r="AG17" s="119"/>
      <c r="AH17" s="119"/>
      <c r="AI17" s="119"/>
      <c r="AJ17" s="119"/>
      <c r="AK17" s="119"/>
      <c r="AL17" s="119"/>
      <c r="AM17" s="69" t="s">
        <v>207</v>
      </c>
      <c r="AN17" s="162">
        <v>43836</v>
      </c>
      <c r="AO17" s="69" t="s">
        <v>57</v>
      </c>
      <c r="AP17" s="69" t="s">
        <v>56</v>
      </c>
      <c r="AQ17" s="69" t="s">
        <v>215</v>
      </c>
      <c r="AR17" s="69"/>
      <c r="AS17" s="69"/>
      <c r="AT17" s="69"/>
      <c r="AU17" s="69"/>
      <c r="AV17" s="69"/>
      <c r="AW17" s="145"/>
      <c r="AX17" s="186"/>
      <c r="AY17" s="32"/>
      <c r="AZ17" s="32">
        <f t="shared" ref="AZ17:AZ80" si="5">MONTH(AF17)</f>
        <v>12</v>
      </c>
    </row>
    <row r="18" spans="5:52" ht="19.95" customHeight="1">
      <c r="E18" s="160"/>
      <c r="F18" s="76"/>
      <c r="G18" s="318">
        <v>14561750</v>
      </c>
      <c r="H18" s="319" t="s">
        <v>216</v>
      </c>
      <c r="I18" s="320" t="s">
        <v>217</v>
      </c>
      <c r="J18" s="320" t="s">
        <v>218</v>
      </c>
      <c r="K18" s="104"/>
      <c r="L18" s="104"/>
      <c r="M18" s="104"/>
      <c r="N18" s="319" t="s">
        <v>203</v>
      </c>
      <c r="O18" s="104"/>
      <c r="P18" s="104"/>
      <c r="Q18" s="319" t="s">
        <v>219</v>
      </c>
      <c r="R18" s="320" t="s">
        <v>220</v>
      </c>
      <c r="S18" s="319" t="s">
        <v>144</v>
      </c>
      <c r="T18" s="319" t="s">
        <v>161</v>
      </c>
      <c r="U18" s="104"/>
      <c r="V18" s="104"/>
      <c r="W18" s="319" t="s">
        <v>35</v>
      </c>
      <c r="X18" s="104" t="s">
        <v>141</v>
      </c>
      <c r="Y18" s="104"/>
      <c r="Z18" s="104"/>
      <c r="AA18" s="104"/>
      <c r="AB18" s="104"/>
      <c r="AC18" s="76" t="s">
        <v>142</v>
      </c>
      <c r="AD18" s="85"/>
      <c r="AE18" s="69" t="s">
        <v>214</v>
      </c>
      <c r="AF18" s="162">
        <v>43823</v>
      </c>
      <c r="AG18" s="119"/>
      <c r="AH18" s="119"/>
      <c r="AI18" s="119"/>
      <c r="AJ18" s="119"/>
      <c r="AK18" s="119"/>
      <c r="AL18" s="119"/>
      <c r="AM18" s="69" t="s">
        <v>207</v>
      </c>
      <c r="AN18" s="162">
        <v>43836</v>
      </c>
      <c r="AO18" s="69" t="s">
        <v>61</v>
      </c>
      <c r="AP18" s="69" t="s">
        <v>59</v>
      </c>
      <c r="AQ18" s="69" t="s">
        <v>221</v>
      </c>
      <c r="AR18" s="69"/>
      <c r="AS18" s="69"/>
      <c r="AT18" s="69"/>
      <c r="AU18" s="69"/>
      <c r="AV18" s="69"/>
      <c r="AW18" s="145"/>
      <c r="AX18" s="186"/>
      <c r="AY18" s="32"/>
      <c r="AZ18" s="32">
        <f t="shared" si="5"/>
        <v>12</v>
      </c>
    </row>
    <row r="19" spans="5:52" ht="19.95" customHeight="1">
      <c r="E19" s="160"/>
      <c r="F19" s="76"/>
      <c r="G19" s="318">
        <v>14561751</v>
      </c>
      <c r="H19" s="319" t="s">
        <v>222</v>
      </c>
      <c r="I19" s="320" t="s">
        <v>223</v>
      </c>
      <c r="J19" s="320" t="s">
        <v>224</v>
      </c>
      <c r="K19" s="104"/>
      <c r="L19" s="104"/>
      <c r="M19" s="104"/>
      <c r="N19" s="319" t="s">
        <v>211</v>
      </c>
      <c r="O19" s="104"/>
      <c r="P19" s="104"/>
      <c r="Q19" s="319" t="s">
        <v>225</v>
      </c>
      <c r="R19" s="320" t="s">
        <v>226</v>
      </c>
      <c r="S19" s="319" t="s">
        <v>144</v>
      </c>
      <c r="T19" s="319" t="s">
        <v>161</v>
      </c>
      <c r="U19" s="104"/>
      <c r="V19" s="104"/>
      <c r="W19" s="319" t="s">
        <v>35</v>
      </c>
      <c r="X19" s="104" t="s">
        <v>141</v>
      </c>
      <c r="Y19" s="104"/>
      <c r="Z19" s="104"/>
      <c r="AA19" s="104"/>
      <c r="AB19" s="104"/>
      <c r="AC19" s="76" t="s">
        <v>142</v>
      </c>
      <c r="AD19" s="85"/>
      <c r="AE19" s="69" t="s">
        <v>214</v>
      </c>
      <c r="AF19" s="162">
        <v>43823</v>
      </c>
      <c r="AG19" s="119"/>
      <c r="AH19" s="119"/>
      <c r="AI19" s="119"/>
      <c r="AJ19" s="119"/>
      <c r="AK19" s="119"/>
      <c r="AL19" s="119"/>
      <c r="AM19" s="69" t="s">
        <v>207</v>
      </c>
      <c r="AN19" s="162">
        <v>43836</v>
      </c>
      <c r="AO19" s="69" t="s">
        <v>57</v>
      </c>
      <c r="AP19" s="69" t="s">
        <v>56</v>
      </c>
      <c r="AQ19" s="69" t="s">
        <v>215</v>
      </c>
      <c r="AR19" s="69" t="s">
        <v>206</v>
      </c>
      <c r="AS19" s="162">
        <v>43838</v>
      </c>
      <c r="AT19" s="69" t="s">
        <v>56</v>
      </c>
      <c r="AU19" s="105" t="s">
        <v>56</v>
      </c>
      <c r="AV19" s="69"/>
      <c r="AW19" s="145"/>
      <c r="AX19" s="186"/>
      <c r="AY19" s="32"/>
      <c r="AZ19" s="32">
        <f t="shared" si="5"/>
        <v>12</v>
      </c>
    </row>
    <row r="20" spans="5:52" ht="19.95" customHeight="1">
      <c r="E20" s="85"/>
      <c r="F20" s="76"/>
      <c r="G20" s="318">
        <v>14561752</v>
      </c>
      <c r="H20" s="321" t="s">
        <v>227</v>
      </c>
      <c r="I20" s="320" t="s">
        <v>228</v>
      </c>
      <c r="J20" s="320" t="s">
        <v>229</v>
      </c>
      <c r="K20" s="104"/>
      <c r="L20" s="104"/>
      <c r="M20" s="104"/>
      <c r="N20" s="321" t="s">
        <v>230</v>
      </c>
      <c r="O20" s="104"/>
      <c r="P20" s="104"/>
      <c r="Q20" s="321" t="s">
        <v>231</v>
      </c>
      <c r="R20" s="322" t="s">
        <v>232</v>
      </c>
      <c r="S20" s="321" t="s">
        <v>144</v>
      </c>
      <c r="T20" s="321" t="s">
        <v>161</v>
      </c>
      <c r="U20" s="104"/>
      <c r="V20" s="104"/>
      <c r="W20" s="321" t="s">
        <v>35</v>
      </c>
      <c r="X20" s="104" t="s">
        <v>141</v>
      </c>
      <c r="Y20" s="104"/>
      <c r="Z20" s="104"/>
      <c r="AA20" s="104"/>
      <c r="AB20" s="104"/>
      <c r="AC20" s="76" t="s">
        <v>142</v>
      </c>
      <c r="AD20" s="85"/>
      <c r="AE20" s="96" t="s">
        <v>214</v>
      </c>
      <c r="AF20" s="323">
        <v>43823</v>
      </c>
      <c r="AG20" s="119"/>
      <c r="AH20" s="119"/>
      <c r="AI20" s="119"/>
      <c r="AJ20" s="119"/>
      <c r="AK20" s="119"/>
      <c r="AL20" s="119"/>
      <c r="AM20" s="69" t="s">
        <v>207</v>
      </c>
      <c r="AN20" s="162">
        <v>43836</v>
      </c>
      <c r="AO20" s="69" t="s">
        <v>56</v>
      </c>
      <c r="AP20" s="69" t="s">
        <v>56</v>
      </c>
      <c r="AQ20" s="69"/>
      <c r="AR20" s="69" t="s">
        <v>206</v>
      </c>
      <c r="AS20" s="162">
        <v>43838</v>
      </c>
      <c r="AT20" s="69" t="s">
        <v>56</v>
      </c>
      <c r="AU20" s="105" t="s">
        <v>56</v>
      </c>
      <c r="AV20" s="69"/>
      <c r="AW20" s="145"/>
      <c r="AX20" s="186"/>
      <c r="AY20" s="32"/>
      <c r="AZ20" s="32">
        <f t="shared" si="5"/>
        <v>12</v>
      </c>
    </row>
    <row r="21" spans="5:52" ht="19.95" customHeight="1">
      <c r="E21" s="85"/>
      <c r="F21" s="76"/>
      <c r="G21" s="318">
        <v>14561753</v>
      </c>
      <c r="H21" s="321" t="s">
        <v>233</v>
      </c>
      <c r="I21" s="320" t="s">
        <v>234</v>
      </c>
      <c r="J21" s="320" t="s">
        <v>235</v>
      </c>
      <c r="K21" s="104"/>
      <c r="L21" s="104"/>
      <c r="M21" s="104"/>
      <c r="N21" s="321" t="s">
        <v>230</v>
      </c>
      <c r="O21" s="104"/>
      <c r="P21" s="104"/>
      <c r="Q21" s="321" t="s">
        <v>236</v>
      </c>
      <c r="R21" s="322" t="s">
        <v>232</v>
      </c>
      <c r="S21" s="321" t="s">
        <v>143</v>
      </c>
      <c r="T21" s="321" t="s">
        <v>161</v>
      </c>
      <c r="U21" s="104"/>
      <c r="V21" s="104"/>
      <c r="W21" s="321" t="s">
        <v>35</v>
      </c>
      <c r="X21" s="104" t="s">
        <v>141</v>
      </c>
      <c r="Y21" s="104"/>
      <c r="Z21" s="104"/>
      <c r="AA21" s="104"/>
      <c r="AB21" s="104"/>
      <c r="AC21" s="76" t="s">
        <v>142</v>
      </c>
      <c r="AD21" s="85"/>
      <c r="AE21" s="96" t="s">
        <v>214</v>
      </c>
      <c r="AF21" s="323">
        <v>43823</v>
      </c>
      <c r="AG21" s="119"/>
      <c r="AH21" s="119"/>
      <c r="AI21" s="119"/>
      <c r="AJ21" s="119"/>
      <c r="AK21" s="119"/>
      <c r="AL21" s="119"/>
      <c r="AM21" s="69" t="s">
        <v>207</v>
      </c>
      <c r="AN21" s="162">
        <v>43836</v>
      </c>
      <c r="AO21" s="69" t="s">
        <v>56</v>
      </c>
      <c r="AP21" s="69" t="s">
        <v>56</v>
      </c>
      <c r="AQ21" s="69"/>
      <c r="AR21" s="69" t="s">
        <v>206</v>
      </c>
      <c r="AS21" s="162">
        <v>43838</v>
      </c>
      <c r="AT21" s="69" t="s">
        <v>56</v>
      </c>
      <c r="AU21" s="105" t="s">
        <v>56</v>
      </c>
      <c r="AV21" s="69"/>
      <c r="AW21" s="145"/>
      <c r="AX21" s="186"/>
      <c r="AY21" s="32"/>
      <c r="AZ21" s="32">
        <f t="shared" si="5"/>
        <v>12</v>
      </c>
    </row>
    <row r="22" spans="5:52" ht="19.95" customHeight="1">
      <c r="E22" s="85"/>
      <c r="F22" s="76"/>
      <c r="G22" s="318">
        <v>14561754</v>
      </c>
      <c r="H22" s="324" t="s">
        <v>237</v>
      </c>
      <c r="I22" s="325" t="s">
        <v>238</v>
      </c>
      <c r="J22" s="325" t="s">
        <v>239</v>
      </c>
      <c r="K22" s="104"/>
      <c r="L22" s="104"/>
      <c r="M22" s="104"/>
      <c r="N22" s="324" t="s">
        <v>230</v>
      </c>
      <c r="O22" s="104"/>
      <c r="P22" s="104"/>
      <c r="Q22" s="325" t="s">
        <v>240</v>
      </c>
      <c r="R22" s="325" t="s">
        <v>241</v>
      </c>
      <c r="S22" s="324" t="s">
        <v>143</v>
      </c>
      <c r="T22" s="324" t="s">
        <v>161</v>
      </c>
      <c r="U22" s="104"/>
      <c r="V22" s="104"/>
      <c r="W22" s="324" t="s">
        <v>35</v>
      </c>
      <c r="X22" s="104" t="s">
        <v>141</v>
      </c>
      <c r="Y22" s="104"/>
      <c r="Z22" s="104"/>
      <c r="AA22" s="104"/>
      <c r="AB22" s="104"/>
      <c r="AC22" s="76" t="s">
        <v>142</v>
      </c>
      <c r="AD22" s="85"/>
      <c r="AE22" s="104" t="s">
        <v>214</v>
      </c>
      <c r="AF22" s="163">
        <v>43823</v>
      </c>
      <c r="AG22" s="119"/>
      <c r="AH22" s="119"/>
      <c r="AI22" s="119"/>
      <c r="AJ22" s="119"/>
      <c r="AK22" s="119"/>
      <c r="AL22" s="119"/>
      <c r="AM22" s="104" t="s">
        <v>207</v>
      </c>
      <c r="AN22" s="163">
        <v>43836</v>
      </c>
      <c r="AO22" s="104" t="s">
        <v>57</v>
      </c>
      <c r="AP22" s="69" t="s">
        <v>56</v>
      </c>
      <c r="AQ22" s="104" t="s">
        <v>215</v>
      </c>
      <c r="AR22" s="69" t="s">
        <v>206</v>
      </c>
      <c r="AS22" s="163">
        <v>43838</v>
      </c>
      <c r="AT22" s="104" t="s">
        <v>57</v>
      </c>
      <c r="AU22" s="105" t="s">
        <v>56</v>
      </c>
      <c r="AV22" s="104" t="s">
        <v>242</v>
      </c>
      <c r="AW22" s="145"/>
      <c r="AX22" s="186"/>
      <c r="AY22" s="32"/>
      <c r="AZ22" s="32">
        <f t="shared" si="5"/>
        <v>12</v>
      </c>
    </row>
    <row r="23" spans="5:52" ht="19.95" customHeight="1">
      <c r="E23" s="85"/>
      <c r="F23" s="90"/>
      <c r="G23" s="318">
        <v>14561755</v>
      </c>
      <c r="H23" s="324" t="s">
        <v>243</v>
      </c>
      <c r="I23" s="325" t="s">
        <v>244</v>
      </c>
      <c r="J23" s="325" t="s">
        <v>245</v>
      </c>
      <c r="K23" s="104"/>
      <c r="L23" s="104"/>
      <c r="M23" s="104"/>
      <c r="N23" s="324" t="s">
        <v>246</v>
      </c>
      <c r="O23" s="104"/>
      <c r="P23" s="104"/>
      <c r="Q23" s="324" t="s">
        <v>247</v>
      </c>
      <c r="R23" s="325" t="s">
        <v>248</v>
      </c>
      <c r="S23" s="324" t="s">
        <v>143</v>
      </c>
      <c r="T23" s="324" t="s">
        <v>161</v>
      </c>
      <c r="U23" s="104"/>
      <c r="V23" s="104"/>
      <c r="W23" s="324" t="s">
        <v>35</v>
      </c>
      <c r="X23" s="104" t="s">
        <v>141</v>
      </c>
      <c r="Y23" s="104"/>
      <c r="Z23" s="104"/>
      <c r="AA23" s="104"/>
      <c r="AB23" s="104"/>
      <c r="AC23" s="76" t="s">
        <v>142</v>
      </c>
      <c r="AD23" s="85"/>
      <c r="AE23" s="104" t="s">
        <v>214</v>
      </c>
      <c r="AF23" s="163">
        <v>43825</v>
      </c>
      <c r="AG23" s="119"/>
      <c r="AH23" s="119"/>
      <c r="AI23" s="119"/>
      <c r="AJ23" s="119"/>
      <c r="AK23" s="119"/>
      <c r="AL23" s="119"/>
      <c r="AM23" s="104" t="s">
        <v>207</v>
      </c>
      <c r="AN23" s="163">
        <v>43836</v>
      </c>
      <c r="AO23" s="104" t="s">
        <v>57</v>
      </c>
      <c r="AP23" s="69" t="s">
        <v>56</v>
      </c>
      <c r="AQ23" s="104" t="s">
        <v>215</v>
      </c>
      <c r="AR23" s="69" t="s">
        <v>206</v>
      </c>
      <c r="AS23" s="163">
        <v>43838</v>
      </c>
      <c r="AT23" s="104" t="s">
        <v>57</v>
      </c>
      <c r="AU23" s="105" t="s">
        <v>56</v>
      </c>
      <c r="AV23" s="104" t="s">
        <v>249</v>
      </c>
      <c r="AW23" s="145"/>
      <c r="AX23" s="186"/>
      <c r="AY23" s="32"/>
      <c r="AZ23" s="32">
        <f t="shared" si="5"/>
        <v>12</v>
      </c>
    </row>
    <row r="24" spans="5:52" ht="19.95" customHeight="1">
      <c r="E24" s="85"/>
      <c r="F24" s="90"/>
      <c r="G24" s="318">
        <v>14561756</v>
      </c>
      <c r="H24" s="319" t="s">
        <v>250</v>
      </c>
      <c r="I24" s="320" t="s">
        <v>251</v>
      </c>
      <c r="J24" s="320" t="s">
        <v>252</v>
      </c>
      <c r="K24" s="104"/>
      <c r="L24" s="104"/>
      <c r="M24" s="104"/>
      <c r="N24" s="319" t="s">
        <v>253</v>
      </c>
      <c r="O24" s="104"/>
      <c r="P24" s="104"/>
      <c r="Q24" s="319" t="s">
        <v>254</v>
      </c>
      <c r="R24" s="320" t="s">
        <v>248</v>
      </c>
      <c r="S24" s="319" t="s">
        <v>143</v>
      </c>
      <c r="T24" s="319" t="s">
        <v>161</v>
      </c>
      <c r="U24" s="104"/>
      <c r="V24" s="104"/>
      <c r="W24" s="319" t="s">
        <v>35</v>
      </c>
      <c r="X24" s="104" t="s">
        <v>141</v>
      </c>
      <c r="Y24" s="104"/>
      <c r="Z24" s="104"/>
      <c r="AA24" s="104"/>
      <c r="AB24" s="104"/>
      <c r="AC24" s="76" t="s">
        <v>142</v>
      </c>
      <c r="AD24" s="85"/>
      <c r="AE24" s="69" t="s">
        <v>214</v>
      </c>
      <c r="AF24" s="162">
        <v>43825</v>
      </c>
      <c r="AG24" s="119"/>
      <c r="AH24" s="119"/>
      <c r="AI24" s="119"/>
      <c r="AJ24" s="119"/>
      <c r="AK24" s="119"/>
      <c r="AL24" s="119"/>
      <c r="AM24" s="69" t="s">
        <v>207</v>
      </c>
      <c r="AN24" s="162">
        <v>43836</v>
      </c>
      <c r="AO24" s="69" t="s">
        <v>57</v>
      </c>
      <c r="AP24" s="69" t="s">
        <v>56</v>
      </c>
      <c r="AQ24" s="69" t="s">
        <v>215</v>
      </c>
      <c r="AR24" s="69"/>
      <c r="AS24" s="69"/>
      <c r="AT24" s="69"/>
      <c r="AU24" s="69"/>
      <c r="AV24" s="69"/>
      <c r="AW24" s="145"/>
      <c r="AX24" s="186"/>
      <c r="AY24" s="32"/>
      <c r="AZ24" s="32">
        <f t="shared" si="5"/>
        <v>12</v>
      </c>
    </row>
    <row r="25" spans="5:52" ht="19.95" customHeight="1">
      <c r="E25" s="85"/>
      <c r="F25" s="90"/>
      <c r="G25" s="318">
        <v>14561757</v>
      </c>
      <c r="H25" s="324" t="s">
        <v>255</v>
      </c>
      <c r="I25" s="325" t="s">
        <v>256</v>
      </c>
      <c r="J25" s="325" t="s">
        <v>257</v>
      </c>
      <c r="K25" s="104"/>
      <c r="L25" s="104"/>
      <c r="M25" s="104"/>
      <c r="N25" s="324" t="s">
        <v>258</v>
      </c>
      <c r="O25" s="104"/>
      <c r="P25" s="104"/>
      <c r="Q25" s="324" t="s">
        <v>259</v>
      </c>
      <c r="R25" s="325" t="s">
        <v>260</v>
      </c>
      <c r="S25" s="324" t="s">
        <v>144</v>
      </c>
      <c r="T25" s="324" t="s">
        <v>161</v>
      </c>
      <c r="U25" s="104"/>
      <c r="V25" s="104"/>
      <c r="W25" s="324" t="s">
        <v>35</v>
      </c>
      <c r="X25" s="104" t="s">
        <v>141</v>
      </c>
      <c r="Y25" s="104"/>
      <c r="Z25" s="104"/>
      <c r="AA25" s="104"/>
      <c r="AB25" s="104"/>
      <c r="AC25" s="76" t="s">
        <v>142</v>
      </c>
      <c r="AD25" s="85"/>
      <c r="AE25" s="104" t="s">
        <v>214</v>
      </c>
      <c r="AF25" s="163">
        <v>43825</v>
      </c>
      <c r="AG25" s="119"/>
      <c r="AH25" s="119"/>
      <c r="AI25" s="119"/>
      <c r="AJ25" s="119"/>
      <c r="AK25" s="119"/>
      <c r="AL25" s="119"/>
      <c r="AM25" s="104" t="s">
        <v>207</v>
      </c>
      <c r="AN25" s="163">
        <v>43836</v>
      </c>
      <c r="AO25" s="104" t="s">
        <v>57</v>
      </c>
      <c r="AP25" s="69" t="s">
        <v>56</v>
      </c>
      <c r="AQ25" s="104" t="s">
        <v>215</v>
      </c>
      <c r="AR25" s="69" t="s">
        <v>206</v>
      </c>
      <c r="AS25" s="111">
        <v>43839</v>
      </c>
      <c r="AT25" s="69" t="s">
        <v>55</v>
      </c>
      <c r="AU25" s="105" t="s">
        <v>56</v>
      </c>
      <c r="AV25" s="104" t="s">
        <v>261</v>
      </c>
      <c r="AW25" s="145"/>
      <c r="AZ25" s="32">
        <f t="shared" si="5"/>
        <v>12</v>
      </c>
    </row>
    <row r="26" spans="5:52" ht="19.95" customHeight="1">
      <c r="E26" s="85"/>
      <c r="F26" s="90"/>
      <c r="G26" s="326"/>
      <c r="H26" s="324"/>
      <c r="I26" s="325" t="s">
        <v>262</v>
      </c>
      <c r="J26" s="325" t="s">
        <v>263</v>
      </c>
      <c r="K26" s="104"/>
      <c r="L26" s="104"/>
      <c r="M26" s="104"/>
      <c r="N26" s="324" t="s">
        <v>253</v>
      </c>
      <c r="O26" s="104"/>
      <c r="P26" s="104"/>
      <c r="Q26" s="324" t="s">
        <v>264</v>
      </c>
      <c r="R26" s="325" t="s">
        <v>248</v>
      </c>
      <c r="S26" s="327" t="s">
        <v>144</v>
      </c>
      <c r="T26" s="328" t="s">
        <v>161</v>
      </c>
      <c r="U26" s="104"/>
      <c r="V26" s="104"/>
      <c r="W26" s="329" t="s">
        <v>29</v>
      </c>
      <c r="X26" s="104" t="s">
        <v>141</v>
      </c>
      <c r="Y26" s="104"/>
      <c r="Z26" s="104"/>
      <c r="AA26" s="104"/>
      <c r="AB26" s="104"/>
      <c r="AC26" s="76" t="s">
        <v>142</v>
      </c>
      <c r="AD26" s="85"/>
      <c r="AE26" s="78" t="s">
        <v>214</v>
      </c>
      <c r="AF26" s="111">
        <v>43823</v>
      </c>
      <c r="AG26" s="119"/>
      <c r="AH26" s="119"/>
      <c r="AI26" s="119"/>
      <c r="AJ26" s="119"/>
      <c r="AK26" s="119"/>
      <c r="AL26" s="119"/>
      <c r="AM26" s="104" t="s">
        <v>207</v>
      </c>
      <c r="AN26" s="163">
        <v>43837</v>
      </c>
      <c r="AO26" s="105" t="s">
        <v>57</v>
      </c>
      <c r="AP26" s="69" t="s">
        <v>56</v>
      </c>
      <c r="AQ26" s="104" t="s">
        <v>215</v>
      </c>
      <c r="AR26" s="69" t="s">
        <v>206</v>
      </c>
      <c r="AS26" s="111">
        <v>43839</v>
      </c>
      <c r="AT26" s="104" t="s">
        <v>57</v>
      </c>
      <c r="AU26" s="105" t="s">
        <v>56</v>
      </c>
      <c r="AV26" s="104" t="s">
        <v>242</v>
      </c>
      <c r="AW26" s="145"/>
      <c r="AZ26" s="32">
        <f t="shared" si="5"/>
        <v>12</v>
      </c>
    </row>
    <row r="27" spans="5:52" ht="19.95" customHeight="1">
      <c r="E27" s="85"/>
      <c r="F27" s="90"/>
      <c r="G27" s="326">
        <v>14561758</v>
      </c>
      <c r="H27" s="324" t="s">
        <v>265</v>
      </c>
      <c r="I27" s="325" t="s">
        <v>266</v>
      </c>
      <c r="J27" s="325" t="s">
        <v>267</v>
      </c>
      <c r="K27" s="104"/>
      <c r="L27" s="104"/>
      <c r="M27" s="104"/>
      <c r="N27" s="324" t="s">
        <v>253</v>
      </c>
      <c r="O27" s="104"/>
      <c r="P27" s="104"/>
      <c r="Q27" s="324" t="s">
        <v>268</v>
      </c>
      <c r="R27" s="325" t="s">
        <v>248</v>
      </c>
      <c r="S27" s="327" t="s">
        <v>144</v>
      </c>
      <c r="T27" s="328" t="s">
        <v>161</v>
      </c>
      <c r="U27" s="104"/>
      <c r="V27" s="104"/>
      <c r="W27" s="329" t="s">
        <v>35</v>
      </c>
      <c r="X27" s="104" t="s">
        <v>141</v>
      </c>
      <c r="Y27" s="104"/>
      <c r="Z27" s="104"/>
      <c r="AA27" s="104"/>
      <c r="AB27" s="104"/>
      <c r="AC27" s="76" t="s">
        <v>142</v>
      </c>
      <c r="AD27" s="85"/>
      <c r="AE27" s="78" t="s">
        <v>214</v>
      </c>
      <c r="AF27" s="111">
        <v>43825</v>
      </c>
      <c r="AG27" s="119"/>
      <c r="AH27" s="119"/>
      <c r="AI27" s="119"/>
      <c r="AJ27" s="119"/>
      <c r="AK27" s="119"/>
      <c r="AL27" s="119"/>
      <c r="AM27" s="104" t="s">
        <v>207</v>
      </c>
      <c r="AN27" s="163">
        <v>43837</v>
      </c>
      <c r="AO27" s="105" t="s">
        <v>57</v>
      </c>
      <c r="AP27" s="69" t="s">
        <v>56</v>
      </c>
      <c r="AQ27" s="104" t="s">
        <v>215</v>
      </c>
      <c r="AR27" s="69" t="s">
        <v>206</v>
      </c>
      <c r="AS27" s="111">
        <v>43839</v>
      </c>
      <c r="AT27" s="104" t="s">
        <v>57</v>
      </c>
      <c r="AU27" s="105" t="s">
        <v>56</v>
      </c>
      <c r="AV27" s="104" t="s">
        <v>242</v>
      </c>
      <c r="AW27" s="145"/>
      <c r="AZ27" s="32">
        <f t="shared" si="5"/>
        <v>12</v>
      </c>
    </row>
    <row r="28" spans="5:52" ht="19.95" customHeight="1">
      <c r="E28" s="85"/>
      <c r="F28" s="90"/>
      <c r="G28" s="326">
        <v>14561759</v>
      </c>
      <c r="H28" s="324" t="s">
        <v>269</v>
      </c>
      <c r="I28" s="325" t="s">
        <v>270</v>
      </c>
      <c r="J28" s="325" t="s">
        <v>271</v>
      </c>
      <c r="K28" s="104"/>
      <c r="L28" s="104"/>
      <c r="M28" s="104"/>
      <c r="N28" s="324" t="s">
        <v>272</v>
      </c>
      <c r="O28" s="104"/>
      <c r="P28" s="104"/>
      <c r="Q28" s="324" t="s">
        <v>273</v>
      </c>
      <c r="R28" s="325" t="s">
        <v>274</v>
      </c>
      <c r="S28" s="327" t="s">
        <v>144</v>
      </c>
      <c r="T28" s="328" t="s">
        <v>161</v>
      </c>
      <c r="U28" s="104"/>
      <c r="V28" s="104"/>
      <c r="W28" s="329" t="s">
        <v>35</v>
      </c>
      <c r="X28" s="104" t="s">
        <v>141</v>
      </c>
      <c r="Y28" s="104"/>
      <c r="Z28" s="104"/>
      <c r="AA28" s="104"/>
      <c r="AB28" s="104"/>
      <c r="AC28" s="76" t="s">
        <v>142</v>
      </c>
      <c r="AD28" s="85"/>
      <c r="AE28" s="78" t="s">
        <v>214</v>
      </c>
      <c r="AF28" s="111">
        <v>43829</v>
      </c>
      <c r="AG28" s="119"/>
      <c r="AH28" s="119"/>
      <c r="AI28" s="119"/>
      <c r="AJ28" s="119"/>
      <c r="AK28" s="119"/>
      <c r="AL28" s="119"/>
      <c r="AM28" s="78" t="s">
        <v>207</v>
      </c>
      <c r="AN28" s="111">
        <v>43837</v>
      </c>
      <c r="AO28" s="105" t="s">
        <v>57</v>
      </c>
      <c r="AP28" s="69" t="s">
        <v>56</v>
      </c>
      <c r="AQ28" s="104" t="s">
        <v>215</v>
      </c>
      <c r="AR28" s="69" t="s">
        <v>206</v>
      </c>
      <c r="AS28" s="111">
        <v>43839</v>
      </c>
      <c r="AT28" s="104" t="s">
        <v>57</v>
      </c>
      <c r="AU28" s="105" t="s">
        <v>56</v>
      </c>
      <c r="AV28" s="104" t="s">
        <v>275</v>
      </c>
      <c r="AW28" s="145"/>
      <c r="AZ28" s="32">
        <f t="shared" si="5"/>
        <v>12</v>
      </c>
    </row>
    <row r="29" spans="5:52" ht="19.95" customHeight="1">
      <c r="E29" s="85"/>
      <c r="F29" s="90"/>
      <c r="G29" s="326">
        <v>14561760</v>
      </c>
      <c r="H29" s="324" t="s">
        <v>276</v>
      </c>
      <c r="I29" s="325" t="s">
        <v>277</v>
      </c>
      <c r="J29" s="325" t="s">
        <v>278</v>
      </c>
      <c r="K29" s="104"/>
      <c r="L29" s="104"/>
      <c r="M29" s="104"/>
      <c r="N29" s="324" t="s">
        <v>279</v>
      </c>
      <c r="O29" s="104"/>
      <c r="P29" s="104"/>
      <c r="Q29" s="324" t="s">
        <v>280</v>
      </c>
      <c r="R29" s="325" t="s">
        <v>281</v>
      </c>
      <c r="S29" s="327" t="s">
        <v>144</v>
      </c>
      <c r="T29" s="328" t="s">
        <v>161</v>
      </c>
      <c r="U29" s="104"/>
      <c r="V29" s="104"/>
      <c r="W29" s="329" t="s">
        <v>35</v>
      </c>
      <c r="X29" s="104" t="s">
        <v>141</v>
      </c>
      <c r="Y29" s="104"/>
      <c r="Z29" s="104"/>
      <c r="AA29" s="104"/>
      <c r="AB29" s="104"/>
      <c r="AC29" s="76" t="s">
        <v>142</v>
      </c>
      <c r="AD29" s="85"/>
      <c r="AE29" s="78" t="s">
        <v>214</v>
      </c>
      <c r="AF29" s="111">
        <v>43829</v>
      </c>
      <c r="AG29" s="119"/>
      <c r="AH29" s="119"/>
      <c r="AI29" s="119"/>
      <c r="AJ29" s="119"/>
      <c r="AK29" s="119"/>
      <c r="AL29" s="119"/>
      <c r="AM29" s="78" t="s">
        <v>207</v>
      </c>
      <c r="AN29" s="111">
        <v>43837</v>
      </c>
      <c r="AO29" s="105" t="s">
        <v>56</v>
      </c>
      <c r="AP29" s="69" t="s">
        <v>56</v>
      </c>
      <c r="AQ29" s="90"/>
      <c r="AR29" s="69" t="s">
        <v>206</v>
      </c>
      <c r="AS29" s="111">
        <v>43839</v>
      </c>
      <c r="AT29" s="104" t="s">
        <v>57</v>
      </c>
      <c r="AU29" s="105" t="s">
        <v>56</v>
      </c>
      <c r="AV29" s="104" t="s">
        <v>282</v>
      </c>
      <c r="AW29" s="145"/>
      <c r="AZ29" s="32">
        <f t="shared" si="5"/>
        <v>12</v>
      </c>
    </row>
    <row r="30" spans="5:52" ht="19.95" customHeight="1">
      <c r="E30" s="85"/>
      <c r="F30" s="90"/>
      <c r="G30" s="326">
        <v>14572945</v>
      </c>
      <c r="H30" s="324" t="s">
        <v>283</v>
      </c>
      <c r="I30" s="325" t="s">
        <v>284</v>
      </c>
      <c r="J30" s="325" t="s">
        <v>285</v>
      </c>
      <c r="K30" s="104"/>
      <c r="L30" s="104"/>
      <c r="M30" s="104"/>
      <c r="N30" s="324" t="s">
        <v>272</v>
      </c>
      <c r="O30" s="104"/>
      <c r="P30" s="104"/>
      <c r="Q30" s="325" t="s">
        <v>286</v>
      </c>
      <c r="R30" s="325" t="s">
        <v>287</v>
      </c>
      <c r="S30" s="327" t="s">
        <v>144</v>
      </c>
      <c r="T30" s="328" t="s">
        <v>161</v>
      </c>
      <c r="U30" s="104"/>
      <c r="V30" s="104"/>
      <c r="W30" s="329" t="s">
        <v>29</v>
      </c>
      <c r="X30" s="104" t="s">
        <v>141</v>
      </c>
      <c r="Y30" s="104"/>
      <c r="Z30" s="104"/>
      <c r="AA30" s="104"/>
      <c r="AB30" s="104"/>
      <c r="AC30" s="76" t="s">
        <v>142</v>
      </c>
      <c r="AD30" s="85"/>
      <c r="AE30" s="78" t="s">
        <v>214</v>
      </c>
      <c r="AF30" s="111">
        <v>43829</v>
      </c>
      <c r="AG30" s="119"/>
      <c r="AH30" s="119"/>
      <c r="AI30" s="119"/>
      <c r="AJ30" s="119"/>
      <c r="AK30" s="119"/>
      <c r="AL30" s="119"/>
      <c r="AM30" s="78" t="s">
        <v>207</v>
      </c>
      <c r="AN30" s="111">
        <v>43837</v>
      </c>
      <c r="AO30" s="105" t="s">
        <v>56</v>
      </c>
      <c r="AP30" s="69" t="s">
        <v>56</v>
      </c>
      <c r="AQ30" s="90"/>
      <c r="AR30" s="69" t="s">
        <v>206</v>
      </c>
      <c r="AS30" s="111">
        <v>43839</v>
      </c>
      <c r="AT30" s="104" t="s">
        <v>57</v>
      </c>
      <c r="AU30" s="105" t="s">
        <v>56</v>
      </c>
      <c r="AV30" s="104" t="s">
        <v>288</v>
      </c>
      <c r="AW30" s="145"/>
      <c r="AZ30" s="32">
        <f t="shared" si="5"/>
        <v>12</v>
      </c>
    </row>
    <row r="31" spans="5:52" ht="19.95" customHeight="1">
      <c r="E31" s="85"/>
      <c r="F31" s="90"/>
      <c r="G31" s="318">
        <v>14574941</v>
      </c>
      <c r="H31" s="324" t="s">
        <v>289</v>
      </c>
      <c r="I31" s="325" t="s">
        <v>290</v>
      </c>
      <c r="J31" s="325" t="s">
        <v>291</v>
      </c>
      <c r="K31" s="104"/>
      <c r="L31" s="104"/>
      <c r="M31" s="104"/>
      <c r="N31" s="324" t="s">
        <v>292</v>
      </c>
      <c r="O31" s="104"/>
      <c r="P31" s="104"/>
      <c r="Q31" s="324" t="s">
        <v>293</v>
      </c>
      <c r="R31" s="325" t="s">
        <v>294</v>
      </c>
      <c r="S31" s="327" t="s">
        <v>144</v>
      </c>
      <c r="T31" s="328" t="s">
        <v>161</v>
      </c>
      <c r="U31" s="104"/>
      <c r="V31" s="104"/>
      <c r="W31" s="329" t="s">
        <v>29</v>
      </c>
      <c r="X31" s="104" t="s">
        <v>141</v>
      </c>
      <c r="Y31" s="104"/>
      <c r="Z31" s="104"/>
      <c r="AA31" s="104"/>
      <c r="AB31" s="104"/>
      <c r="AC31" s="76" t="s">
        <v>142</v>
      </c>
      <c r="AD31" s="85"/>
      <c r="AE31" s="78" t="s">
        <v>214</v>
      </c>
      <c r="AF31" s="111">
        <v>43829</v>
      </c>
      <c r="AG31" s="119"/>
      <c r="AH31" s="119"/>
      <c r="AI31" s="119"/>
      <c r="AJ31" s="119"/>
      <c r="AK31" s="119"/>
      <c r="AL31" s="119"/>
      <c r="AM31" s="78" t="s">
        <v>207</v>
      </c>
      <c r="AN31" s="111">
        <v>43837</v>
      </c>
      <c r="AO31" s="105" t="s">
        <v>59</v>
      </c>
      <c r="AP31" s="69" t="s">
        <v>59</v>
      </c>
      <c r="AQ31" s="90" t="s">
        <v>295</v>
      </c>
      <c r="AR31" s="69" t="s">
        <v>206</v>
      </c>
      <c r="AS31" s="111">
        <v>43839</v>
      </c>
      <c r="AT31" s="104" t="s">
        <v>55</v>
      </c>
      <c r="AU31" s="105" t="s">
        <v>56</v>
      </c>
      <c r="AV31" s="104" t="s">
        <v>296</v>
      </c>
      <c r="AW31" s="145"/>
      <c r="AZ31" s="32">
        <f t="shared" si="5"/>
        <v>12</v>
      </c>
    </row>
    <row r="32" spans="5:52" ht="19.95" customHeight="1">
      <c r="E32" s="85"/>
      <c r="F32" s="90"/>
      <c r="G32" s="318">
        <v>14574942</v>
      </c>
      <c r="H32" s="324" t="s">
        <v>297</v>
      </c>
      <c r="I32" s="325" t="s">
        <v>298</v>
      </c>
      <c r="J32" s="325" t="s">
        <v>291</v>
      </c>
      <c r="K32" s="104"/>
      <c r="L32" s="104"/>
      <c r="M32" s="104"/>
      <c r="N32" s="324" t="s">
        <v>299</v>
      </c>
      <c r="O32" s="104"/>
      <c r="P32" s="104"/>
      <c r="Q32" s="324" t="s">
        <v>300</v>
      </c>
      <c r="R32" s="325" t="s">
        <v>294</v>
      </c>
      <c r="S32" s="327" t="s">
        <v>144</v>
      </c>
      <c r="T32" s="328" t="s">
        <v>161</v>
      </c>
      <c r="U32" s="104"/>
      <c r="V32" s="104"/>
      <c r="W32" s="329" t="s">
        <v>29</v>
      </c>
      <c r="X32" s="104" t="s">
        <v>141</v>
      </c>
      <c r="Y32" s="104"/>
      <c r="Z32" s="104"/>
      <c r="AA32" s="104"/>
      <c r="AB32" s="104"/>
      <c r="AC32" s="76" t="s">
        <v>142</v>
      </c>
      <c r="AD32" s="85"/>
      <c r="AE32" s="78" t="s">
        <v>214</v>
      </c>
      <c r="AF32" s="111">
        <v>43829</v>
      </c>
      <c r="AG32" s="119"/>
      <c r="AH32" s="119"/>
      <c r="AI32" s="119"/>
      <c r="AJ32" s="119"/>
      <c r="AK32" s="119"/>
      <c r="AL32" s="119"/>
      <c r="AM32" s="78" t="s">
        <v>207</v>
      </c>
      <c r="AN32" s="111">
        <v>43837</v>
      </c>
      <c r="AO32" s="105" t="s">
        <v>59</v>
      </c>
      <c r="AP32" s="69" t="s">
        <v>59</v>
      </c>
      <c r="AQ32" s="90" t="s">
        <v>295</v>
      </c>
      <c r="AR32" s="69" t="s">
        <v>206</v>
      </c>
      <c r="AS32" s="111">
        <v>43839</v>
      </c>
      <c r="AT32" s="104" t="s">
        <v>55</v>
      </c>
      <c r="AU32" s="105" t="s">
        <v>56</v>
      </c>
      <c r="AV32" s="104" t="s">
        <v>296</v>
      </c>
      <c r="AW32" s="145"/>
      <c r="AZ32" s="32">
        <f t="shared" si="5"/>
        <v>12</v>
      </c>
    </row>
    <row r="33" spans="5:52" ht="19.95" customHeight="1">
      <c r="E33" s="85"/>
      <c r="F33" s="90"/>
      <c r="G33" s="318">
        <v>14574946</v>
      </c>
      <c r="H33" s="324" t="s">
        <v>301</v>
      </c>
      <c r="I33" s="325" t="s">
        <v>302</v>
      </c>
      <c r="J33" s="325" t="s">
        <v>303</v>
      </c>
      <c r="K33" s="104"/>
      <c r="L33" s="104"/>
      <c r="M33" s="104"/>
      <c r="N33" s="324" t="s">
        <v>299</v>
      </c>
      <c r="O33" s="104"/>
      <c r="P33" s="104"/>
      <c r="Q33" s="324" t="s">
        <v>304</v>
      </c>
      <c r="R33" s="325" t="s">
        <v>305</v>
      </c>
      <c r="S33" s="327" t="s">
        <v>144</v>
      </c>
      <c r="T33" s="328" t="s">
        <v>161</v>
      </c>
      <c r="U33" s="104"/>
      <c r="V33" s="104"/>
      <c r="W33" s="329" t="s">
        <v>29</v>
      </c>
      <c r="X33" s="104" t="s">
        <v>141</v>
      </c>
      <c r="Y33" s="104"/>
      <c r="Z33" s="104"/>
      <c r="AA33" s="104"/>
      <c r="AB33" s="104"/>
      <c r="AC33" s="76" t="s">
        <v>142</v>
      </c>
      <c r="AD33" s="85"/>
      <c r="AE33" s="78" t="s">
        <v>214</v>
      </c>
      <c r="AF33" s="111">
        <v>43830</v>
      </c>
      <c r="AG33" s="119"/>
      <c r="AH33" s="119"/>
      <c r="AI33" s="119"/>
      <c r="AJ33" s="119"/>
      <c r="AK33" s="119"/>
      <c r="AL33" s="119"/>
      <c r="AM33" s="78" t="s">
        <v>207</v>
      </c>
      <c r="AN33" s="111">
        <v>43837</v>
      </c>
      <c r="AO33" s="105" t="s">
        <v>59</v>
      </c>
      <c r="AP33" s="69" t="s">
        <v>59</v>
      </c>
      <c r="AQ33" s="90" t="s">
        <v>295</v>
      </c>
      <c r="AR33" s="69" t="s">
        <v>206</v>
      </c>
      <c r="AS33" s="111">
        <v>43839</v>
      </c>
      <c r="AT33" s="104" t="s">
        <v>55</v>
      </c>
      <c r="AU33" s="105" t="s">
        <v>56</v>
      </c>
      <c r="AV33" s="104" t="s">
        <v>306</v>
      </c>
      <c r="AW33" s="145"/>
      <c r="AZ33" s="32">
        <f t="shared" si="5"/>
        <v>12</v>
      </c>
    </row>
    <row r="34" spans="5:52" ht="19.95" customHeight="1">
      <c r="E34" s="85"/>
      <c r="F34" s="90"/>
      <c r="G34" s="318">
        <v>14574948</v>
      </c>
      <c r="H34" s="324" t="s">
        <v>307</v>
      </c>
      <c r="I34" s="325" t="s">
        <v>308</v>
      </c>
      <c r="J34" s="325" t="s">
        <v>309</v>
      </c>
      <c r="K34" s="104"/>
      <c r="L34" s="104"/>
      <c r="M34" s="104"/>
      <c r="N34" s="324" t="s">
        <v>299</v>
      </c>
      <c r="O34" s="104"/>
      <c r="P34" s="104"/>
      <c r="Q34" s="324" t="s">
        <v>310</v>
      </c>
      <c r="R34" s="325" t="s">
        <v>311</v>
      </c>
      <c r="S34" s="327" t="s">
        <v>144</v>
      </c>
      <c r="T34" s="328" t="s">
        <v>161</v>
      </c>
      <c r="U34" s="104"/>
      <c r="V34" s="104"/>
      <c r="W34" s="329" t="s">
        <v>29</v>
      </c>
      <c r="X34" s="104" t="s">
        <v>141</v>
      </c>
      <c r="Y34" s="104"/>
      <c r="Z34" s="104"/>
      <c r="AA34" s="104"/>
      <c r="AB34" s="104"/>
      <c r="AC34" s="76" t="s">
        <v>142</v>
      </c>
      <c r="AD34" s="85"/>
      <c r="AE34" s="78" t="s">
        <v>214</v>
      </c>
      <c r="AF34" s="111">
        <v>43829</v>
      </c>
      <c r="AG34" s="119"/>
      <c r="AH34" s="119"/>
      <c r="AI34" s="119"/>
      <c r="AJ34" s="119"/>
      <c r="AK34" s="119"/>
      <c r="AL34" s="119"/>
      <c r="AM34" s="78" t="s">
        <v>207</v>
      </c>
      <c r="AN34" s="111">
        <v>43837</v>
      </c>
      <c r="AO34" s="105" t="s">
        <v>59</v>
      </c>
      <c r="AP34" s="69" t="s">
        <v>59</v>
      </c>
      <c r="AQ34" s="90" t="s">
        <v>295</v>
      </c>
      <c r="AR34" s="69" t="s">
        <v>206</v>
      </c>
      <c r="AS34" s="111">
        <v>43839</v>
      </c>
      <c r="AT34" s="104" t="s">
        <v>55</v>
      </c>
      <c r="AU34" s="105" t="s">
        <v>56</v>
      </c>
      <c r="AV34" s="104" t="s">
        <v>312</v>
      </c>
      <c r="AW34" s="145"/>
      <c r="AZ34" s="32">
        <f t="shared" si="5"/>
        <v>12</v>
      </c>
    </row>
    <row r="35" spans="5:52" ht="19.95" customHeight="1">
      <c r="E35" s="85"/>
      <c r="F35" s="90"/>
      <c r="G35" s="326">
        <v>14596208</v>
      </c>
      <c r="H35" s="324" t="s">
        <v>313</v>
      </c>
      <c r="I35" s="325" t="s">
        <v>314</v>
      </c>
      <c r="J35" s="325" t="s">
        <v>315</v>
      </c>
      <c r="K35" s="104"/>
      <c r="L35" s="104"/>
      <c r="M35" s="104"/>
      <c r="N35" s="324" t="s">
        <v>316</v>
      </c>
      <c r="O35" s="104"/>
      <c r="P35" s="104"/>
      <c r="Q35" s="325" t="s">
        <v>317</v>
      </c>
      <c r="R35" s="325" t="s">
        <v>248</v>
      </c>
      <c r="S35" s="327" t="s">
        <v>144</v>
      </c>
      <c r="T35" s="328" t="s">
        <v>161</v>
      </c>
      <c r="U35" s="104"/>
      <c r="V35" s="104"/>
      <c r="W35" s="329" t="s">
        <v>35</v>
      </c>
      <c r="X35" s="104" t="s">
        <v>141</v>
      </c>
      <c r="Y35" s="104"/>
      <c r="Z35" s="104"/>
      <c r="AA35" s="104"/>
      <c r="AB35" s="104"/>
      <c r="AC35" s="76" t="s">
        <v>142</v>
      </c>
      <c r="AD35" s="85"/>
      <c r="AE35" s="78" t="s">
        <v>214</v>
      </c>
      <c r="AF35" s="111">
        <v>43830</v>
      </c>
      <c r="AG35" s="119"/>
      <c r="AH35" s="119"/>
      <c r="AI35" s="119"/>
      <c r="AJ35" s="119"/>
      <c r="AK35" s="119"/>
      <c r="AL35" s="119"/>
      <c r="AM35" s="104" t="s">
        <v>207</v>
      </c>
      <c r="AN35" s="163">
        <v>43837</v>
      </c>
      <c r="AO35" s="105" t="s">
        <v>57</v>
      </c>
      <c r="AP35" s="69" t="s">
        <v>56</v>
      </c>
      <c r="AQ35" s="104" t="s">
        <v>215</v>
      </c>
      <c r="AR35" s="69" t="s">
        <v>206</v>
      </c>
      <c r="AS35" s="111">
        <v>43838</v>
      </c>
      <c r="AT35" s="105" t="s">
        <v>58</v>
      </c>
      <c r="AU35" s="105" t="s">
        <v>56</v>
      </c>
      <c r="AV35" s="104" t="s">
        <v>318</v>
      </c>
      <c r="AW35" s="145"/>
      <c r="AZ35" s="32">
        <f t="shared" si="5"/>
        <v>12</v>
      </c>
    </row>
    <row r="36" spans="5:52" ht="19.95" customHeight="1">
      <c r="E36" s="85"/>
      <c r="F36" s="90"/>
      <c r="G36" s="326">
        <v>14596219</v>
      </c>
      <c r="H36" s="324" t="s">
        <v>319</v>
      </c>
      <c r="I36" s="325" t="s">
        <v>320</v>
      </c>
      <c r="J36" s="325" t="s">
        <v>321</v>
      </c>
      <c r="K36" s="104"/>
      <c r="L36" s="104"/>
      <c r="M36" s="104"/>
      <c r="N36" s="324" t="s">
        <v>316</v>
      </c>
      <c r="O36" s="104"/>
      <c r="P36" s="104"/>
      <c r="Q36" s="325" t="s">
        <v>322</v>
      </c>
      <c r="R36" s="325" t="s">
        <v>248</v>
      </c>
      <c r="S36" s="327" t="s">
        <v>144</v>
      </c>
      <c r="T36" s="328" t="s">
        <v>161</v>
      </c>
      <c r="U36" s="104"/>
      <c r="V36" s="104"/>
      <c r="W36" s="329" t="s">
        <v>29</v>
      </c>
      <c r="X36" s="104" t="s">
        <v>141</v>
      </c>
      <c r="Y36" s="104"/>
      <c r="Z36" s="104"/>
      <c r="AA36" s="104"/>
      <c r="AB36" s="104"/>
      <c r="AC36" s="76" t="s">
        <v>142</v>
      </c>
      <c r="AD36" s="85"/>
      <c r="AE36" s="78" t="s">
        <v>214</v>
      </c>
      <c r="AF36" s="111">
        <v>43830</v>
      </c>
      <c r="AG36" s="119"/>
      <c r="AH36" s="119"/>
      <c r="AI36" s="119"/>
      <c r="AJ36" s="119"/>
      <c r="AK36" s="119"/>
      <c r="AL36" s="119"/>
      <c r="AM36" s="104" t="s">
        <v>207</v>
      </c>
      <c r="AN36" s="163">
        <v>43837</v>
      </c>
      <c r="AO36" s="105" t="s">
        <v>57</v>
      </c>
      <c r="AP36" s="69" t="s">
        <v>56</v>
      </c>
      <c r="AQ36" s="104" t="s">
        <v>215</v>
      </c>
      <c r="AR36" s="69" t="s">
        <v>206</v>
      </c>
      <c r="AS36" s="111">
        <v>43838</v>
      </c>
      <c r="AT36" s="105" t="s">
        <v>58</v>
      </c>
      <c r="AU36" s="105" t="s">
        <v>56</v>
      </c>
      <c r="AV36" s="104" t="s">
        <v>323</v>
      </c>
      <c r="AW36" s="145"/>
      <c r="AZ36" s="32">
        <f t="shared" si="5"/>
        <v>12</v>
      </c>
    </row>
    <row r="37" spans="5:52" ht="19.95" customHeight="1">
      <c r="E37" s="85"/>
      <c r="F37" s="90"/>
      <c r="G37" s="326">
        <v>14596303</v>
      </c>
      <c r="H37" s="324" t="s">
        <v>324</v>
      </c>
      <c r="I37" s="325" t="s">
        <v>325</v>
      </c>
      <c r="J37" s="325" t="s">
        <v>326</v>
      </c>
      <c r="K37" s="104"/>
      <c r="L37" s="104"/>
      <c r="M37" s="104"/>
      <c r="N37" s="324" t="s">
        <v>327</v>
      </c>
      <c r="O37" s="104"/>
      <c r="P37" s="104"/>
      <c r="Q37" s="324" t="s">
        <v>328</v>
      </c>
      <c r="R37" s="325" t="s">
        <v>248</v>
      </c>
      <c r="S37" s="327" t="s">
        <v>144</v>
      </c>
      <c r="T37" s="328" t="s">
        <v>161</v>
      </c>
      <c r="U37" s="104"/>
      <c r="V37" s="104"/>
      <c r="W37" s="329" t="s">
        <v>29</v>
      </c>
      <c r="X37" s="104" t="s">
        <v>141</v>
      </c>
      <c r="Y37" s="104"/>
      <c r="Z37" s="104"/>
      <c r="AA37" s="104"/>
      <c r="AB37" s="104"/>
      <c r="AC37" s="76" t="s">
        <v>142</v>
      </c>
      <c r="AD37" s="85"/>
      <c r="AE37" s="78" t="s">
        <v>214</v>
      </c>
      <c r="AF37" s="111">
        <v>43830</v>
      </c>
      <c r="AG37" s="119"/>
      <c r="AH37" s="119"/>
      <c r="AI37" s="119"/>
      <c r="AJ37" s="119"/>
      <c r="AK37" s="119"/>
      <c r="AL37" s="119"/>
      <c r="AM37" s="104" t="s">
        <v>207</v>
      </c>
      <c r="AN37" s="163">
        <v>43837</v>
      </c>
      <c r="AO37" s="105" t="s">
        <v>57</v>
      </c>
      <c r="AP37" s="69" t="s">
        <v>56</v>
      </c>
      <c r="AQ37" s="104" t="s">
        <v>215</v>
      </c>
      <c r="AR37" s="69" t="s">
        <v>206</v>
      </c>
      <c r="AS37" s="111">
        <v>43838</v>
      </c>
      <c r="AT37" s="105" t="s">
        <v>57</v>
      </c>
      <c r="AU37" s="105" t="s">
        <v>56</v>
      </c>
      <c r="AV37" s="104" t="s">
        <v>329</v>
      </c>
      <c r="AW37" s="145"/>
      <c r="AZ37" s="32">
        <f t="shared" si="5"/>
        <v>12</v>
      </c>
    </row>
    <row r="38" spans="5:52" ht="19.95" customHeight="1">
      <c r="E38" s="85"/>
      <c r="F38" s="90"/>
      <c r="G38" s="326">
        <v>14596310</v>
      </c>
      <c r="H38" s="324" t="s">
        <v>330</v>
      </c>
      <c r="I38" s="325" t="s">
        <v>331</v>
      </c>
      <c r="J38" s="325" t="s">
        <v>332</v>
      </c>
      <c r="K38" s="104"/>
      <c r="L38" s="104"/>
      <c r="M38" s="104"/>
      <c r="N38" s="324" t="s">
        <v>316</v>
      </c>
      <c r="O38" s="104"/>
      <c r="P38" s="104"/>
      <c r="Q38" s="325" t="s">
        <v>333</v>
      </c>
      <c r="R38" s="325" t="s">
        <v>248</v>
      </c>
      <c r="S38" s="327" t="s">
        <v>144</v>
      </c>
      <c r="T38" s="328" t="s">
        <v>161</v>
      </c>
      <c r="U38" s="104"/>
      <c r="V38" s="104"/>
      <c r="W38" s="329" t="s">
        <v>29</v>
      </c>
      <c r="X38" s="104" t="s">
        <v>141</v>
      </c>
      <c r="Y38" s="104"/>
      <c r="Z38" s="104"/>
      <c r="AA38" s="104"/>
      <c r="AB38" s="104"/>
      <c r="AC38" s="76" t="s">
        <v>142</v>
      </c>
      <c r="AD38" s="85"/>
      <c r="AE38" s="78" t="s">
        <v>214</v>
      </c>
      <c r="AF38" s="111">
        <v>43830</v>
      </c>
      <c r="AG38" s="119"/>
      <c r="AH38" s="119"/>
      <c r="AI38" s="119"/>
      <c r="AJ38" s="119"/>
      <c r="AK38" s="119"/>
      <c r="AL38" s="119"/>
      <c r="AM38" s="104" t="s">
        <v>207</v>
      </c>
      <c r="AN38" s="163">
        <v>43837</v>
      </c>
      <c r="AO38" s="105" t="s">
        <v>57</v>
      </c>
      <c r="AP38" s="69" t="s">
        <v>56</v>
      </c>
      <c r="AQ38" s="104" t="s">
        <v>215</v>
      </c>
      <c r="AR38" s="69" t="s">
        <v>206</v>
      </c>
      <c r="AS38" s="111">
        <v>43838</v>
      </c>
      <c r="AT38" s="105" t="s">
        <v>56</v>
      </c>
      <c r="AU38" s="105" t="s">
        <v>56</v>
      </c>
      <c r="AV38" s="104" t="s">
        <v>334</v>
      </c>
      <c r="AW38" s="145"/>
      <c r="AZ38" s="32">
        <f t="shared" si="5"/>
        <v>12</v>
      </c>
    </row>
    <row r="39" spans="5:52" ht="19.95" customHeight="1">
      <c r="E39" s="85"/>
      <c r="F39" s="90"/>
      <c r="G39" s="326">
        <v>14599794</v>
      </c>
      <c r="H39" s="319" t="s">
        <v>335</v>
      </c>
      <c r="I39" s="320" t="s">
        <v>336</v>
      </c>
      <c r="J39" s="320" t="s">
        <v>337</v>
      </c>
      <c r="K39" s="104"/>
      <c r="L39" s="104"/>
      <c r="M39" s="104"/>
      <c r="N39" s="319" t="s">
        <v>338</v>
      </c>
      <c r="O39" s="104"/>
      <c r="P39" s="104"/>
      <c r="Q39" s="319" t="s">
        <v>339</v>
      </c>
      <c r="R39" s="320" t="s">
        <v>340</v>
      </c>
      <c r="S39" s="330" t="s">
        <v>144</v>
      </c>
      <c r="T39" s="331" t="s">
        <v>161</v>
      </c>
      <c r="U39" s="104"/>
      <c r="V39" s="104"/>
      <c r="W39" s="332" t="s">
        <v>29</v>
      </c>
      <c r="X39" s="104" t="s">
        <v>141</v>
      </c>
      <c r="Y39" s="104"/>
      <c r="Z39" s="104"/>
      <c r="AA39" s="104"/>
      <c r="AB39" s="104"/>
      <c r="AC39" s="76" t="s">
        <v>142</v>
      </c>
      <c r="AD39" s="85"/>
      <c r="AE39" s="32" t="s">
        <v>207</v>
      </c>
      <c r="AF39" s="112">
        <v>43823</v>
      </c>
      <c r="AG39" s="119"/>
      <c r="AH39" s="119"/>
      <c r="AI39" s="119"/>
      <c r="AJ39" s="119"/>
      <c r="AK39" s="119"/>
      <c r="AL39" s="119"/>
      <c r="AM39" s="32" t="s">
        <v>214</v>
      </c>
      <c r="AN39" s="112">
        <v>43836</v>
      </c>
      <c r="AO39" s="32" t="s">
        <v>56</v>
      </c>
      <c r="AP39" s="32" t="s">
        <v>56</v>
      </c>
      <c r="AQ39" s="31"/>
      <c r="AR39" s="32"/>
      <c r="AS39" s="112"/>
      <c r="AT39" s="87"/>
      <c r="AU39" s="32"/>
      <c r="AV39" s="69"/>
      <c r="AW39" s="145"/>
      <c r="AZ39" s="32">
        <f t="shared" si="5"/>
        <v>12</v>
      </c>
    </row>
    <row r="40" spans="5:52" ht="19.95" customHeight="1">
      <c r="E40" s="85"/>
      <c r="F40" s="90"/>
      <c r="G40" s="326">
        <v>14600401</v>
      </c>
      <c r="H40" s="319" t="s">
        <v>341</v>
      </c>
      <c r="I40" s="320" t="s">
        <v>342</v>
      </c>
      <c r="J40" s="320" t="s">
        <v>343</v>
      </c>
      <c r="K40" s="104"/>
      <c r="L40" s="104"/>
      <c r="M40" s="104"/>
      <c r="N40" s="319" t="s">
        <v>344</v>
      </c>
      <c r="O40" s="104"/>
      <c r="P40" s="104"/>
      <c r="Q40" s="319" t="s">
        <v>345</v>
      </c>
      <c r="R40" s="320" t="s">
        <v>346</v>
      </c>
      <c r="S40" s="330" t="s">
        <v>144</v>
      </c>
      <c r="T40" s="331" t="s">
        <v>161</v>
      </c>
      <c r="U40" s="104"/>
      <c r="V40" s="104"/>
      <c r="W40" s="332" t="s">
        <v>29</v>
      </c>
      <c r="X40" s="104" t="s">
        <v>141</v>
      </c>
      <c r="Y40" s="104"/>
      <c r="Z40" s="104"/>
      <c r="AA40" s="104"/>
      <c r="AB40" s="104"/>
      <c r="AC40" s="76" t="s">
        <v>142</v>
      </c>
      <c r="AD40" s="85"/>
      <c r="AE40" s="32" t="s">
        <v>207</v>
      </c>
      <c r="AF40" s="112">
        <v>43823</v>
      </c>
      <c r="AG40" s="119"/>
      <c r="AH40" s="119"/>
      <c r="AI40" s="119"/>
      <c r="AJ40" s="119"/>
      <c r="AK40" s="119"/>
      <c r="AL40" s="119"/>
      <c r="AM40" s="32" t="s">
        <v>214</v>
      </c>
      <c r="AN40" s="112">
        <v>43836</v>
      </c>
      <c r="AO40" s="32" t="s">
        <v>56</v>
      </c>
      <c r="AP40" s="32" t="s">
        <v>56</v>
      </c>
      <c r="AQ40" s="31"/>
      <c r="AR40" s="69" t="s">
        <v>206</v>
      </c>
      <c r="AS40" s="112">
        <v>43839</v>
      </c>
      <c r="AT40" s="87" t="s">
        <v>55</v>
      </c>
      <c r="AU40" s="105" t="s">
        <v>56</v>
      </c>
      <c r="AV40" s="69" t="s">
        <v>347</v>
      </c>
      <c r="AW40" s="145"/>
      <c r="AZ40" s="32">
        <f t="shared" si="5"/>
        <v>12</v>
      </c>
    </row>
    <row r="41" spans="5:52" ht="19.95" customHeight="1">
      <c r="E41" s="85"/>
      <c r="F41" s="90"/>
      <c r="G41" s="326">
        <v>14600405</v>
      </c>
      <c r="H41" s="319" t="s">
        <v>348</v>
      </c>
      <c r="I41" s="320" t="s">
        <v>349</v>
      </c>
      <c r="J41" s="320" t="s">
        <v>350</v>
      </c>
      <c r="K41" s="104"/>
      <c r="L41" s="104"/>
      <c r="M41" s="104"/>
      <c r="N41" s="319" t="s">
        <v>344</v>
      </c>
      <c r="O41" s="104"/>
      <c r="P41" s="104"/>
      <c r="Q41" s="320" t="s">
        <v>351</v>
      </c>
      <c r="R41" s="320" t="s">
        <v>340</v>
      </c>
      <c r="S41" s="330" t="s">
        <v>144</v>
      </c>
      <c r="T41" s="331" t="s">
        <v>161</v>
      </c>
      <c r="U41" s="104"/>
      <c r="V41" s="104"/>
      <c r="W41" s="332" t="s">
        <v>29</v>
      </c>
      <c r="X41" s="104" t="s">
        <v>141</v>
      </c>
      <c r="Y41" s="104"/>
      <c r="Z41" s="104"/>
      <c r="AA41" s="104"/>
      <c r="AB41" s="104"/>
      <c r="AC41" s="76" t="s">
        <v>142</v>
      </c>
      <c r="AD41" s="85"/>
      <c r="AE41" s="32" t="s">
        <v>207</v>
      </c>
      <c r="AF41" s="112">
        <v>43823</v>
      </c>
      <c r="AG41" s="119"/>
      <c r="AH41" s="119"/>
      <c r="AI41" s="119"/>
      <c r="AJ41" s="119"/>
      <c r="AK41" s="119"/>
      <c r="AL41" s="119"/>
      <c r="AM41" s="32" t="s">
        <v>214</v>
      </c>
      <c r="AN41" s="112">
        <v>43836</v>
      </c>
      <c r="AO41" s="32" t="s">
        <v>57</v>
      </c>
      <c r="AP41" s="32" t="s">
        <v>56</v>
      </c>
      <c r="AQ41" s="31" t="s">
        <v>352</v>
      </c>
      <c r="AR41" s="32"/>
      <c r="AS41" s="112"/>
      <c r="AT41" s="87"/>
      <c r="AU41" s="105"/>
      <c r="AV41" s="69"/>
      <c r="AW41" s="145"/>
      <c r="AZ41" s="32">
        <f t="shared" si="5"/>
        <v>12</v>
      </c>
    </row>
    <row r="42" spans="5:52" ht="19.95" customHeight="1">
      <c r="E42" s="85"/>
      <c r="F42" s="90"/>
      <c r="G42" s="326">
        <v>14600408</v>
      </c>
      <c r="H42" s="319" t="s">
        <v>353</v>
      </c>
      <c r="I42" s="319" t="s">
        <v>354</v>
      </c>
      <c r="J42" s="319" t="s">
        <v>355</v>
      </c>
      <c r="K42" s="104"/>
      <c r="L42" s="104"/>
      <c r="M42" s="104"/>
      <c r="N42" s="319" t="s">
        <v>356</v>
      </c>
      <c r="O42" s="104"/>
      <c r="P42" s="104"/>
      <c r="Q42" s="319" t="s">
        <v>357</v>
      </c>
      <c r="R42" s="320" t="s">
        <v>358</v>
      </c>
      <c r="S42" s="330" t="s">
        <v>144</v>
      </c>
      <c r="T42" s="331" t="s">
        <v>161</v>
      </c>
      <c r="U42" s="104"/>
      <c r="V42" s="104"/>
      <c r="W42" s="332" t="s">
        <v>29</v>
      </c>
      <c r="X42" s="104" t="s">
        <v>141</v>
      </c>
      <c r="Y42" s="104"/>
      <c r="Z42" s="104"/>
      <c r="AA42" s="104"/>
      <c r="AB42" s="104"/>
      <c r="AC42" s="76" t="s">
        <v>142</v>
      </c>
      <c r="AD42" s="85"/>
      <c r="AE42" s="32" t="s">
        <v>207</v>
      </c>
      <c r="AF42" s="112">
        <v>43823</v>
      </c>
      <c r="AG42" s="119"/>
      <c r="AH42" s="119"/>
      <c r="AI42" s="119"/>
      <c r="AJ42" s="119"/>
      <c r="AK42" s="119"/>
      <c r="AL42" s="119"/>
      <c r="AM42" s="32" t="s">
        <v>214</v>
      </c>
      <c r="AN42" s="112">
        <v>43836</v>
      </c>
      <c r="AO42" s="32" t="s">
        <v>57</v>
      </c>
      <c r="AP42" s="32" t="s">
        <v>56</v>
      </c>
      <c r="AQ42" s="31" t="s">
        <v>359</v>
      </c>
      <c r="AR42" s="69" t="s">
        <v>206</v>
      </c>
      <c r="AS42" s="112">
        <v>43839</v>
      </c>
      <c r="AT42" s="87" t="s">
        <v>55</v>
      </c>
      <c r="AU42" s="105" t="s">
        <v>56</v>
      </c>
      <c r="AV42" s="69" t="s">
        <v>360</v>
      </c>
      <c r="AW42" s="145"/>
      <c r="AZ42" s="32">
        <f t="shared" si="5"/>
        <v>12</v>
      </c>
    </row>
    <row r="43" spans="5:52" ht="19.95" customHeight="1">
      <c r="E43" s="85"/>
      <c r="F43" s="90"/>
      <c r="G43" s="326">
        <v>14600409</v>
      </c>
      <c r="H43" s="324" t="s">
        <v>361</v>
      </c>
      <c r="I43" s="324" t="s">
        <v>362</v>
      </c>
      <c r="J43" s="324" t="s">
        <v>363</v>
      </c>
      <c r="K43" s="104"/>
      <c r="L43" s="104"/>
      <c r="M43" s="104"/>
      <c r="N43" s="324" t="s">
        <v>364</v>
      </c>
      <c r="O43" s="104"/>
      <c r="P43" s="104"/>
      <c r="Q43" s="324" t="s">
        <v>365</v>
      </c>
      <c r="R43" s="325" t="s">
        <v>366</v>
      </c>
      <c r="S43" s="327" t="s">
        <v>144</v>
      </c>
      <c r="T43" s="328" t="s">
        <v>161</v>
      </c>
      <c r="U43" s="104"/>
      <c r="V43" s="104"/>
      <c r="W43" s="329" t="s">
        <v>29</v>
      </c>
      <c r="X43" s="104" t="s">
        <v>141</v>
      </c>
      <c r="Y43" s="104"/>
      <c r="Z43" s="104"/>
      <c r="AA43" s="104"/>
      <c r="AB43" s="104"/>
      <c r="AC43" s="76" t="s">
        <v>142</v>
      </c>
      <c r="AD43" s="85"/>
      <c r="AE43" s="78" t="s">
        <v>214</v>
      </c>
      <c r="AF43" s="111">
        <v>43830</v>
      </c>
      <c r="AG43" s="119"/>
      <c r="AH43" s="119"/>
      <c r="AI43" s="119"/>
      <c r="AJ43" s="119"/>
      <c r="AK43" s="119"/>
      <c r="AL43" s="119"/>
      <c r="AM43" s="78" t="s">
        <v>207</v>
      </c>
      <c r="AN43" s="163">
        <v>43837</v>
      </c>
      <c r="AO43" s="105" t="s">
        <v>56</v>
      </c>
      <c r="AP43" s="69" t="s">
        <v>56</v>
      </c>
      <c r="AQ43" s="78"/>
      <c r="AR43" s="69" t="s">
        <v>206</v>
      </c>
      <c r="AS43" s="111">
        <v>43839</v>
      </c>
      <c r="AT43" s="104" t="s">
        <v>55</v>
      </c>
      <c r="AU43" s="105" t="s">
        <v>56</v>
      </c>
      <c r="AV43" s="104" t="s">
        <v>367</v>
      </c>
      <c r="AW43" s="145"/>
      <c r="AZ43" s="32">
        <f t="shared" si="5"/>
        <v>12</v>
      </c>
    </row>
    <row r="44" spans="5:52" ht="19.95" customHeight="1">
      <c r="E44" s="85"/>
      <c r="F44" s="90"/>
      <c r="G44" s="326">
        <v>14600410</v>
      </c>
      <c r="H44" s="319" t="s">
        <v>368</v>
      </c>
      <c r="I44" s="319" t="s">
        <v>369</v>
      </c>
      <c r="J44" s="319" t="s">
        <v>363</v>
      </c>
      <c r="K44" s="104"/>
      <c r="L44" s="104"/>
      <c r="M44" s="104"/>
      <c r="N44" s="319" t="s">
        <v>364</v>
      </c>
      <c r="O44" s="104"/>
      <c r="P44" s="104"/>
      <c r="Q44" s="319" t="s">
        <v>370</v>
      </c>
      <c r="R44" s="320" t="s">
        <v>366</v>
      </c>
      <c r="S44" s="330" t="s">
        <v>144</v>
      </c>
      <c r="T44" s="331" t="s">
        <v>161</v>
      </c>
      <c r="U44" s="104"/>
      <c r="V44" s="104"/>
      <c r="W44" s="332" t="s">
        <v>29</v>
      </c>
      <c r="X44" s="104" t="s">
        <v>141</v>
      </c>
      <c r="Y44" s="104"/>
      <c r="Z44" s="104"/>
      <c r="AA44" s="104"/>
      <c r="AB44" s="104"/>
      <c r="AC44" s="76" t="s">
        <v>142</v>
      </c>
      <c r="AD44" s="85"/>
      <c r="AE44" s="32" t="s">
        <v>214</v>
      </c>
      <c r="AF44" s="112">
        <v>43830</v>
      </c>
      <c r="AG44" s="119"/>
      <c r="AH44" s="119"/>
      <c r="AI44" s="119"/>
      <c r="AJ44" s="119"/>
      <c r="AK44" s="119"/>
      <c r="AL44" s="119"/>
      <c r="AM44" s="32" t="s">
        <v>207</v>
      </c>
      <c r="AN44" s="162">
        <v>43837</v>
      </c>
      <c r="AO44" s="87" t="s">
        <v>56</v>
      </c>
      <c r="AP44" s="69" t="s">
        <v>56</v>
      </c>
      <c r="AQ44" s="32"/>
      <c r="AR44" s="69" t="s">
        <v>206</v>
      </c>
      <c r="AS44" s="112">
        <v>43839</v>
      </c>
      <c r="AT44" s="87" t="s">
        <v>55</v>
      </c>
      <c r="AU44" s="105" t="s">
        <v>56</v>
      </c>
      <c r="AV44" s="69"/>
      <c r="AW44" s="145"/>
      <c r="AZ44" s="32">
        <f t="shared" si="5"/>
        <v>12</v>
      </c>
    </row>
    <row r="45" spans="5:52" ht="19.95" customHeight="1">
      <c r="E45" s="194"/>
      <c r="F45" s="314"/>
      <c r="G45" s="326">
        <v>14608420</v>
      </c>
      <c r="H45" s="319" t="s">
        <v>371</v>
      </c>
      <c r="I45" s="319" t="s">
        <v>372</v>
      </c>
      <c r="J45" s="319" t="s">
        <v>373</v>
      </c>
      <c r="K45" s="195"/>
      <c r="L45" s="195"/>
      <c r="M45" s="195"/>
      <c r="N45" s="319" t="s">
        <v>374</v>
      </c>
      <c r="O45" s="195"/>
      <c r="P45" s="195"/>
      <c r="Q45" s="319" t="s">
        <v>375</v>
      </c>
      <c r="R45" s="320" t="s">
        <v>376</v>
      </c>
      <c r="S45" s="330" t="s">
        <v>144</v>
      </c>
      <c r="T45" s="331" t="s">
        <v>161</v>
      </c>
      <c r="U45" s="195"/>
      <c r="V45" s="195"/>
      <c r="W45" s="332" t="s">
        <v>29</v>
      </c>
      <c r="X45" s="195" t="s">
        <v>141</v>
      </c>
      <c r="Y45" s="195"/>
      <c r="Z45" s="195"/>
      <c r="AA45" s="195"/>
      <c r="AB45" s="195"/>
      <c r="AC45" s="76" t="s">
        <v>142</v>
      </c>
      <c r="AD45" s="194"/>
      <c r="AE45" s="32" t="s">
        <v>207</v>
      </c>
      <c r="AF45" s="112">
        <v>43823</v>
      </c>
      <c r="AG45" s="196"/>
      <c r="AH45" s="196"/>
      <c r="AI45" s="196"/>
      <c r="AJ45" s="196"/>
      <c r="AK45" s="196"/>
      <c r="AL45" s="196"/>
      <c r="AM45" s="32" t="s">
        <v>214</v>
      </c>
      <c r="AN45" s="112">
        <v>43836</v>
      </c>
      <c r="AO45" s="32" t="s">
        <v>56</v>
      </c>
      <c r="AP45" s="32" t="s">
        <v>56</v>
      </c>
      <c r="AQ45" s="32"/>
      <c r="AR45" s="69" t="s">
        <v>206</v>
      </c>
      <c r="AS45" s="112">
        <v>43839</v>
      </c>
      <c r="AT45" s="87" t="s">
        <v>55</v>
      </c>
      <c r="AU45" s="105" t="s">
        <v>56</v>
      </c>
      <c r="AV45" s="69" t="s">
        <v>377</v>
      </c>
      <c r="AW45" s="197"/>
      <c r="AZ45" s="198">
        <f t="shared" si="5"/>
        <v>12</v>
      </c>
    </row>
    <row r="46" spans="5:52" ht="19.95" customHeight="1">
      <c r="E46" s="85"/>
      <c r="F46" s="74"/>
      <c r="G46" s="326">
        <v>14608529</v>
      </c>
      <c r="H46" s="319" t="s">
        <v>378</v>
      </c>
      <c r="I46" s="320" t="s">
        <v>379</v>
      </c>
      <c r="J46" s="320" t="s">
        <v>380</v>
      </c>
      <c r="K46" s="69"/>
      <c r="L46" s="69"/>
      <c r="M46" s="69"/>
      <c r="N46" s="319" t="s">
        <v>374</v>
      </c>
      <c r="O46" s="87"/>
      <c r="P46" s="87"/>
      <c r="Q46" s="320" t="s">
        <v>381</v>
      </c>
      <c r="R46" s="320" t="s">
        <v>382</v>
      </c>
      <c r="S46" s="330" t="s">
        <v>144</v>
      </c>
      <c r="T46" s="331" t="s">
        <v>161</v>
      </c>
      <c r="U46" s="69"/>
      <c r="V46" s="69"/>
      <c r="W46" s="332" t="s">
        <v>35</v>
      </c>
      <c r="X46" s="104" t="s">
        <v>141</v>
      </c>
      <c r="Y46" s="69"/>
      <c r="Z46" s="69"/>
      <c r="AA46" s="69"/>
      <c r="AB46" s="69"/>
      <c r="AC46" s="76" t="s">
        <v>142</v>
      </c>
      <c r="AD46" s="68"/>
      <c r="AE46" s="32" t="s">
        <v>207</v>
      </c>
      <c r="AF46" s="112">
        <v>43823</v>
      </c>
      <c r="AG46" s="87"/>
      <c r="AH46" s="87"/>
      <c r="AI46" s="87"/>
      <c r="AJ46" s="87"/>
      <c r="AK46" s="87"/>
      <c r="AL46" s="87"/>
      <c r="AM46" s="32" t="s">
        <v>214</v>
      </c>
      <c r="AN46" s="112">
        <v>43836</v>
      </c>
      <c r="AO46" s="32" t="s">
        <v>56</v>
      </c>
      <c r="AP46" s="32" t="s">
        <v>56</v>
      </c>
      <c r="AQ46" s="31"/>
      <c r="AR46" s="69" t="s">
        <v>206</v>
      </c>
      <c r="AS46" s="112">
        <v>43839</v>
      </c>
      <c r="AT46" s="87" t="s">
        <v>55</v>
      </c>
      <c r="AU46" s="105" t="s">
        <v>56</v>
      </c>
      <c r="AV46" s="69" t="s">
        <v>383</v>
      </c>
      <c r="AW46" s="105"/>
      <c r="AX46" s="32"/>
      <c r="AY46" s="32"/>
      <c r="AZ46" s="32">
        <f t="shared" si="5"/>
        <v>12</v>
      </c>
    </row>
    <row r="47" spans="5:52" ht="19.95" customHeight="1">
      <c r="E47" s="85"/>
      <c r="F47" s="76"/>
      <c r="G47" s="326">
        <v>14608533</v>
      </c>
      <c r="H47" s="319" t="s">
        <v>384</v>
      </c>
      <c r="I47" s="319" t="s">
        <v>385</v>
      </c>
      <c r="J47" s="319" t="s">
        <v>386</v>
      </c>
      <c r="K47" s="104"/>
      <c r="L47" s="104"/>
      <c r="M47" s="104"/>
      <c r="N47" s="319" t="s">
        <v>387</v>
      </c>
      <c r="O47" s="105"/>
      <c r="P47" s="105"/>
      <c r="Q47" s="319" t="s">
        <v>388</v>
      </c>
      <c r="R47" s="320" t="s">
        <v>366</v>
      </c>
      <c r="S47" s="330" t="s">
        <v>144</v>
      </c>
      <c r="T47" s="331" t="s">
        <v>161</v>
      </c>
      <c r="U47" s="69"/>
      <c r="V47" s="69"/>
      <c r="W47" s="332" t="s">
        <v>35</v>
      </c>
      <c r="X47" s="104" t="s">
        <v>141</v>
      </c>
      <c r="Y47" s="104"/>
      <c r="Z47" s="104"/>
      <c r="AA47" s="104"/>
      <c r="AB47" s="104"/>
      <c r="AC47" s="76" t="s">
        <v>142</v>
      </c>
      <c r="AD47" s="85"/>
      <c r="AE47" s="32" t="s">
        <v>206</v>
      </c>
      <c r="AF47" s="112">
        <v>43823</v>
      </c>
      <c r="AG47" s="87"/>
      <c r="AH47" s="87"/>
      <c r="AI47" s="87"/>
      <c r="AJ47" s="87"/>
      <c r="AK47" s="87"/>
      <c r="AL47" s="87"/>
      <c r="AM47" s="32" t="s">
        <v>214</v>
      </c>
      <c r="AN47" s="112">
        <v>43837</v>
      </c>
      <c r="AO47" s="32" t="s">
        <v>57</v>
      </c>
      <c r="AP47" s="69" t="s">
        <v>56</v>
      </c>
      <c r="AQ47" s="31" t="s">
        <v>389</v>
      </c>
      <c r="AR47" s="32"/>
      <c r="AS47" s="32"/>
      <c r="AT47" s="87"/>
      <c r="AU47" s="32"/>
      <c r="AV47" s="69"/>
      <c r="AW47" s="105"/>
      <c r="AX47" s="32"/>
      <c r="AY47" s="32"/>
      <c r="AZ47" s="32">
        <f t="shared" si="5"/>
        <v>12</v>
      </c>
    </row>
    <row r="48" spans="5:52" ht="19.95" customHeight="1">
      <c r="E48" s="85"/>
      <c r="F48" s="74"/>
      <c r="G48" s="326">
        <v>14608537</v>
      </c>
      <c r="H48" s="319" t="s">
        <v>390</v>
      </c>
      <c r="I48" s="319" t="s">
        <v>391</v>
      </c>
      <c r="J48" s="319" t="s">
        <v>392</v>
      </c>
      <c r="K48" s="69"/>
      <c r="L48" s="69"/>
      <c r="M48" s="69"/>
      <c r="N48" s="319" t="s">
        <v>393</v>
      </c>
      <c r="O48" s="87"/>
      <c r="P48" s="87"/>
      <c r="Q48" s="319" t="s">
        <v>394</v>
      </c>
      <c r="R48" s="320" t="s">
        <v>395</v>
      </c>
      <c r="S48" s="330" t="s">
        <v>144</v>
      </c>
      <c r="T48" s="331" t="s">
        <v>161</v>
      </c>
      <c r="U48" s="69"/>
      <c r="V48" s="69"/>
      <c r="W48" s="332" t="s">
        <v>35</v>
      </c>
      <c r="X48" s="104" t="s">
        <v>141</v>
      </c>
      <c r="Y48" s="69"/>
      <c r="Z48" s="69"/>
      <c r="AA48" s="69"/>
      <c r="AB48" s="69"/>
      <c r="AC48" s="76" t="s">
        <v>142</v>
      </c>
      <c r="AD48" s="68"/>
      <c r="AE48" s="32" t="s">
        <v>207</v>
      </c>
      <c r="AF48" s="112">
        <v>43823</v>
      </c>
      <c r="AG48" s="87"/>
      <c r="AH48" s="87"/>
      <c r="AI48" s="87"/>
      <c r="AJ48" s="87"/>
      <c r="AK48" s="87"/>
      <c r="AL48" s="87"/>
      <c r="AM48" s="32" t="s">
        <v>214</v>
      </c>
      <c r="AN48" s="112">
        <v>43836</v>
      </c>
      <c r="AO48" s="32" t="s">
        <v>56</v>
      </c>
      <c r="AP48" s="32" t="s">
        <v>56</v>
      </c>
      <c r="AQ48" s="32"/>
      <c r="AR48" s="32"/>
      <c r="AS48" s="112"/>
      <c r="AT48" s="87"/>
      <c r="AU48" s="32"/>
      <c r="AV48" s="69"/>
      <c r="AW48" s="105"/>
      <c r="AX48" s="32"/>
      <c r="AY48" s="32"/>
      <c r="AZ48" s="32">
        <f t="shared" si="5"/>
        <v>12</v>
      </c>
    </row>
    <row r="49" spans="5:52" ht="19.95" customHeight="1">
      <c r="E49" s="85"/>
      <c r="F49" s="74"/>
      <c r="G49" s="326">
        <v>14608544</v>
      </c>
      <c r="H49" s="319" t="s">
        <v>396</v>
      </c>
      <c r="I49" s="320" t="s">
        <v>397</v>
      </c>
      <c r="J49" s="320" t="s">
        <v>398</v>
      </c>
      <c r="K49" s="69"/>
      <c r="L49" s="69"/>
      <c r="M49" s="69"/>
      <c r="N49" s="319" t="s">
        <v>399</v>
      </c>
      <c r="O49" s="87"/>
      <c r="P49" s="87"/>
      <c r="Q49" s="319" t="s">
        <v>400</v>
      </c>
      <c r="R49" s="320" t="s">
        <v>401</v>
      </c>
      <c r="S49" s="330" t="s">
        <v>144</v>
      </c>
      <c r="T49" s="331" t="s">
        <v>161</v>
      </c>
      <c r="U49" s="69"/>
      <c r="V49" s="69"/>
      <c r="W49" s="332" t="s">
        <v>35</v>
      </c>
      <c r="X49" s="104" t="s">
        <v>141</v>
      </c>
      <c r="Y49" s="69"/>
      <c r="Z49" s="69"/>
      <c r="AA49" s="69"/>
      <c r="AB49" s="69"/>
      <c r="AC49" s="76" t="s">
        <v>142</v>
      </c>
      <c r="AD49" s="68"/>
      <c r="AE49" s="32" t="s">
        <v>207</v>
      </c>
      <c r="AF49" s="112">
        <v>43823</v>
      </c>
      <c r="AG49" s="87"/>
      <c r="AH49" s="87"/>
      <c r="AI49" s="87"/>
      <c r="AJ49" s="87"/>
      <c r="AK49" s="87"/>
      <c r="AL49" s="87"/>
      <c r="AM49" s="32" t="s">
        <v>214</v>
      </c>
      <c r="AN49" s="112">
        <v>43836</v>
      </c>
      <c r="AO49" s="32" t="s">
        <v>56</v>
      </c>
      <c r="AP49" s="32" t="s">
        <v>56</v>
      </c>
      <c r="AQ49" s="32"/>
      <c r="AR49" s="32"/>
      <c r="AS49" s="112"/>
      <c r="AT49" s="87"/>
      <c r="AU49" s="32"/>
      <c r="AV49" s="69"/>
      <c r="AW49" s="105"/>
      <c r="AX49" s="32"/>
      <c r="AY49" s="32"/>
      <c r="AZ49" s="32">
        <f t="shared" si="5"/>
        <v>12</v>
      </c>
    </row>
    <row r="50" spans="5:52" ht="19.95" customHeight="1">
      <c r="E50" s="85"/>
      <c r="F50" s="74"/>
      <c r="G50" s="326">
        <v>14608547</v>
      </c>
      <c r="H50" s="319" t="s">
        <v>402</v>
      </c>
      <c r="I50" s="319" t="s">
        <v>403</v>
      </c>
      <c r="J50" s="319" t="s">
        <v>404</v>
      </c>
      <c r="K50" s="69"/>
      <c r="L50" s="69"/>
      <c r="M50" s="69"/>
      <c r="N50" s="319" t="s">
        <v>405</v>
      </c>
      <c r="O50" s="87"/>
      <c r="P50" s="87"/>
      <c r="Q50" s="319" t="s">
        <v>406</v>
      </c>
      <c r="R50" s="320" t="s">
        <v>407</v>
      </c>
      <c r="S50" s="330" t="s">
        <v>144</v>
      </c>
      <c r="T50" s="331" t="s">
        <v>161</v>
      </c>
      <c r="U50" s="69"/>
      <c r="V50" s="69"/>
      <c r="W50" s="332" t="s">
        <v>35</v>
      </c>
      <c r="X50" s="104" t="s">
        <v>141</v>
      </c>
      <c r="Y50" s="69"/>
      <c r="Z50" s="69"/>
      <c r="AA50" s="69"/>
      <c r="AB50" s="69"/>
      <c r="AC50" s="76" t="s">
        <v>142</v>
      </c>
      <c r="AD50" s="68"/>
      <c r="AE50" s="32" t="s">
        <v>207</v>
      </c>
      <c r="AF50" s="112">
        <v>43825</v>
      </c>
      <c r="AG50" s="87"/>
      <c r="AH50" s="87"/>
      <c r="AI50" s="87"/>
      <c r="AJ50" s="87"/>
      <c r="AK50" s="87"/>
      <c r="AL50" s="87"/>
      <c r="AM50" s="32" t="s">
        <v>214</v>
      </c>
      <c r="AN50" s="112">
        <v>43836</v>
      </c>
      <c r="AO50" s="32" t="s">
        <v>57</v>
      </c>
      <c r="AP50" s="32" t="s">
        <v>56</v>
      </c>
      <c r="AQ50" s="333" t="s">
        <v>408</v>
      </c>
      <c r="AR50" s="32"/>
      <c r="AS50" s="112"/>
      <c r="AT50" s="87"/>
      <c r="AU50" s="32"/>
      <c r="AV50" s="106"/>
      <c r="AW50" s="105"/>
      <c r="AX50" s="32"/>
      <c r="AY50" s="32"/>
      <c r="AZ50" s="32">
        <f t="shared" si="5"/>
        <v>12</v>
      </c>
    </row>
    <row r="51" spans="5:52" ht="19.95" customHeight="1">
      <c r="E51" s="85"/>
      <c r="F51" s="74"/>
      <c r="G51" s="326">
        <v>14608551</v>
      </c>
      <c r="H51" s="319" t="s">
        <v>409</v>
      </c>
      <c r="I51" s="320" t="s">
        <v>410</v>
      </c>
      <c r="J51" s="320" t="s">
        <v>411</v>
      </c>
      <c r="K51" s="69"/>
      <c r="L51" s="69"/>
      <c r="M51" s="69"/>
      <c r="N51" s="319" t="s">
        <v>412</v>
      </c>
      <c r="O51" s="87"/>
      <c r="P51" s="87"/>
      <c r="Q51" s="320" t="s">
        <v>413</v>
      </c>
      <c r="R51" s="320" t="s">
        <v>414</v>
      </c>
      <c r="S51" s="330" t="s">
        <v>144</v>
      </c>
      <c r="T51" s="331" t="s">
        <v>161</v>
      </c>
      <c r="U51" s="69"/>
      <c r="V51" s="69"/>
      <c r="W51" s="332" t="s">
        <v>35</v>
      </c>
      <c r="X51" s="104" t="s">
        <v>141</v>
      </c>
      <c r="Y51" s="69"/>
      <c r="Z51" s="69"/>
      <c r="AA51" s="69"/>
      <c r="AB51" s="69"/>
      <c r="AC51" s="76" t="s">
        <v>142</v>
      </c>
      <c r="AD51" s="68"/>
      <c r="AE51" s="32" t="s">
        <v>207</v>
      </c>
      <c r="AF51" s="112">
        <v>43825</v>
      </c>
      <c r="AG51" s="87"/>
      <c r="AH51" s="87"/>
      <c r="AI51" s="87"/>
      <c r="AJ51" s="87"/>
      <c r="AK51" s="87"/>
      <c r="AL51" s="87"/>
      <c r="AM51" s="32" t="s">
        <v>214</v>
      </c>
      <c r="AN51" s="112">
        <v>43836</v>
      </c>
      <c r="AO51" s="32" t="s">
        <v>57</v>
      </c>
      <c r="AP51" s="32" t="s">
        <v>56</v>
      </c>
      <c r="AQ51" s="31" t="s">
        <v>415</v>
      </c>
      <c r="AR51" s="32"/>
      <c r="AS51" s="112"/>
      <c r="AT51" s="87"/>
      <c r="AU51" s="32"/>
      <c r="AV51" s="69"/>
      <c r="AW51" s="105"/>
      <c r="AX51" s="32"/>
      <c r="AY51" s="32"/>
      <c r="AZ51" s="32">
        <f t="shared" si="5"/>
        <v>12</v>
      </c>
    </row>
    <row r="52" spans="5:52" ht="19.95" customHeight="1">
      <c r="E52" s="85"/>
      <c r="F52" s="74"/>
      <c r="G52" s="326">
        <v>14608555</v>
      </c>
      <c r="H52" s="319" t="s">
        <v>416</v>
      </c>
      <c r="I52" s="320" t="s">
        <v>417</v>
      </c>
      <c r="J52" s="320" t="s">
        <v>418</v>
      </c>
      <c r="K52" s="69"/>
      <c r="L52" s="69"/>
      <c r="M52" s="69"/>
      <c r="N52" s="319" t="s">
        <v>412</v>
      </c>
      <c r="O52" s="87"/>
      <c r="P52" s="87"/>
      <c r="Q52" s="320" t="s">
        <v>419</v>
      </c>
      <c r="R52" s="320" t="s">
        <v>407</v>
      </c>
      <c r="S52" s="330" t="s">
        <v>144</v>
      </c>
      <c r="T52" s="331" t="s">
        <v>161</v>
      </c>
      <c r="U52" s="69"/>
      <c r="V52" s="69"/>
      <c r="W52" s="332" t="s">
        <v>35</v>
      </c>
      <c r="X52" s="104" t="s">
        <v>141</v>
      </c>
      <c r="Y52" s="69"/>
      <c r="Z52" s="69"/>
      <c r="AA52" s="69"/>
      <c r="AB52" s="69"/>
      <c r="AC52" s="76" t="s">
        <v>142</v>
      </c>
      <c r="AD52" s="68"/>
      <c r="AE52" s="32" t="s">
        <v>207</v>
      </c>
      <c r="AF52" s="112">
        <v>43825</v>
      </c>
      <c r="AG52" s="87"/>
      <c r="AH52" s="87"/>
      <c r="AI52" s="87"/>
      <c r="AJ52" s="87"/>
      <c r="AK52" s="87"/>
      <c r="AL52" s="87"/>
      <c r="AM52" s="32" t="s">
        <v>214</v>
      </c>
      <c r="AN52" s="112">
        <v>43836</v>
      </c>
      <c r="AO52" s="32" t="s">
        <v>57</v>
      </c>
      <c r="AP52" s="32" t="s">
        <v>56</v>
      </c>
      <c r="AQ52" s="31" t="s">
        <v>420</v>
      </c>
      <c r="AR52" s="32"/>
      <c r="AS52" s="112"/>
      <c r="AT52" s="87"/>
      <c r="AU52" s="32"/>
      <c r="AV52" s="69"/>
      <c r="AW52" s="105"/>
      <c r="AX52" s="32"/>
      <c r="AY52" s="32"/>
      <c r="AZ52" s="32">
        <f t="shared" si="5"/>
        <v>12</v>
      </c>
    </row>
    <row r="53" spans="5:52" ht="19.95" customHeight="1">
      <c r="E53" s="85"/>
      <c r="F53" s="74"/>
      <c r="G53" s="326">
        <v>14608560</v>
      </c>
      <c r="H53" s="324" t="s">
        <v>421</v>
      </c>
      <c r="I53" s="325" t="s">
        <v>422</v>
      </c>
      <c r="J53" s="325" t="s">
        <v>423</v>
      </c>
      <c r="K53" s="69"/>
      <c r="L53" s="69"/>
      <c r="M53" s="69"/>
      <c r="N53" s="324" t="s">
        <v>424</v>
      </c>
      <c r="O53" s="87"/>
      <c r="P53" s="87"/>
      <c r="Q53" s="324" t="s">
        <v>425</v>
      </c>
      <c r="R53" s="325" t="s">
        <v>426</v>
      </c>
      <c r="S53" s="330" t="s">
        <v>144</v>
      </c>
      <c r="T53" s="331" t="s">
        <v>161</v>
      </c>
      <c r="U53" s="69"/>
      <c r="V53" s="69"/>
      <c r="W53" s="332" t="s">
        <v>35</v>
      </c>
      <c r="X53" s="104" t="s">
        <v>141</v>
      </c>
      <c r="Y53" s="69"/>
      <c r="Z53" s="69"/>
      <c r="AA53" s="69"/>
      <c r="AB53" s="69"/>
      <c r="AC53" s="76" t="s">
        <v>142</v>
      </c>
      <c r="AD53" s="68"/>
      <c r="AE53" s="32" t="s">
        <v>207</v>
      </c>
      <c r="AF53" s="112">
        <v>43825</v>
      </c>
      <c r="AG53" s="87"/>
      <c r="AH53" s="87"/>
      <c r="AI53" s="87"/>
      <c r="AJ53" s="87"/>
      <c r="AK53" s="87"/>
      <c r="AL53" s="87"/>
      <c r="AM53" s="78" t="s">
        <v>214</v>
      </c>
      <c r="AN53" s="111">
        <v>43836</v>
      </c>
      <c r="AO53" s="78" t="s">
        <v>56</v>
      </c>
      <c r="AP53" s="32" t="s">
        <v>56</v>
      </c>
      <c r="AQ53" s="334"/>
      <c r="AR53" s="69" t="s">
        <v>206</v>
      </c>
      <c r="AS53" s="112">
        <v>43839</v>
      </c>
      <c r="AT53" s="87" t="s">
        <v>57</v>
      </c>
      <c r="AU53" s="105" t="s">
        <v>56</v>
      </c>
      <c r="AV53" s="69" t="s">
        <v>427</v>
      </c>
      <c r="AW53" s="105"/>
      <c r="AX53" s="32"/>
      <c r="AY53" s="32"/>
      <c r="AZ53" s="32">
        <f t="shared" si="5"/>
        <v>12</v>
      </c>
    </row>
    <row r="54" spans="5:52" ht="19.95" customHeight="1">
      <c r="E54" s="85"/>
      <c r="F54" s="74"/>
      <c r="G54" s="326">
        <v>14608562</v>
      </c>
      <c r="H54" s="324" t="s">
        <v>428</v>
      </c>
      <c r="I54" s="325" t="s">
        <v>429</v>
      </c>
      <c r="J54" s="325" t="s">
        <v>430</v>
      </c>
      <c r="K54" s="69"/>
      <c r="L54" s="69"/>
      <c r="M54" s="69"/>
      <c r="N54" s="324" t="s">
        <v>424</v>
      </c>
      <c r="O54" s="87"/>
      <c r="P54" s="87"/>
      <c r="Q54" s="324" t="s">
        <v>431</v>
      </c>
      <c r="R54" s="325" t="s">
        <v>432</v>
      </c>
      <c r="S54" s="330" t="s">
        <v>144</v>
      </c>
      <c r="T54" s="331" t="s">
        <v>161</v>
      </c>
      <c r="U54" s="69"/>
      <c r="V54" s="69"/>
      <c r="W54" s="332" t="s">
        <v>35</v>
      </c>
      <c r="X54" s="104" t="s">
        <v>141</v>
      </c>
      <c r="Y54" s="69"/>
      <c r="Z54" s="69"/>
      <c r="AA54" s="69"/>
      <c r="AB54" s="69"/>
      <c r="AC54" s="76" t="s">
        <v>142</v>
      </c>
      <c r="AD54" s="68"/>
      <c r="AE54" s="32" t="s">
        <v>207</v>
      </c>
      <c r="AF54" s="112">
        <v>43825</v>
      </c>
      <c r="AG54" s="87"/>
      <c r="AH54" s="87"/>
      <c r="AI54" s="87"/>
      <c r="AJ54" s="87"/>
      <c r="AK54" s="87"/>
      <c r="AL54" s="87"/>
      <c r="AM54" s="78" t="s">
        <v>214</v>
      </c>
      <c r="AN54" s="111">
        <v>43836</v>
      </c>
      <c r="AO54" s="78" t="s">
        <v>56</v>
      </c>
      <c r="AP54" s="32" t="s">
        <v>56</v>
      </c>
      <c r="AQ54" s="334"/>
      <c r="AR54" s="69" t="s">
        <v>206</v>
      </c>
      <c r="AS54" s="111">
        <v>43839</v>
      </c>
      <c r="AT54" s="87" t="s">
        <v>57</v>
      </c>
      <c r="AU54" s="32" t="s">
        <v>56</v>
      </c>
      <c r="AV54" s="69" t="s">
        <v>433</v>
      </c>
      <c r="AW54" s="105"/>
      <c r="AX54" s="32"/>
      <c r="AY54" s="32"/>
      <c r="AZ54" s="32">
        <f t="shared" si="5"/>
        <v>12</v>
      </c>
    </row>
    <row r="55" spans="5:52" ht="19.95" customHeight="1">
      <c r="E55" s="85"/>
      <c r="F55" s="74"/>
      <c r="G55" s="326">
        <v>14660349</v>
      </c>
      <c r="H55" s="321" t="s">
        <v>434</v>
      </c>
      <c r="I55" s="321" t="s">
        <v>435</v>
      </c>
      <c r="J55" s="322" t="s">
        <v>436</v>
      </c>
      <c r="K55" s="69"/>
      <c r="L55" s="69"/>
      <c r="M55" s="69"/>
      <c r="N55" s="321" t="s">
        <v>437</v>
      </c>
      <c r="O55" s="87"/>
      <c r="P55" s="87"/>
      <c r="Q55" s="321" t="s">
        <v>438</v>
      </c>
      <c r="R55" s="322" t="s">
        <v>439</v>
      </c>
      <c r="S55" s="330" t="s">
        <v>144</v>
      </c>
      <c r="T55" s="331" t="s">
        <v>161</v>
      </c>
      <c r="U55" s="69"/>
      <c r="V55" s="69"/>
      <c r="W55" s="332" t="s">
        <v>35</v>
      </c>
      <c r="X55" s="104" t="s">
        <v>141</v>
      </c>
      <c r="Y55" s="69"/>
      <c r="Z55" s="69"/>
      <c r="AA55" s="69"/>
      <c r="AB55" s="69"/>
      <c r="AC55" s="76" t="s">
        <v>142</v>
      </c>
      <c r="AD55" s="68"/>
      <c r="AE55" s="32" t="s">
        <v>207</v>
      </c>
      <c r="AF55" s="112">
        <v>43825</v>
      </c>
      <c r="AG55" s="87"/>
      <c r="AH55" s="87"/>
      <c r="AI55" s="87"/>
      <c r="AJ55" s="87"/>
      <c r="AK55" s="87"/>
      <c r="AL55" s="87"/>
      <c r="AM55" s="32" t="s">
        <v>214</v>
      </c>
      <c r="AN55" s="112">
        <v>43837</v>
      </c>
      <c r="AO55" s="32" t="s">
        <v>56</v>
      </c>
      <c r="AP55" s="32" t="s">
        <v>56</v>
      </c>
      <c r="AQ55" s="31"/>
      <c r="AR55" s="69" t="s">
        <v>206</v>
      </c>
      <c r="AS55" s="111">
        <v>43839</v>
      </c>
      <c r="AT55" s="87" t="s">
        <v>56</v>
      </c>
      <c r="AU55" s="32"/>
      <c r="AV55" s="69"/>
      <c r="AW55" s="105"/>
      <c r="AX55" s="32"/>
      <c r="AY55" s="32"/>
      <c r="AZ55" s="32">
        <f t="shared" si="5"/>
        <v>12</v>
      </c>
    </row>
    <row r="56" spans="5:52" ht="19.95" customHeight="1">
      <c r="E56" s="85"/>
      <c r="F56" s="76"/>
      <c r="G56" s="326">
        <v>14678036</v>
      </c>
      <c r="H56" s="321" t="s">
        <v>440</v>
      </c>
      <c r="I56" s="320" t="s">
        <v>422</v>
      </c>
      <c r="J56" s="320" t="s">
        <v>441</v>
      </c>
      <c r="K56" s="104"/>
      <c r="L56" s="104"/>
      <c r="M56" s="104"/>
      <c r="N56" s="321" t="s">
        <v>442</v>
      </c>
      <c r="O56" s="105"/>
      <c r="P56" s="105"/>
      <c r="Q56" s="319" t="s">
        <v>443</v>
      </c>
      <c r="R56" s="320" t="s">
        <v>432</v>
      </c>
      <c r="S56" s="330" t="s">
        <v>144</v>
      </c>
      <c r="T56" s="331" t="s">
        <v>161</v>
      </c>
      <c r="U56" s="69"/>
      <c r="V56" s="69"/>
      <c r="W56" s="332" t="s">
        <v>35</v>
      </c>
      <c r="X56" s="104" t="s">
        <v>141</v>
      </c>
      <c r="Y56" s="104"/>
      <c r="Z56" s="104"/>
      <c r="AA56" s="104"/>
      <c r="AB56" s="104"/>
      <c r="AC56" s="76" t="s">
        <v>142</v>
      </c>
      <c r="AD56" s="85"/>
      <c r="AE56" s="32" t="s">
        <v>207</v>
      </c>
      <c r="AF56" s="112">
        <v>43825</v>
      </c>
      <c r="AG56" s="87"/>
      <c r="AH56" s="87"/>
      <c r="AI56" s="87"/>
      <c r="AJ56" s="87"/>
      <c r="AK56" s="87"/>
      <c r="AL56" s="87"/>
      <c r="AM56" s="32" t="s">
        <v>214</v>
      </c>
      <c r="AN56" s="112">
        <v>43837</v>
      </c>
      <c r="AO56" s="32" t="s">
        <v>56</v>
      </c>
      <c r="AP56" s="32" t="s">
        <v>56</v>
      </c>
      <c r="AQ56" s="31" t="s">
        <v>444</v>
      </c>
      <c r="AR56" s="69" t="s">
        <v>206</v>
      </c>
      <c r="AS56" s="111">
        <v>43839</v>
      </c>
      <c r="AT56" s="87" t="s">
        <v>57</v>
      </c>
      <c r="AU56" s="32" t="s">
        <v>56</v>
      </c>
      <c r="AV56" s="69" t="s">
        <v>445</v>
      </c>
      <c r="AW56" s="105"/>
      <c r="AX56" s="32"/>
      <c r="AY56" s="32"/>
      <c r="AZ56" s="32">
        <f t="shared" si="5"/>
        <v>12</v>
      </c>
    </row>
    <row r="57" spans="5:52" ht="19.95" customHeight="1">
      <c r="E57" s="85"/>
      <c r="F57" s="74"/>
      <c r="G57" s="326"/>
      <c r="H57" s="321"/>
      <c r="I57" s="320" t="s">
        <v>429</v>
      </c>
      <c r="J57" s="320" t="s">
        <v>446</v>
      </c>
      <c r="K57" s="69"/>
      <c r="L57" s="69"/>
      <c r="M57" s="69"/>
      <c r="N57" s="321" t="s">
        <v>442</v>
      </c>
      <c r="O57" s="78"/>
      <c r="P57" s="69"/>
      <c r="Q57" s="319" t="s">
        <v>447</v>
      </c>
      <c r="R57" s="320" t="s">
        <v>448</v>
      </c>
      <c r="S57" s="330" t="s">
        <v>144</v>
      </c>
      <c r="T57" s="331" t="s">
        <v>161</v>
      </c>
      <c r="U57" s="69"/>
      <c r="V57" s="69"/>
      <c r="W57" s="335" t="s">
        <v>29</v>
      </c>
      <c r="X57" s="104" t="s">
        <v>141</v>
      </c>
      <c r="Y57" s="104"/>
      <c r="Z57" s="104"/>
      <c r="AA57" s="104"/>
      <c r="AB57" s="104"/>
      <c r="AC57" s="76" t="s">
        <v>142</v>
      </c>
      <c r="AD57" s="85"/>
      <c r="AE57" s="32" t="s">
        <v>207</v>
      </c>
      <c r="AF57" s="112">
        <v>43826</v>
      </c>
      <c r="AG57" s="32"/>
      <c r="AH57" s="32"/>
      <c r="AI57" s="32"/>
      <c r="AJ57" s="32"/>
      <c r="AK57" s="32"/>
      <c r="AL57" s="32"/>
      <c r="AM57" s="32" t="s">
        <v>214</v>
      </c>
      <c r="AN57" s="112">
        <v>43837</v>
      </c>
      <c r="AO57" s="32" t="s">
        <v>56</v>
      </c>
      <c r="AP57" s="32" t="s">
        <v>56</v>
      </c>
      <c r="AQ57" s="31" t="s">
        <v>444</v>
      </c>
      <c r="AR57" s="69" t="s">
        <v>206</v>
      </c>
      <c r="AS57" s="111">
        <v>43839</v>
      </c>
      <c r="AT57" s="87" t="s">
        <v>57</v>
      </c>
      <c r="AU57" s="32" t="s">
        <v>56</v>
      </c>
      <c r="AV57" s="69" t="s">
        <v>445</v>
      </c>
      <c r="AW57" s="78"/>
      <c r="AX57" s="32"/>
      <c r="AY57" s="32"/>
      <c r="AZ57" s="32">
        <f t="shared" si="5"/>
        <v>12</v>
      </c>
    </row>
    <row r="58" spans="5:52" ht="19.95" customHeight="1">
      <c r="E58" s="85"/>
      <c r="F58" s="74"/>
      <c r="G58" s="326">
        <v>14678265</v>
      </c>
      <c r="H58" s="321" t="s">
        <v>449</v>
      </c>
      <c r="I58" s="320" t="s">
        <v>450</v>
      </c>
      <c r="J58" s="322" t="s">
        <v>451</v>
      </c>
      <c r="K58" s="69"/>
      <c r="L58" s="69"/>
      <c r="M58" s="69"/>
      <c r="N58" s="321" t="s">
        <v>442</v>
      </c>
      <c r="O58" s="105"/>
      <c r="P58" s="69"/>
      <c r="Q58" s="321" t="s">
        <v>452</v>
      </c>
      <c r="R58" s="320" t="s">
        <v>432</v>
      </c>
      <c r="S58" s="330" t="s">
        <v>144</v>
      </c>
      <c r="T58" s="331" t="s">
        <v>161</v>
      </c>
      <c r="U58" s="69"/>
      <c r="V58" s="69"/>
      <c r="W58" s="332" t="s">
        <v>35</v>
      </c>
      <c r="X58" s="104" t="s">
        <v>141</v>
      </c>
      <c r="Y58" s="104"/>
      <c r="Z58" s="104"/>
      <c r="AA58" s="104"/>
      <c r="AB58" s="104"/>
      <c r="AC58" s="76" t="s">
        <v>142</v>
      </c>
      <c r="AD58" s="85"/>
      <c r="AE58" s="32" t="s">
        <v>207</v>
      </c>
      <c r="AF58" s="112">
        <v>43825</v>
      </c>
      <c r="AG58" s="87"/>
      <c r="AH58" s="87"/>
      <c r="AI58" s="87"/>
      <c r="AJ58" s="87"/>
      <c r="AK58" s="87"/>
      <c r="AL58" s="87"/>
      <c r="AM58" s="32" t="s">
        <v>214</v>
      </c>
      <c r="AN58" s="112">
        <v>43837</v>
      </c>
      <c r="AO58" s="32" t="s">
        <v>56</v>
      </c>
      <c r="AP58" s="32" t="s">
        <v>56</v>
      </c>
      <c r="AQ58" s="32"/>
      <c r="AR58" s="32"/>
      <c r="AS58" s="32"/>
      <c r="AT58" s="87"/>
      <c r="AU58" s="32"/>
      <c r="AV58" s="69"/>
      <c r="AW58" s="87"/>
      <c r="AX58" s="32"/>
      <c r="AY58" s="32"/>
      <c r="AZ58" s="32">
        <f t="shared" si="5"/>
        <v>12</v>
      </c>
    </row>
    <row r="59" spans="5:52" ht="19.95" customHeight="1">
      <c r="E59" s="100"/>
      <c r="F59" s="74"/>
      <c r="G59" s="326">
        <v>14678356</v>
      </c>
      <c r="H59" s="321" t="s">
        <v>453</v>
      </c>
      <c r="I59" s="321" t="s">
        <v>454</v>
      </c>
      <c r="J59" s="322" t="s">
        <v>455</v>
      </c>
      <c r="K59" s="69"/>
      <c r="L59" s="69"/>
      <c r="M59" s="69"/>
      <c r="N59" s="321" t="s">
        <v>456</v>
      </c>
      <c r="O59" s="69"/>
      <c r="P59" s="69"/>
      <c r="Q59" s="321" t="s">
        <v>457</v>
      </c>
      <c r="R59" s="322" t="s">
        <v>458</v>
      </c>
      <c r="S59" s="330" t="s">
        <v>144</v>
      </c>
      <c r="T59" s="331" t="s">
        <v>161</v>
      </c>
      <c r="U59" s="69"/>
      <c r="V59" s="69"/>
      <c r="W59" s="332" t="s">
        <v>35</v>
      </c>
      <c r="X59" s="104" t="s">
        <v>141</v>
      </c>
      <c r="Y59" s="69"/>
      <c r="Z59" s="69"/>
      <c r="AA59" s="69"/>
      <c r="AB59" s="69"/>
      <c r="AC59" s="76" t="s">
        <v>142</v>
      </c>
      <c r="AD59" s="69"/>
      <c r="AE59" s="32" t="s">
        <v>207</v>
      </c>
      <c r="AF59" s="112">
        <v>43826</v>
      </c>
      <c r="AG59" s="87"/>
      <c r="AH59" s="87"/>
      <c r="AI59" s="87"/>
      <c r="AJ59" s="87"/>
      <c r="AK59" s="87"/>
      <c r="AL59" s="87"/>
      <c r="AM59" s="32" t="s">
        <v>214</v>
      </c>
      <c r="AN59" s="112">
        <v>43837</v>
      </c>
      <c r="AO59" s="32" t="s">
        <v>56</v>
      </c>
      <c r="AP59" s="32" t="s">
        <v>56</v>
      </c>
      <c r="AQ59" s="31"/>
      <c r="AR59" s="32"/>
      <c r="AS59" s="32"/>
      <c r="AT59" s="87"/>
      <c r="AU59" s="32"/>
      <c r="AV59" s="69"/>
      <c r="AW59" s="87"/>
      <c r="AX59" s="32"/>
      <c r="AY59" s="32"/>
      <c r="AZ59" s="32">
        <f t="shared" si="5"/>
        <v>12</v>
      </c>
    </row>
    <row r="60" spans="5:52" ht="19.95" customHeight="1">
      <c r="E60" s="85"/>
      <c r="F60" s="74"/>
      <c r="G60" s="326">
        <v>14678401</v>
      </c>
      <c r="H60" s="321" t="s">
        <v>459</v>
      </c>
      <c r="I60" s="320" t="s">
        <v>460</v>
      </c>
      <c r="J60" s="322" t="s">
        <v>461</v>
      </c>
      <c r="K60" s="69"/>
      <c r="L60" s="69"/>
      <c r="M60" s="69"/>
      <c r="N60" s="321" t="s">
        <v>462</v>
      </c>
      <c r="O60" s="69"/>
      <c r="P60" s="69"/>
      <c r="Q60" s="321" t="s">
        <v>463</v>
      </c>
      <c r="R60" s="322" t="s">
        <v>464</v>
      </c>
      <c r="S60" s="330" t="s">
        <v>144</v>
      </c>
      <c r="T60" s="331" t="s">
        <v>161</v>
      </c>
      <c r="U60" s="69"/>
      <c r="V60" s="69"/>
      <c r="W60" s="332" t="s">
        <v>35</v>
      </c>
      <c r="X60" s="69" t="s">
        <v>141</v>
      </c>
      <c r="Y60" s="69"/>
      <c r="Z60" s="69"/>
      <c r="AA60" s="69"/>
      <c r="AB60" s="69"/>
      <c r="AC60" s="76" t="s">
        <v>142</v>
      </c>
      <c r="AD60" s="69"/>
      <c r="AE60" s="32" t="s">
        <v>207</v>
      </c>
      <c r="AF60" s="112">
        <v>43826</v>
      </c>
      <c r="AG60" s="87"/>
      <c r="AH60" s="87"/>
      <c r="AI60" s="87"/>
      <c r="AJ60" s="87"/>
      <c r="AK60" s="87"/>
      <c r="AL60" s="87"/>
      <c r="AM60" s="32" t="s">
        <v>214</v>
      </c>
      <c r="AN60" s="112">
        <v>43837</v>
      </c>
      <c r="AO60" s="32" t="s">
        <v>56</v>
      </c>
      <c r="AP60" s="32" t="s">
        <v>56</v>
      </c>
      <c r="AQ60" s="31"/>
      <c r="AR60" s="32"/>
      <c r="AS60" s="32"/>
      <c r="AT60" s="87"/>
      <c r="AU60" s="32"/>
      <c r="AV60" s="69"/>
      <c r="AW60" s="87"/>
      <c r="AX60" s="32"/>
      <c r="AY60" s="32"/>
      <c r="AZ60" s="32">
        <f t="shared" si="5"/>
        <v>12</v>
      </c>
    </row>
    <row r="61" spans="5:52" ht="19.95" customHeight="1">
      <c r="E61" s="85"/>
      <c r="F61" s="74"/>
      <c r="G61" s="326">
        <v>14678403</v>
      </c>
      <c r="H61" s="321" t="s">
        <v>465</v>
      </c>
      <c r="I61" s="320" t="s">
        <v>466</v>
      </c>
      <c r="J61" s="322" t="s">
        <v>467</v>
      </c>
      <c r="K61" s="69"/>
      <c r="L61" s="69"/>
      <c r="M61" s="69"/>
      <c r="N61" s="321" t="s">
        <v>462</v>
      </c>
      <c r="O61" s="69"/>
      <c r="P61" s="69"/>
      <c r="Q61" s="321" t="s">
        <v>468</v>
      </c>
      <c r="R61" s="322" t="s">
        <v>464</v>
      </c>
      <c r="S61" s="330" t="s">
        <v>144</v>
      </c>
      <c r="T61" s="331" t="s">
        <v>161</v>
      </c>
      <c r="U61" s="69"/>
      <c r="V61" s="69"/>
      <c r="W61" s="332" t="s">
        <v>35</v>
      </c>
      <c r="X61" s="104" t="s">
        <v>141</v>
      </c>
      <c r="Y61" s="69"/>
      <c r="Z61" s="69"/>
      <c r="AA61" s="69"/>
      <c r="AB61" s="69"/>
      <c r="AC61" s="76" t="s">
        <v>142</v>
      </c>
      <c r="AD61" s="69"/>
      <c r="AE61" s="32" t="s">
        <v>207</v>
      </c>
      <c r="AF61" s="112">
        <v>43826</v>
      </c>
      <c r="AG61" s="87"/>
      <c r="AH61" s="87"/>
      <c r="AI61" s="87"/>
      <c r="AJ61" s="87"/>
      <c r="AK61" s="87"/>
      <c r="AL61" s="87"/>
      <c r="AM61" s="32" t="s">
        <v>214</v>
      </c>
      <c r="AN61" s="112">
        <v>43837</v>
      </c>
      <c r="AO61" s="32" t="s">
        <v>56</v>
      </c>
      <c r="AP61" s="32" t="s">
        <v>56</v>
      </c>
      <c r="AQ61" s="31"/>
      <c r="AR61" s="69" t="s">
        <v>206</v>
      </c>
      <c r="AS61" s="112">
        <v>43839</v>
      </c>
      <c r="AT61" s="87" t="s">
        <v>55</v>
      </c>
      <c r="AU61" s="32" t="s">
        <v>56</v>
      </c>
      <c r="AV61" s="69" t="s">
        <v>469</v>
      </c>
      <c r="AW61" s="87"/>
      <c r="AX61" s="32"/>
      <c r="AY61" s="32"/>
      <c r="AZ61" s="32">
        <f t="shared" si="5"/>
        <v>12</v>
      </c>
    </row>
    <row r="62" spans="5:52" ht="19.95" customHeight="1">
      <c r="E62" s="104"/>
      <c r="F62" s="74"/>
      <c r="G62" s="326">
        <v>14678410</v>
      </c>
      <c r="H62" s="321" t="s">
        <v>470</v>
      </c>
      <c r="I62" s="322" t="s">
        <v>471</v>
      </c>
      <c r="J62" s="322" t="s">
        <v>472</v>
      </c>
      <c r="K62" s="69"/>
      <c r="L62" s="69"/>
      <c r="M62" s="69"/>
      <c r="N62" s="321" t="s">
        <v>473</v>
      </c>
      <c r="O62" s="69"/>
      <c r="P62" s="69"/>
      <c r="Q62" s="322" t="s">
        <v>474</v>
      </c>
      <c r="R62" s="322" t="s">
        <v>475</v>
      </c>
      <c r="S62" s="330" t="s">
        <v>144</v>
      </c>
      <c r="T62" s="331" t="s">
        <v>161</v>
      </c>
      <c r="U62" s="69"/>
      <c r="V62" s="69"/>
      <c r="W62" s="332" t="s">
        <v>35</v>
      </c>
      <c r="X62" s="104" t="s">
        <v>141</v>
      </c>
      <c r="Y62" s="69"/>
      <c r="Z62" s="69"/>
      <c r="AA62" s="69"/>
      <c r="AB62" s="69"/>
      <c r="AC62" s="76" t="s">
        <v>142</v>
      </c>
      <c r="AD62" s="69"/>
      <c r="AE62" s="32" t="s">
        <v>207</v>
      </c>
      <c r="AF62" s="112">
        <v>43826</v>
      </c>
      <c r="AG62" s="32"/>
      <c r="AH62" s="32"/>
      <c r="AI62" s="32"/>
      <c r="AJ62" s="32"/>
      <c r="AK62" s="32"/>
      <c r="AL62" s="32"/>
      <c r="AM62" s="32" t="s">
        <v>214</v>
      </c>
      <c r="AN62" s="112">
        <v>43838</v>
      </c>
      <c r="AO62" s="32" t="s">
        <v>57</v>
      </c>
      <c r="AP62" s="32" t="s">
        <v>56</v>
      </c>
      <c r="AQ62" s="31" t="s">
        <v>476</v>
      </c>
      <c r="AR62" s="32"/>
      <c r="AS62" s="32"/>
      <c r="AT62" s="87"/>
      <c r="AU62" s="32"/>
      <c r="AV62" s="69"/>
      <c r="AW62" s="32"/>
      <c r="AX62" s="32"/>
      <c r="AY62" s="32"/>
      <c r="AZ62" s="32">
        <f t="shared" si="5"/>
        <v>12</v>
      </c>
    </row>
    <row r="63" spans="5:52" ht="19.95" customHeight="1">
      <c r="E63" s="69"/>
      <c r="F63" s="74"/>
      <c r="G63" s="326">
        <v>14678438</v>
      </c>
      <c r="H63" s="321" t="s">
        <v>477</v>
      </c>
      <c r="I63" s="322" t="s">
        <v>478</v>
      </c>
      <c r="J63" s="322" t="s">
        <v>472</v>
      </c>
      <c r="K63" s="69"/>
      <c r="L63" s="69"/>
      <c r="M63" s="69"/>
      <c r="N63" s="321" t="s">
        <v>473</v>
      </c>
      <c r="O63" s="69"/>
      <c r="P63" s="69"/>
      <c r="Q63" s="322" t="s">
        <v>479</v>
      </c>
      <c r="R63" s="322" t="s">
        <v>480</v>
      </c>
      <c r="S63" s="330" t="s">
        <v>144</v>
      </c>
      <c r="T63" s="331" t="s">
        <v>161</v>
      </c>
      <c r="U63" s="69"/>
      <c r="V63" s="69"/>
      <c r="W63" s="332" t="s">
        <v>35</v>
      </c>
      <c r="X63" s="104" t="s">
        <v>141</v>
      </c>
      <c r="Y63" s="69"/>
      <c r="Z63" s="69"/>
      <c r="AA63" s="69"/>
      <c r="AB63" s="69"/>
      <c r="AC63" s="76" t="s">
        <v>142</v>
      </c>
      <c r="AD63" s="69"/>
      <c r="AE63" s="32" t="s">
        <v>207</v>
      </c>
      <c r="AF63" s="112">
        <v>43826</v>
      </c>
      <c r="AG63" s="32"/>
      <c r="AH63" s="32"/>
      <c r="AI63" s="32"/>
      <c r="AJ63" s="32"/>
      <c r="AK63" s="32"/>
      <c r="AL63" s="32"/>
      <c r="AM63" s="32" t="s">
        <v>214</v>
      </c>
      <c r="AN63" s="112">
        <v>43838</v>
      </c>
      <c r="AO63" s="32" t="s">
        <v>57</v>
      </c>
      <c r="AP63" s="32" t="s">
        <v>56</v>
      </c>
      <c r="AQ63" s="31" t="s">
        <v>481</v>
      </c>
      <c r="AR63" s="69" t="s">
        <v>206</v>
      </c>
      <c r="AS63" s="112">
        <v>43839</v>
      </c>
      <c r="AT63" s="87" t="s">
        <v>55</v>
      </c>
      <c r="AU63" s="32" t="s">
        <v>56</v>
      </c>
      <c r="AV63" s="69" t="s">
        <v>482</v>
      </c>
      <c r="AW63" s="32"/>
      <c r="AX63" s="32"/>
      <c r="AY63" s="32"/>
      <c r="AZ63" s="32">
        <f t="shared" si="5"/>
        <v>12</v>
      </c>
    </row>
    <row r="64" spans="5:52" ht="19.95" customHeight="1">
      <c r="E64" s="69"/>
      <c r="F64" s="74"/>
      <c r="G64" s="326">
        <v>14678441</v>
      </c>
      <c r="H64" s="321" t="s">
        <v>483</v>
      </c>
      <c r="I64" s="322" t="s">
        <v>484</v>
      </c>
      <c r="J64" s="322" t="s">
        <v>485</v>
      </c>
      <c r="K64" s="69"/>
      <c r="L64" s="69"/>
      <c r="M64" s="69"/>
      <c r="N64" s="321" t="s">
        <v>473</v>
      </c>
      <c r="O64" s="69"/>
      <c r="P64" s="69"/>
      <c r="Q64" s="322" t="s">
        <v>486</v>
      </c>
      <c r="R64" s="322" t="s">
        <v>487</v>
      </c>
      <c r="S64" s="330" t="s">
        <v>144</v>
      </c>
      <c r="T64" s="331" t="s">
        <v>161</v>
      </c>
      <c r="U64" s="69"/>
      <c r="V64" s="69"/>
      <c r="W64" s="332" t="s">
        <v>35</v>
      </c>
      <c r="X64" s="104" t="s">
        <v>141</v>
      </c>
      <c r="Y64" s="69"/>
      <c r="Z64" s="69"/>
      <c r="AA64" s="69"/>
      <c r="AB64" s="69"/>
      <c r="AC64" s="76" t="s">
        <v>142</v>
      </c>
      <c r="AD64" s="69"/>
      <c r="AE64" s="32" t="s">
        <v>207</v>
      </c>
      <c r="AF64" s="112">
        <v>43826</v>
      </c>
      <c r="AG64" s="32"/>
      <c r="AH64" s="32"/>
      <c r="AI64" s="32"/>
      <c r="AJ64" s="32"/>
      <c r="AK64" s="32"/>
      <c r="AL64" s="32"/>
      <c r="AM64" s="32" t="s">
        <v>214</v>
      </c>
      <c r="AN64" s="112">
        <v>43838</v>
      </c>
      <c r="AO64" s="32" t="s">
        <v>56</v>
      </c>
      <c r="AP64" s="32" t="s">
        <v>56</v>
      </c>
      <c r="AQ64" s="31"/>
      <c r="AR64" s="32"/>
      <c r="AS64" s="32"/>
      <c r="AT64" s="87"/>
      <c r="AU64" s="32"/>
      <c r="AV64" s="69"/>
      <c r="AW64" s="32"/>
      <c r="AX64" s="32"/>
      <c r="AY64" s="32"/>
      <c r="AZ64" s="32">
        <f t="shared" si="5"/>
        <v>12</v>
      </c>
    </row>
    <row r="65" spans="5:52" ht="19.95" customHeight="1">
      <c r="E65" s="69"/>
      <c r="F65" s="74"/>
      <c r="G65" s="326">
        <v>14678703</v>
      </c>
      <c r="H65" s="321" t="s">
        <v>488</v>
      </c>
      <c r="I65" s="321" t="s">
        <v>489</v>
      </c>
      <c r="J65" s="322" t="s">
        <v>490</v>
      </c>
      <c r="K65" s="69"/>
      <c r="L65" s="69"/>
      <c r="M65" s="69"/>
      <c r="N65" s="321" t="s">
        <v>491</v>
      </c>
      <c r="O65" s="69"/>
      <c r="P65" s="69"/>
      <c r="Q65" s="321" t="s">
        <v>492</v>
      </c>
      <c r="R65" s="322" t="s">
        <v>493</v>
      </c>
      <c r="S65" s="330" t="s">
        <v>144</v>
      </c>
      <c r="T65" s="331" t="s">
        <v>161</v>
      </c>
      <c r="U65" s="69"/>
      <c r="V65" s="69"/>
      <c r="W65" s="332" t="s">
        <v>35</v>
      </c>
      <c r="X65" s="104" t="s">
        <v>141</v>
      </c>
      <c r="Y65" s="69"/>
      <c r="Z65" s="69"/>
      <c r="AA65" s="69"/>
      <c r="AB65" s="69"/>
      <c r="AC65" s="76" t="s">
        <v>142</v>
      </c>
      <c r="AD65" s="69"/>
      <c r="AE65" s="32" t="s">
        <v>207</v>
      </c>
      <c r="AF65" s="112">
        <v>43829</v>
      </c>
      <c r="AG65" s="32"/>
      <c r="AH65" s="32"/>
      <c r="AI65" s="32"/>
      <c r="AJ65" s="32"/>
      <c r="AK65" s="32"/>
      <c r="AL65" s="32"/>
      <c r="AM65" s="32" t="s">
        <v>214</v>
      </c>
      <c r="AN65" s="112">
        <v>43837</v>
      </c>
      <c r="AO65" s="32" t="s">
        <v>56</v>
      </c>
      <c r="AP65" s="32" t="s">
        <v>56</v>
      </c>
      <c r="AQ65" s="31"/>
      <c r="AR65" s="69" t="s">
        <v>206</v>
      </c>
      <c r="AS65" s="112">
        <v>43839</v>
      </c>
      <c r="AT65" s="87" t="s">
        <v>56</v>
      </c>
      <c r="AU65" s="32"/>
      <c r="AV65" s="69"/>
      <c r="AW65" s="32"/>
      <c r="AX65" s="32"/>
      <c r="AY65" s="32"/>
      <c r="AZ65" s="32">
        <f t="shared" si="5"/>
        <v>12</v>
      </c>
    </row>
    <row r="66" spans="5:52" ht="19.95" customHeight="1">
      <c r="E66" s="69"/>
      <c r="F66" s="74"/>
      <c r="G66" s="326">
        <v>14678766</v>
      </c>
      <c r="H66" s="321" t="s">
        <v>494</v>
      </c>
      <c r="I66" s="321" t="s">
        <v>495</v>
      </c>
      <c r="J66" s="322" t="s">
        <v>496</v>
      </c>
      <c r="K66" s="69"/>
      <c r="L66" s="69"/>
      <c r="M66" s="69"/>
      <c r="N66" s="321" t="s">
        <v>491</v>
      </c>
      <c r="O66" s="69"/>
      <c r="P66" s="69"/>
      <c r="Q66" s="321" t="s">
        <v>497</v>
      </c>
      <c r="R66" s="322" t="s">
        <v>493</v>
      </c>
      <c r="S66" s="330" t="s">
        <v>144</v>
      </c>
      <c r="T66" s="331" t="s">
        <v>161</v>
      </c>
      <c r="U66" s="69"/>
      <c r="V66" s="69"/>
      <c r="W66" s="332" t="s">
        <v>35</v>
      </c>
      <c r="X66" s="104" t="s">
        <v>141</v>
      </c>
      <c r="Y66" s="69"/>
      <c r="Z66" s="69"/>
      <c r="AA66" s="69"/>
      <c r="AB66" s="69"/>
      <c r="AC66" s="76" t="s">
        <v>142</v>
      </c>
      <c r="AD66" s="69"/>
      <c r="AE66" s="32" t="s">
        <v>207</v>
      </c>
      <c r="AF66" s="112">
        <v>43829</v>
      </c>
      <c r="AG66" s="32"/>
      <c r="AH66" s="32"/>
      <c r="AI66" s="32"/>
      <c r="AJ66" s="32"/>
      <c r="AK66" s="32"/>
      <c r="AL66" s="32"/>
      <c r="AM66" s="32" t="s">
        <v>214</v>
      </c>
      <c r="AN66" s="112">
        <v>43837</v>
      </c>
      <c r="AO66" s="32" t="s">
        <v>56</v>
      </c>
      <c r="AP66" s="32" t="s">
        <v>56</v>
      </c>
      <c r="AQ66" s="31"/>
      <c r="AR66" s="69" t="s">
        <v>206</v>
      </c>
      <c r="AS66" s="112">
        <v>43839</v>
      </c>
      <c r="AT66" s="87" t="s">
        <v>56</v>
      </c>
      <c r="AU66" s="32"/>
      <c r="AV66" s="69"/>
      <c r="AW66" s="32"/>
      <c r="AX66" s="32"/>
      <c r="AY66" s="32"/>
      <c r="AZ66" s="32">
        <f t="shared" si="5"/>
        <v>12</v>
      </c>
    </row>
    <row r="67" spans="5:52" ht="19.95" customHeight="1">
      <c r="E67" s="69"/>
      <c r="F67" s="74"/>
      <c r="G67" s="326">
        <v>14678837</v>
      </c>
      <c r="H67" s="321" t="s">
        <v>498</v>
      </c>
      <c r="I67" s="322" t="s">
        <v>499</v>
      </c>
      <c r="J67" s="322" t="s">
        <v>500</v>
      </c>
      <c r="K67" s="69"/>
      <c r="L67" s="69"/>
      <c r="M67" s="69"/>
      <c r="N67" s="321" t="s">
        <v>491</v>
      </c>
      <c r="O67" s="69"/>
      <c r="P67" s="69"/>
      <c r="Q67" s="321" t="s">
        <v>501</v>
      </c>
      <c r="R67" s="322" t="s">
        <v>493</v>
      </c>
      <c r="S67" s="330" t="s">
        <v>144</v>
      </c>
      <c r="T67" s="331" t="s">
        <v>161</v>
      </c>
      <c r="U67" s="69"/>
      <c r="V67" s="69"/>
      <c r="W67" s="332" t="s">
        <v>35</v>
      </c>
      <c r="X67" s="104" t="s">
        <v>141</v>
      </c>
      <c r="Y67" s="69"/>
      <c r="Z67" s="69"/>
      <c r="AA67" s="69"/>
      <c r="AB67" s="69"/>
      <c r="AC67" s="76" t="s">
        <v>142</v>
      </c>
      <c r="AD67" s="69"/>
      <c r="AE67" s="32" t="s">
        <v>207</v>
      </c>
      <c r="AF67" s="112">
        <v>43826</v>
      </c>
      <c r="AG67" s="32"/>
      <c r="AH67" s="32"/>
      <c r="AI67" s="32"/>
      <c r="AJ67" s="32"/>
      <c r="AK67" s="32"/>
      <c r="AL67" s="32"/>
      <c r="AM67" s="32" t="s">
        <v>214</v>
      </c>
      <c r="AN67" s="112">
        <v>43837</v>
      </c>
      <c r="AO67" s="32" t="s">
        <v>56</v>
      </c>
      <c r="AP67" s="32" t="s">
        <v>56</v>
      </c>
      <c r="AQ67" s="31"/>
      <c r="AR67" s="32"/>
      <c r="AS67" s="32"/>
      <c r="AT67" s="87"/>
      <c r="AU67" s="32"/>
      <c r="AV67" s="69"/>
      <c r="AW67" s="32"/>
      <c r="AX67" s="32"/>
      <c r="AY67" s="32"/>
      <c r="AZ67" s="32">
        <f t="shared" si="5"/>
        <v>12</v>
      </c>
    </row>
    <row r="68" spans="5:52" ht="19.95" customHeight="1">
      <c r="E68" s="69"/>
      <c r="F68" s="74"/>
      <c r="G68" s="326">
        <v>14679038</v>
      </c>
      <c r="H68" s="321" t="s">
        <v>502</v>
      </c>
      <c r="I68" s="322" t="s">
        <v>503</v>
      </c>
      <c r="J68" s="322" t="s">
        <v>504</v>
      </c>
      <c r="K68" s="69"/>
      <c r="L68" s="69"/>
      <c r="M68" s="69"/>
      <c r="N68" s="321" t="s">
        <v>505</v>
      </c>
      <c r="O68" s="69"/>
      <c r="P68" s="69"/>
      <c r="Q68" s="321" t="s">
        <v>506</v>
      </c>
      <c r="R68" s="321" t="s">
        <v>507</v>
      </c>
      <c r="S68" s="330" t="s">
        <v>144</v>
      </c>
      <c r="T68" s="331" t="s">
        <v>161</v>
      </c>
      <c r="U68" s="69"/>
      <c r="V68" s="69"/>
      <c r="W68" s="332" t="s">
        <v>35</v>
      </c>
      <c r="X68" s="104" t="s">
        <v>141</v>
      </c>
      <c r="Y68" s="69"/>
      <c r="Z68" s="69"/>
      <c r="AA68" s="69"/>
      <c r="AB68" s="69"/>
      <c r="AC68" s="76" t="s">
        <v>142</v>
      </c>
      <c r="AD68" s="69"/>
      <c r="AE68" s="32" t="s">
        <v>206</v>
      </c>
      <c r="AF68" s="112">
        <v>43823</v>
      </c>
      <c r="AG68" s="32"/>
      <c r="AH68" s="32"/>
      <c r="AI68" s="32"/>
      <c r="AJ68" s="32"/>
      <c r="AK68" s="32"/>
      <c r="AL68" s="32"/>
      <c r="AM68" s="32" t="s">
        <v>214</v>
      </c>
      <c r="AN68" s="112">
        <v>43838</v>
      </c>
      <c r="AO68" s="32" t="s">
        <v>56</v>
      </c>
      <c r="AP68" s="32" t="s">
        <v>56</v>
      </c>
      <c r="AQ68" s="31"/>
      <c r="AR68" s="69" t="s">
        <v>206</v>
      </c>
      <c r="AS68" s="112">
        <v>43839</v>
      </c>
      <c r="AT68" s="87" t="s">
        <v>61</v>
      </c>
      <c r="AU68" s="32" t="s">
        <v>66</v>
      </c>
      <c r="AV68" s="69" t="s">
        <v>508</v>
      </c>
      <c r="AW68" s="32"/>
      <c r="AX68" s="32"/>
      <c r="AY68" s="32"/>
      <c r="AZ68" s="32">
        <f t="shared" si="5"/>
        <v>12</v>
      </c>
    </row>
    <row r="69" spans="5:52" ht="19.95" customHeight="1">
      <c r="E69" s="69"/>
      <c r="F69" s="74"/>
      <c r="G69" s="326">
        <v>14679042</v>
      </c>
      <c r="H69" s="321" t="s">
        <v>509</v>
      </c>
      <c r="I69" s="321" t="s">
        <v>510</v>
      </c>
      <c r="J69" s="322" t="s">
        <v>511</v>
      </c>
      <c r="K69" s="161"/>
      <c r="L69" s="69"/>
      <c r="M69" s="69"/>
      <c r="N69" s="321" t="s">
        <v>505</v>
      </c>
      <c r="O69" s="69"/>
      <c r="P69" s="69"/>
      <c r="Q69" s="322" t="s">
        <v>512</v>
      </c>
      <c r="R69" s="321" t="s">
        <v>507</v>
      </c>
      <c r="S69" s="330" t="s">
        <v>144</v>
      </c>
      <c r="T69" s="331" t="s">
        <v>161</v>
      </c>
      <c r="U69" s="69"/>
      <c r="V69" s="69"/>
      <c r="W69" s="332" t="s">
        <v>35</v>
      </c>
      <c r="X69" s="104" t="s">
        <v>141</v>
      </c>
      <c r="Y69" s="69"/>
      <c r="Z69" s="69"/>
      <c r="AA69" s="69"/>
      <c r="AB69" s="69"/>
      <c r="AC69" s="76" t="s">
        <v>142</v>
      </c>
      <c r="AD69" s="69"/>
      <c r="AE69" s="32" t="s">
        <v>206</v>
      </c>
      <c r="AF69" s="112">
        <v>43823</v>
      </c>
      <c r="AG69" s="32"/>
      <c r="AH69" s="32"/>
      <c r="AI69" s="32"/>
      <c r="AJ69" s="32"/>
      <c r="AK69" s="32"/>
      <c r="AL69" s="32"/>
      <c r="AM69" s="32" t="s">
        <v>214</v>
      </c>
      <c r="AN69" s="112">
        <v>43838</v>
      </c>
      <c r="AO69" s="32" t="s">
        <v>56</v>
      </c>
      <c r="AP69" s="32" t="s">
        <v>56</v>
      </c>
      <c r="AQ69" s="31"/>
      <c r="AR69" s="69" t="s">
        <v>206</v>
      </c>
      <c r="AS69" s="112">
        <v>43839</v>
      </c>
      <c r="AT69" s="87" t="s">
        <v>61</v>
      </c>
      <c r="AU69" s="32" t="s">
        <v>66</v>
      </c>
      <c r="AV69" s="69" t="s">
        <v>508</v>
      </c>
      <c r="AW69" s="32"/>
      <c r="AX69" s="32"/>
      <c r="AY69" s="32"/>
      <c r="AZ69" s="32">
        <f t="shared" si="5"/>
        <v>12</v>
      </c>
    </row>
    <row r="70" spans="5:52" ht="19.95" customHeight="1">
      <c r="E70" s="69"/>
      <c r="F70" s="74"/>
      <c r="G70" s="326">
        <v>14679154</v>
      </c>
      <c r="H70" s="321" t="s">
        <v>513</v>
      </c>
      <c r="I70" s="321" t="s">
        <v>514</v>
      </c>
      <c r="J70" s="321" t="s">
        <v>515</v>
      </c>
      <c r="K70" s="69"/>
      <c r="L70" s="69"/>
      <c r="M70" s="69"/>
      <c r="N70" s="321" t="s">
        <v>516</v>
      </c>
      <c r="O70" s="69"/>
      <c r="P70" s="69"/>
      <c r="Q70" s="321" t="s">
        <v>517</v>
      </c>
      <c r="R70" s="322" t="s">
        <v>518</v>
      </c>
      <c r="S70" s="330" t="s">
        <v>144</v>
      </c>
      <c r="T70" s="331" t="s">
        <v>161</v>
      </c>
      <c r="U70" s="69"/>
      <c r="V70" s="69"/>
      <c r="W70" s="332" t="s">
        <v>35</v>
      </c>
      <c r="X70" s="104" t="s">
        <v>141</v>
      </c>
      <c r="Y70" s="69"/>
      <c r="Z70" s="69"/>
      <c r="AA70" s="69"/>
      <c r="AB70" s="69"/>
      <c r="AC70" s="76" t="s">
        <v>142</v>
      </c>
      <c r="AD70" s="69"/>
      <c r="AE70" s="32" t="s">
        <v>206</v>
      </c>
      <c r="AF70" s="112">
        <v>43823</v>
      </c>
      <c r="AG70" s="32"/>
      <c r="AH70" s="32"/>
      <c r="AI70" s="32"/>
      <c r="AJ70" s="32"/>
      <c r="AK70" s="32"/>
      <c r="AL70" s="32"/>
      <c r="AM70" s="32" t="s">
        <v>214</v>
      </c>
      <c r="AN70" s="112">
        <v>43837</v>
      </c>
      <c r="AO70" s="32" t="s">
        <v>56</v>
      </c>
      <c r="AP70" s="32" t="s">
        <v>56</v>
      </c>
      <c r="AQ70" s="31"/>
      <c r="AR70" s="32"/>
      <c r="AS70" s="112"/>
      <c r="AT70" s="87"/>
      <c r="AU70" s="32"/>
      <c r="AV70" s="69"/>
      <c r="AW70" s="32"/>
      <c r="AX70" s="32"/>
      <c r="AY70" s="32"/>
      <c r="AZ70" s="32">
        <f t="shared" si="5"/>
        <v>12</v>
      </c>
    </row>
    <row r="71" spans="5:52" ht="19.95" customHeight="1">
      <c r="E71" s="69"/>
      <c r="F71" s="74"/>
      <c r="G71" s="326"/>
      <c r="H71" s="321"/>
      <c r="I71" s="321" t="s">
        <v>519</v>
      </c>
      <c r="J71" s="321" t="s">
        <v>520</v>
      </c>
      <c r="K71" s="69"/>
      <c r="L71" s="69"/>
      <c r="M71" s="69"/>
      <c r="N71" s="321" t="s">
        <v>516</v>
      </c>
      <c r="O71" s="69"/>
      <c r="P71" s="69"/>
      <c r="Q71" s="321" t="s">
        <v>521</v>
      </c>
      <c r="R71" s="322" t="s">
        <v>522</v>
      </c>
      <c r="S71" s="330" t="s">
        <v>144</v>
      </c>
      <c r="T71" s="331" t="s">
        <v>161</v>
      </c>
      <c r="U71" s="69"/>
      <c r="V71" s="69"/>
      <c r="W71" s="335" t="s">
        <v>29</v>
      </c>
      <c r="X71" s="104" t="s">
        <v>141</v>
      </c>
      <c r="Y71" s="69"/>
      <c r="Z71" s="69"/>
      <c r="AA71" s="69"/>
      <c r="AB71" s="69"/>
      <c r="AC71" s="76" t="s">
        <v>142</v>
      </c>
      <c r="AD71" s="69"/>
      <c r="AE71" s="32" t="s">
        <v>206</v>
      </c>
      <c r="AF71" s="112">
        <v>43823</v>
      </c>
      <c r="AG71" s="32"/>
      <c r="AH71" s="32"/>
      <c r="AI71" s="32"/>
      <c r="AJ71" s="32"/>
      <c r="AK71" s="32"/>
      <c r="AL71" s="32"/>
      <c r="AM71" s="32" t="s">
        <v>214</v>
      </c>
      <c r="AN71" s="112">
        <v>43837</v>
      </c>
      <c r="AO71" s="32" t="s">
        <v>56</v>
      </c>
      <c r="AP71" s="32" t="s">
        <v>56</v>
      </c>
      <c r="AQ71" s="31"/>
      <c r="AR71" s="32"/>
      <c r="AS71" s="32"/>
      <c r="AT71" s="87"/>
      <c r="AU71" s="32"/>
      <c r="AV71" s="69"/>
      <c r="AW71" s="32"/>
      <c r="AX71" s="32"/>
      <c r="AY71" s="32"/>
      <c r="AZ71" s="32">
        <f t="shared" si="5"/>
        <v>12</v>
      </c>
    </row>
    <row r="72" spans="5:52" ht="19.95" customHeight="1">
      <c r="E72" s="69"/>
      <c r="F72" s="74"/>
      <c r="G72" s="326"/>
      <c r="H72" s="321"/>
      <c r="I72" s="321" t="s">
        <v>523</v>
      </c>
      <c r="J72" s="321" t="s">
        <v>524</v>
      </c>
      <c r="K72" s="69"/>
      <c r="L72" s="69"/>
      <c r="M72" s="69"/>
      <c r="N72" s="321" t="s">
        <v>516</v>
      </c>
      <c r="O72" s="69"/>
      <c r="P72" s="69"/>
      <c r="Q72" s="321" t="s">
        <v>525</v>
      </c>
      <c r="R72" s="322" t="s">
        <v>522</v>
      </c>
      <c r="S72" s="330" t="s">
        <v>144</v>
      </c>
      <c r="T72" s="331" t="s">
        <v>161</v>
      </c>
      <c r="U72" s="69"/>
      <c r="V72" s="69"/>
      <c r="W72" s="335" t="s">
        <v>29</v>
      </c>
      <c r="X72" s="104" t="s">
        <v>141</v>
      </c>
      <c r="Y72" s="69"/>
      <c r="Z72" s="69"/>
      <c r="AA72" s="69"/>
      <c r="AB72" s="69"/>
      <c r="AC72" s="76" t="s">
        <v>142</v>
      </c>
      <c r="AD72" s="69"/>
      <c r="AE72" s="32" t="s">
        <v>206</v>
      </c>
      <c r="AF72" s="112">
        <v>43823</v>
      </c>
      <c r="AG72" s="32"/>
      <c r="AH72" s="32"/>
      <c r="AI72" s="32"/>
      <c r="AJ72" s="32"/>
      <c r="AK72" s="32"/>
      <c r="AL72" s="32"/>
      <c r="AM72" s="32" t="s">
        <v>214</v>
      </c>
      <c r="AN72" s="112">
        <v>43837</v>
      </c>
      <c r="AO72" s="32" t="s">
        <v>56</v>
      </c>
      <c r="AP72" s="32" t="s">
        <v>56</v>
      </c>
      <c r="AQ72" s="31"/>
      <c r="AR72" s="32"/>
      <c r="AS72" s="32"/>
      <c r="AT72" s="87"/>
      <c r="AU72" s="32"/>
      <c r="AV72" s="69"/>
      <c r="AW72" s="32"/>
      <c r="AX72" s="32"/>
      <c r="AY72" s="32"/>
      <c r="AZ72" s="32">
        <f t="shared" si="5"/>
        <v>12</v>
      </c>
    </row>
    <row r="73" spans="5:52" ht="19.95" customHeight="1">
      <c r="E73" s="69"/>
      <c r="F73" s="74"/>
      <c r="G73" s="326">
        <v>14694576</v>
      </c>
      <c r="H73" s="321" t="s">
        <v>526</v>
      </c>
      <c r="I73" s="321" t="s">
        <v>527</v>
      </c>
      <c r="J73" s="321" t="s">
        <v>528</v>
      </c>
      <c r="K73" s="69"/>
      <c r="L73" s="69"/>
      <c r="M73" s="69"/>
      <c r="N73" s="321" t="s">
        <v>529</v>
      </c>
      <c r="O73" s="69"/>
      <c r="P73" s="69"/>
      <c r="Q73" s="322" t="s">
        <v>530</v>
      </c>
      <c r="R73" s="322" t="s">
        <v>531</v>
      </c>
      <c r="S73" s="330" t="s">
        <v>144</v>
      </c>
      <c r="T73" s="331" t="s">
        <v>161</v>
      </c>
      <c r="U73" s="69"/>
      <c r="V73" s="69"/>
      <c r="W73" s="332" t="s">
        <v>35</v>
      </c>
      <c r="X73" s="104" t="s">
        <v>141</v>
      </c>
      <c r="Y73" s="69"/>
      <c r="Z73" s="69"/>
      <c r="AA73" s="69"/>
      <c r="AB73" s="69"/>
      <c r="AC73" s="76" t="s">
        <v>142</v>
      </c>
      <c r="AD73" s="69"/>
      <c r="AE73" s="32" t="s">
        <v>206</v>
      </c>
      <c r="AF73" s="112">
        <v>43823</v>
      </c>
      <c r="AG73" s="32"/>
      <c r="AH73" s="32"/>
      <c r="AI73" s="32"/>
      <c r="AJ73" s="32"/>
      <c r="AK73" s="32"/>
      <c r="AL73" s="32"/>
      <c r="AM73" s="32" t="s">
        <v>214</v>
      </c>
      <c r="AN73" s="112">
        <v>43837</v>
      </c>
      <c r="AO73" s="32" t="s">
        <v>56</v>
      </c>
      <c r="AP73" s="32" t="s">
        <v>56</v>
      </c>
      <c r="AQ73" s="31"/>
      <c r="AR73" s="32"/>
      <c r="AS73" s="32"/>
      <c r="AT73" s="87"/>
      <c r="AU73" s="32"/>
      <c r="AV73" s="69"/>
      <c r="AW73" s="32"/>
      <c r="AX73" s="32"/>
      <c r="AY73" s="32"/>
      <c r="AZ73" s="32">
        <f t="shared" si="5"/>
        <v>12</v>
      </c>
    </row>
    <row r="74" spans="5:52" ht="19.95" customHeight="1">
      <c r="E74" s="87"/>
      <c r="F74" s="75"/>
      <c r="G74" s="326">
        <v>14694585</v>
      </c>
      <c r="H74" s="321" t="s">
        <v>532</v>
      </c>
      <c r="I74" s="321" t="s">
        <v>533</v>
      </c>
      <c r="J74" s="322" t="s">
        <v>534</v>
      </c>
      <c r="K74" s="87"/>
      <c r="L74" s="87"/>
      <c r="M74" s="87"/>
      <c r="N74" s="321" t="s">
        <v>535</v>
      </c>
      <c r="O74" s="69"/>
      <c r="P74" s="69"/>
      <c r="Q74" s="322" t="s">
        <v>536</v>
      </c>
      <c r="R74" s="322" t="s">
        <v>531</v>
      </c>
      <c r="S74" s="330" t="s">
        <v>144</v>
      </c>
      <c r="T74" s="331" t="s">
        <v>161</v>
      </c>
      <c r="U74" s="69"/>
      <c r="V74" s="69"/>
      <c r="W74" s="332" t="s">
        <v>35</v>
      </c>
      <c r="X74" s="104" t="s">
        <v>141</v>
      </c>
      <c r="Y74" s="69"/>
      <c r="Z74" s="69"/>
      <c r="AA74" s="69"/>
      <c r="AB74" s="69"/>
      <c r="AC74" s="76" t="s">
        <v>142</v>
      </c>
      <c r="AD74" s="69"/>
      <c r="AE74" s="32" t="s">
        <v>206</v>
      </c>
      <c r="AF74" s="112">
        <v>43823</v>
      </c>
      <c r="AG74" s="87"/>
      <c r="AH74" s="87"/>
      <c r="AI74" s="87"/>
      <c r="AJ74" s="87"/>
      <c r="AK74" s="87"/>
      <c r="AL74" s="87"/>
      <c r="AM74" s="32" t="s">
        <v>214</v>
      </c>
      <c r="AN74" s="112">
        <v>43838</v>
      </c>
      <c r="AO74" s="32" t="s">
        <v>56</v>
      </c>
      <c r="AP74" s="32" t="s">
        <v>56</v>
      </c>
      <c r="AQ74" s="31"/>
      <c r="AR74" s="32"/>
      <c r="AS74" s="32"/>
      <c r="AT74" s="87"/>
      <c r="AU74" s="32"/>
      <c r="AV74" s="69"/>
      <c r="AW74" s="87"/>
      <c r="AX74" s="32"/>
      <c r="AY74" s="32"/>
      <c r="AZ74" s="32">
        <f t="shared" si="5"/>
        <v>12</v>
      </c>
    </row>
    <row r="75" spans="5:52" ht="19.95" customHeight="1">
      <c r="E75" s="187"/>
      <c r="F75" s="75"/>
      <c r="G75" s="326"/>
      <c r="H75" s="321"/>
      <c r="I75" s="321" t="s">
        <v>537</v>
      </c>
      <c r="J75" s="322" t="s">
        <v>534</v>
      </c>
      <c r="K75" s="32"/>
      <c r="L75" s="32"/>
      <c r="M75" s="32"/>
      <c r="N75" s="321" t="s">
        <v>535</v>
      </c>
      <c r="O75" s="69"/>
      <c r="P75" s="69"/>
      <c r="Q75" s="322" t="s">
        <v>538</v>
      </c>
      <c r="R75" s="322" t="s">
        <v>531</v>
      </c>
      <c r="S75" s="330" t="s">
        <v>144</v>
      </c>
      <c r="T75" s="331" t="s">
        <v>161</v>
      </c>
      <c r="U75" s="69"/>
      <c r="V75" s="69"/>
      <c r="W75" s="335" t="s">
        <v>29</v>
      </c>
      <c r="X75" s="104" t="s">
        <v>141</v>
      </c>
      <c r="Y75" s="69"/>
      <c r="Z75" s="69"/>
      <c r="AA75" s="69"/>
      <c r="AB75" s="69"/>
      <c r="AC75" s="76" t="s">
        <v>142</v>
      </c>
      <c r="AD75" s="69"/>
      <c r="AE75" s="32" t="s">
        <v>206</v>
      </c>
      <c r="AF75" s="112">
        <v>43825</v>
      </c>
      <c r="AG75" s="32"/>
      <c r="AH75" s="32"/>
      <c r="AI75" s="32"/>
      <c r="AJ75" s="32"/>
      <c r="AK75" s="32"/>
      <c r="AL75" s="32"/>
      <c r="AM75" s="32" t="s">
        <v>214</v>
      </c>
      <c r="AN75" s="112">
        <v>43838</v>
      </c>
      <c r="AO75" s="32" t="s">
        <v>56</v>
      </c>
      <c r="AP75" s="32" t="s">
        <v>56</v>
      </c>
      <c r="AQ75" s="31"/>
      <c r="AR75" s="32"/>
      <c r="AS75" s="32"/>
      <c r="AT75" s="87"/>
      <c r="AU75" s="32"/>
      <c r="AV75" s="69"/>
      <c r="AW75" s="32"/>
      <c r="AX75" s="32"/>
      <c r="AY75" s="32"/>
      <c r="AZ75" s="32">
        <f t="shared" si="5"/>
        <v>12</v>
      </c>
    </row>
    <row r="76" spans="5:52" ht="19.95" customHeight="1">
      <c r="E76" s="188"/>
      <c r="F76" s="75"/>
      <c r="G76" s="326">
        <v>14694670</v>
      </c>
      <c r="H76" s="321" t="s">
        <v>539</v>
      </c>
      <c r="I76" s="321" t="s">
        <v>540</v>
      </c>
      <c r="J76" s="322" t="s">
        <v>541</v>
      </c>
      <c r="K76" s="32"/>
      <c r="L76" s="32"/>
      <c r="M76" s="32"/>
      <c r="N76" s="321" t="s">
        <v>535</v>
      </c>
      <c r="O76" s="69"/>
      <c r="P76" s="69"/>
      <c r="Q76" s="322" t="s">
        <v>542</v>
      </c>
      <c r="R76" s="322" t="s">
        <v>531</v>
      </c>
      <c r="S76" s="330" t="s">
        <v>144</v>
      </c>
      <c r="T76" s="331" t="s">
        <v>161</v>
      </c>
      <c r="U76" s="69"/>
      <c r="V76" s="69"/>
      <c r="W76" s="332" t="s">
        <v>35</v>
      </c>
      <c r="X76" s="104" t="s">
        <v>141</v>
      </c>
      <c r="Y76" s="32"/>
      <c r="Z76" s="32"/>
      <c r="AA76" s="32"/>
      <c r="AB76" s="32"/>
      <c r="AC76" s="76" t="s">
        <v>142</v>
      </c>
      <c r="AD76" s="69"/>
      <c r="AE76" s="32" t="s">
        <v>206</v>
      </c>
      <c r="AF76" s="112">
        <v>43823</v>
      </c>
      <c r="AG76" s="32"/>
      <c r="AH76" s="32"/>
      <c r="AI76" s="32"/>
      <c r="AJ76" s="32"/>
      <c r="AK76" s="32"/>
      <c r="AL76" s="32"/>
      <c r="AM76" s="32" t="s">
        <v>214</v>
      </c>
      <c r="AN76" s="112">
        <v>43838</v>
      </c>
      <c r="AO76" s="32" t="s">
        <v>59</v>
      </c>
      <c r="AP76" s="32" t="s">
        <v>59</v>
      </c>
      <c r="AQ76" s="31"/>
      <c r="AR76" s="69" t="s">
        <v>206</v>
      </c>
      <c r="AS76" s="112">
        <v>43839</v>
      </c>
      <c r="AT76" s="32" t="s">
        <v>59</v>
      </c>
      <c r="AU76" s="32" t="s">
        <v>59</v>
      </c>
      <c r="AV76" s="69"/>
      <c r="AW76" s="32"/>
      <c r="AX76" s="32"/>
      <c r="AY76" s="32"/>
      <c r="AZ76" s="32">
        <f t="shared" si="5"/>
        <v>12</v>
      </c>
    </row>
    <row r="77" spans="5:52" ht="19.95" customHeight="1">
      <c r="E77" s="188"/>
      <c r="F77" s="75"/>
      <c r="G77" s="326">
        <v>14694671</v>
      </c>
      <c r="H77" s="321" t="s">
        <v>543</v>
      </c>
      <c r="I77" s="321" t="s">
        <v>544</v>
      </c>
      <c r="J77" s="322" t="s">
        <v>545</v>
      </c>
      <c r="K77" s="32"/>
      <c r="L77" s="32"/>
      <c r="M77" s="32"/>
      <c r="N77" s="321" t="s">
        <v>546</v>
      </c>
      <c r="O77" s="69"/>
      <c r="P77" s="69"/>
      <c r="Q77" s="321" t="s">
        <v>547</v>
      </c>
      <c r="R77" s="322" t="s">
        <v>531</v>
      </c>
      <c r="S77" s="330" t="s">
        <v>144</v>
      </c>
      <c r="T77" s="331" t="s">
        <v>161</v>
      </c>
      <c r="U77" s="69"/>
      <c r="V77" s="69"/>
      <c r="W77" s="332" t="s">
        <v>35</v>
      </c>
      <c r="X77" s="104" t="s">
        <v>141</v>
      </c>
      <c r="Y77" s="32"/>
      <c r="Z77" s="32"/>
      <c r="AA77" s="32"/>
      <c r="AB77" s="32"/>
      <c r="AC77" s="76" t="s">
        <v>142</v>
      </c>
      <c r="AD77" s="69"/>
      <c r="AE77" s="32" t="s">
        <v>206</v>
      </c>
      <c r="AF77" s="112">
        <v>43825</v>
      </c>
      <c r="AG77" s="32"/>
      <c r="AH77" s="32"/>
      <c r="AI77" s="32"/>
      <c r="AJ77" s="32"/>
      <c r="AK77" s="32"/>
      <c r="AL77" s="32"/>
      <c r="AM77" s="32" t="s">
        <v>214</v>
      </c>
      <c r="AN77" s="112">
        <v>43838</v>
      </c>
      <c r="AO77" s="32" t="s">
        <v>56</v>
      </c>
      <c r="AP77" s="32" t="s">
        <v>56</v>
      </c>
      <c r="AQ77" s="31"/>
      <c r="AR77" s="32"/>
      <c r="AS77" s="32"/>
      <c r="AT77" s="87"/>
      <c r="AU77" s="32"/>
      <c r="AV77" s="69"/>
      <c r="AW77" s="32"/>
      <c r="AX77" s="32"/>
      <c r="AY77" s="32"/>
      <c r="AZ77" s="32">
        <f t="shared" si="5"/>
        <v>12</v>
      </c>
    </row>
    <row r="78" spans="5:52" ht="19.95" customHeight="1">
      <c r="E78" s="188"/>
      <c r="F78" s="75"/>
      <c r="G78" s="326">
        <v>14694678</v>
      </c>
      <c r="H78" s="321" t="s">
        <v>548</v>
      </c>
      <c r="I78" s="322" t="s">
        <v>549</v>
      </c>
      <c r="J78" s="322" t="s">
        <v>550</v>
      </c>
      <c r="K78" s="32"/>
      <c r="L78" s="32"/>
      <c r="M78" s="32"/>
      <c r="N78" s="321" t="s">
        <v>551</v>
      </c>
      <c r="O78" s="69"/>
      <c r="P78" s="69"/>
      <c r="Q78" s="322" t="s">
        <v>552</v>
      </c>
      <c r="R78" s="322" t="s">
        <v>553</v>
      </c>
      <c r="S78" s="330" t="s">
        <v>144</v>
      </c>
      <c r="T78" s="331" t="s">
        <v>161</v>
      </c>
      <c r="U78" s="69"/>
      <c r="V78" s="69"/>
      <c r="W78" s="332" t="s">
        <v>35</v>
      </c>
      <c r="X78" s="104" t="s">
        <v>141</v>
      </c>
      <c r="Y78" s="32"/>
      <c r="Z78" s="32"/>
      <c r="AA78" s="32"/>
      <c r="AB78" s="32"/>
      <c r="AC78" s="76" t="s">
        <v>142</v>
      </c>
      <c r="AD78" s="69"/>
      <c r="AE78" s="32" t="s">
        <v>206</v>
      </c>
      <c r="AF78" s="112">
        <v>43825</v>
      </c>
      <c r="AG78" s="32"/>
      <c r="AH78" s="32"/>
      <c r="AI78" s="32"/>
      <c r="AJ78" s="32"/>
      <c r="AK78" s="32"/>
      <c r="AL78" s="32"/>
      <c r="AM78" s="32" t="s">
        <v>214</v>
      </c>
      <c r="AN78" s="112">
        <v>43838</v>
      </c>
      <c r="AO78" s="32" t="s">
        <v>56</v>
      </c>
      <c r="AP78" s="32" t="s">
        <v>56</v>
      </c>
      <c r="AQ78" s="31"/>
      <c r="AR78" s="32"/>
      <c r="AS78" s="32"/>
      <c r="AT78" s="87"/>
      <c r="AU78" s="32"/>
      <c r="AV78" s="69"/>
      <c r="AW78" s="32"/>
      <c r="AX78" s="32"/>
      <c r="AY78" s="32"/>
      <c r="AZ78" s="32">
        <f t="shared" si="5"/>
        <v>12</v>
      </c>
    </row>
    <row r="79" spans="5:52" ht="19.95" customHeight="1">
      <c r="E79" s="188"/>
      <c r="F79" s="75"/>
      <c r="G79" s="326">
        <v>14694680</v>
      </c>
      <c r="H79" s="321" t="s">
        <v>554</v>
      </c>
      <c r="I79" s="322" t="s">
        <v>555</v>
      </c>
      <c r="J79" s="322" t="s">
        <v>556</v>
      </c>
      <c r="K79" s="32"/>
      <c r="L79" s="32"/>
      <c r="M79" s="32"/>
      <c r="N79" s="321" t="s">
        <v>551</v>
      </c>
      <c r="O79" s="69"/>
      <c r="P79" s="69"/>
      <c r="Q79" s="322" t="s">
        <v>557</v>
      </c>
      <c r="R79" s="322" t="s">
        <v>553</v>
      </c>
      <c r="S79" s="330" t="s">
        <v>144</v>
      </c>
      <c r="T79" s="331" t="s">
        <v>161</v>
      </c>
      <c r="U79" s="69"/>
      <c r="V79" s="69"/>
      <c r="W79" s="332" t="s">
        <v>35</v>
      </c>
      <c r="X79" s="104" t="s">
        <v>141</v>
      </c>
      <c r="Y79" s="32"/>
      <c r="Z79" s="32"/>
      <c r="AA79" s="32"/>
      <c r="AB79" s="32"/>
      <c r="AC79" s="76" t="s">
        <v>142</v>
      </c>
      <c r="AD79" s="69"/>
      <c r="AE79" s="32" t="s">
        <v>206</v>
      </c>
      <c r="AF79" s="112">
        <v>43825</v>
      </c>
      <c r="AG79" s="32"/>
      <c r="AH79" s="32"/>
      <c r="AI79" s="32"/>
      <c r="AJ79" s="32"/>
      <c r="AK79" s="32"/>
      <c r="AL79" s="32"/>
      <c r="AM79" s="32" t="s">
        <v>214</v>
      </c>
      <c r="AN79" s="112">
        <v>43838</v>
      </c>
      <c r="AO79" s="32" t="s">
        <v>56</v>
      </c>
      <c r="AP79" s="32" t="s">
        <v>56</v>
      </c>
      <c r="AQ79" s="31"/>
      <c r="AR79" s="32"/>
      <c r="AS79" s="32"/>
      <c r="AT79" s="87"/>
      <c r="AU79" s="32"/>
      <c r="AV79" s="69"/>
      <c r="AW79" s="32"/>
      <c r="AX79" s="32"/>
      <c r="AY79" s="32"/>
      <c r="AZ79" s="32">
        <f t="shared" si="5"/>
        <v>12</v>
      </c>
    </row>
    <row r="80" spans="5:52" ht="19.95" customHeight="1">
      <c r="E80" s="188"/>
      <c r="F80" s="75"/>
      <c r="G80" s="326">
        <v>14694682</v>
      </c>
      <c r="H80" s="321" t="s">
        <v>558</v>
      </c>
      <c r="I80" s="321" t="s">
        <v>559</v>
      </c>
      <c r="J80" s="322" t="s">
        <v>560</v>
      </c>
      <c r="K80" s="32"/>
      <c r="L80" s="32"/>
      <c r="M80" s="32"/>
      <c r="N80" s="321" t="s">
        <v>561</v>
      </c>
      <c r="O80" s="69"/>
      <c r="P80" s="69"/>
      <c r="Q80" s="321" t="s">
        <v>562</v>
      </c>
      <c r="R80" s="322" t="s">
        <v>563</v>
      </c>
      <c r="S80" s="330" t="s">
        <v>144</v>
      </c>
      <c r="T80" s="331" t="s">
        <v>161</v>
      </c>
      <c r="U80" s="69"/>
      <c r="V80" s="69"/>
      <c r="W80" s="332" t="s">
        <v>35</v>
      </c>
      <c r="X80" s="104" t="s">
        <v>141</v>
      </c>
      <c r="Y80" s="32"/>
      <c r="Z80" s="32"/>
      <c r="AA80" s="32"/>
      <c r="AB80" s="32"/>
      <c r="AC80" s="76" t="s">
        <v>142</v>
      </c>
      <c r="AD80" s="69"/>
      <c r="AE80" s="32" t="s">
        <v>206</v>
      </c>
      <c r="AF80" s="112">
        <v>43825</v>
      </c>
      <c r="AG80" s="32"/>
      <c r="AH80" s="32"/>
      <c r="AI80" s="32"/>
      <c r="AJ80" s="32"/>
      <c r="AK80" s="32"/>
      <c r="AL80" s="32"/>
      <c r="AM80" s="69" t="s">
        <v>207</v>
      </c>
      <c r="AN80" s="162">
        <v>43837</v>
      </c>
      <c r="AO80" s="87" t="s">
        <v>56</v>
      </c>
      <c r="AP80" s="69" t="s">
        <v>56</v>
      </c>
      <c r="AQ80" s="31"/>
      <c r="AR80" s="32"/>
      <c r="AS80" s="32"/>
      <c r="AT80" s="87"/>
      <c r="AU80" s="32"/>
      <c r="AV80" s="69"/>
      <c r="AW80" s="32"/>
      <c r="AX80" s="32"/>
      <c r="AY80" s="32"/>
      <c r="AZ80" s="32">
        <f t="shared" si="5"/>
        <v>12</v>
      </c>
    </row>
    <row r="81" spans="5:52" ht="19.95" customHeight="1">
      <c r="E81" s="188"/>
      <c r="F81" s="75"/>
      <c r="G81" s="326">
        <v>14694687</v>
      </c>
      <c r="H81" s="321" t="s">
        <v>564</v>
      </c>
      <c r="I81" s="321" t="s">
        <v>565</v>
      </c>
      <c r="J81" s="322" t="s">
        <v>560</v>
      </c>
      <c r="K81" s="32"/>
      <c r="L81" s="32"/>
      <c r="M81" s="32"/>
      <c r="N81" s="321" t="s">
        <v>561</v>
      </c>
      <c r="O81" s="69"/>
      <c r="P81" s="69"/>
      <c r="Q81" s="321" t="s">
        <v>566</v>
      </c>
      <c r="R81" s="322" t="s">
        <v>563</v>
      </c>
      <c r="S81" s="330" t="s">
        <v>144</v>
      </c>
      <c r="T81" s="331" t="s">
        <v>161</v>
      </c>
      <c r="U81" s="69"/>
      <c r="V81" s="69"/>
      <c r="W81" s="332" t="s">
        <v>35</v>
      </c>
      <c r="X81" s="104" t="s">
        <v>141</v>
      </c>
      <c r="Y81" s="32"/>
      <c r="Z81" s="32"/>
      <c r="AA81" s="32"/>
      <c r="AB81" s="32"/>
      <c r="AC81" s="76" t="s">
        <v>142</v>
      </c>
      <c r="AD81" s="69"/>
      <c r="AE81" s="32" t="s">
        <v>206</v>
      </c>
      <c r="AF81" s="112">
        <v>43825</v>
      </c>
      <c r="AG81" s="32"/>
      <c r="AH81" s="32"/>
      <c r="AI81" s="32"/>
      <c r="AJ81" s="32"/>
      <c r="AK81" s="32"/>
      <c r="AL81" s="32"/>
      <c r="AM81" s="69" t="s">
        <v>207</v>
      </c>
      <c r="AN81" s="162">
        <v>43837</v>
      </c>
      <c r="AO81" s="87" t="s">
        <v>57</v>
      </c>
      <c r="AP81" s="32" t="s">
        <v>56</v>
      </c>
      <c r="AQ81" s="69" t="s">
        <v>567</v>
      </c>
      <c r="AR81" s="32"/>
      <c r="AS81" s="32"/>
      <c r="AT81" s="87"/>
      <c r="AU81" s="32"/>
      <c r="AV81" s="69"/>
      <c r="AW81" s="32"/>
      <c r="AX81" s="32"/>
      <c r="AY81" s="32"/>
      <c r="AZ81" s="32">
        <f t="shared" ref="AZ81:AZ123" si="6">MONTH(AF81)</f>
        <v>12</v>
      </c>
    </row>
    <row r="82" spans="5:52" ht="19.95" customHeight="1">
      <c r="E82" s="188"/>
      <c r="F82" s="75"/>
      <c r="G82" s="326">
        <v>14694921</v>
      </c>
      <c r="H82" s="321" t="s">
        <v>568</v>
      </c>
      <c r="I82" s="322" t="s">
        <v>569</v>
      </c>
      <c r="J82" s="322" t="s">
        <v>570</v>
      </c>
      <c r="K82" s="32"/>
      <c r="L82" s="32"/>
      <c r="M82" s="32"/>
      <c r="N82" s="321" t="s">
        <v>571</v>
      </c>
      <c r="O82" s="69"/>
      <c r="P82" s="69"/>
      <c r="Q82" s="321" t="s">
        <v>572</v>
      </c>
      <c r="R82" s="322" t="s">
        <v>573</v>
      </c>
      <c r="S82" s="330" t="s">
        <v>144</v>
      </c>
      <c r="T82" s="331" t="s">
        <v>161</v>
      </c>
      <c r="U82" s="69"/>
      <c r="V82" s="69"/>
      <c r="W82" s="332" t="s">
        <v>35</v>
      </c>
      <c r="X82" s="104" t="s">
        <v>141</v>
      </c>
      <c r="Y82" s="32"/>
      <c r="Z82" s="32"/>
      <c r="AA82" s="32"/>
      <c r="AB82" s="32"/>
      <c r="AC82" s="76" t="s">
        <v>142</v>
      </c>
      <c r="AD82" s="69"/>
      <c r="AE82" s="32" t="s">
        <v>206</v>
      </c>
      <c r="AF82" s="112">
        <v>43825</v>
      </c>
      <c r="AG82" s="32"/>
      <c r="AH82" s="32"/>
      <c r="AI82" s="32"/>
      <c r="AJ82" s="32"/>
      <c r="AK82" s="32"/>
      <c r="AL82" s="32"/>
      <c r="AM82" s="32" t="s">
        <v>207</v>
      </c>
      <c r="AN82" s="162">
        <v>43837</v>
      </c>
      <c r="AO82" s="87" t="s">
        <v>56</v>
      </c>
      <c r="AP82" s="69" t="s">
        <v>56</v>
      </c>
      <c r="AQ82" s="31"/>
      <c r="AR82" s="32"/>
      <c r="AS82" s="32"/>
      <c r="AT82" s="87"/>
      <c r="AU82" s="32"/>
      <c r="AV82" s="69"/>
      <c r="AW82" s="32"/>
      <c r="AX82" s="32"/>
      <c r="AY82" s="32"/>
      <c r="AZ82" s="32">
        <f t="shared" si="6"/>
        <v>12</v>
      </c>
    </row>
    <row r="83" spans="5:52" ht="19.95" customHeight="1">
      <c r="E83" s="188"/>
      <c r="F83" s="75"/>
      <c r="G83" s="326">
        <v>14805611</v>
      </c>
      <c r="H83" s="321" t="s">
        <v>574</v>
      </c>
      <c r="I83" s="322" t="s">
        <v>575</v>
      </c>
      <c r="J83" s="322" t="s">
        <v>576</v>
      </c>
      <c r="K83" s="32"/>
      <c r="L83" s="32"/>
      <c r="M83" s="32"/>
      <c r="N83" s="321" t="s">
        <v>571</v>
      </c>
      <c r="O83" s="69"/>
      <c r="P83" s="69"/>
      <c r="Q83" s="321" t="s">
        <v>577</v>
      </c>
      <c r="R83" s="322" t="s">
        <v>573</v>
      </c>
      <c r="S83" s="330" t="s">
        <v>144</v>
      </c>
      <c r="T83" s="331" t="s">
        <v>161</v>
      </c>
      <c r="U83" s="69"/>
      <c r="V83" s="69"/>
      <c r="W83" s="335" t="s">
        <v>29</v>
      </c>
      <c r="X83" s="104" t="s">
        <v>141</v>
      </c>
      <c r="Y83" s="32"/>
      <c r="Z83" s="32"/>
      <c r="AA83" s="32"/>
      <c r="AB83" s="32"/>
      <c r="AC83" s="76" t="s">
        <v>142</v>
      </c>
      <c r="AD83" s="69"/>
      <c r="AE83" s="32" t="s">
        <v>206</v>
      </c>
      <c r="AF83" s="112">
        <v>43825</v>
      </c>
      <c r="AG83" s="32"/>
      <c r="AH83" s="32"/>
      <c r="AI83" s="32"/>
      <c r="AJ83" s="32"/>
      <c r="AK83" s="32"/>
      <c r="AL83" s="32"/>
      <c r="AM83" s="32" t="s">
        <v>207</v>
      </c>
      <c r="AN83" s="162">
        <v>43837</v>
      </c>
      <c r="AO83" s="87" t="s">
        <v>56</v>
      </c>
      <c r="AP83" s="69" t="s">
        <v>56</v>
      </c>
      <c r="AQ83" s="31" t="s">
        <v>578</v>
      </c>
      <c r="AR83" s="32"/>
      <c r="AS83" s="32"/>
      <c r="AT83" s="87"/>
      <c r="AU83" s="32"/>
      <c r="AV83" s="69"/>
      <c r="AW83" s="32"/>
      <c r="AX83" s="32"/>
      <c r="AY83" s="32"/>
      <c r="AZ83" s="32">
        <f t="shared" si="6"/>
        <v>12</v>
      </c>
    </row>
    <row r="84" spans="5:52" ht="19.95" customHeight="1">
      <c r="E84" s="188"/>
      <c r="F84" s="75"/>
      <c r="G84" s="326">
        <v>14694926</v>
      </c>
      <c r="H84" s="321" t="s">
        <v>579</v>
      </c>
      <c r="I84" s="322" t="s">
        <v>580</v>
      </c>
      <c r="J84" s="322" t="s">
        <v>581</v>
      </c>
      <c r="K84" s="32"/>
      <c r="L84" s="32"/>
      <c r="M84" s="32"/>
      <c r="N84" s="321" t="s">
        <v>582</v>
      </c>
      <c r="O84" s="69"/>
      <c r="P84" s="69"/>
      <c r="Q84" s="321" t="s">
        <v>583</v>
      </c>
      <c r="R84" s="322" t="s">
        <v>584</v>
      </c>
      <c r="S84" s="330" t="s">
        <v>144</v>
      </c>
      <c r="T84" s="331" t="s">
        <v>161</v>
      </c>
      <c r="U84" s="69"/>
      <c r="V84" s="69"/>
      <c r="W84" s="332" t="s">
        <v>35</v>
      </c>
      <c r="X84" s="104" t="s">
        <v>141</v>
      </c>
      <c r="Y84" s="32"/>
      <c r="Z84" s="32"/>
      <c r="AA84" s="32"/>
      <c r="AB84" s="32"/>
      <c r="AC84" s="76" t="s">
        <v>142</v>
      </c>
      <c r="AD84" s="69"/>
      <c r="AE84" s="32" t="s">
        <v>206</v>
      </c>
      <c r="AF84" s="112">
        <v>43826</v>
      </c>
      <c r="AG84" s="32"/>
      <c r="AH84" s="32"/>
      <c r="AI84" s="32"/>
      <c r="AJ84" s="32"/>
      <c r="AK84" s="32"/>
      <c r="AL84" s="32"/>
      <c r="AM84" s="32" t="s">
        <v>207</v>
      </c>
      <c r="AN84" s="162">
        <v>43837</v>
      </c>
      <c r="AO84" s="44" t="s">
        <v>61</v>
      </c>
      <c r="AP84" s="69" t="s">
        <v>66</v>
      </c>
      <c r="AQ84" s="31" t="s">
        <v>585</v>
      </c>
      <c r="AR84" s="69" t="s">
        <v>206</v>
      </c>
      <c r="AS84" s="112">
        <v>43839</v>
      </c>
      <c r="AT84" s="69" t="s">
        <v>66</v>
      </c>
      <c r="AU84" s="69" t="s">
        <v>66</v>
      </c>
      <c r="AV84" s="31" t="s">
        <v>585</v>
      </c>
      <c r="AW84" s="32"/>
      <c r="AX84" s="32"/>
      <c r="AY84" s="32"/>
      <c r="AZ84" s="32">
        <f t="shared" si="6"/>
        <v>12</v>
      </c>
    </row>
    <row r="85" spans="5:52" ht="19.95" customHeight="1">
      <c r="E85" s="188"/>
      <c r="F85" s="75"/>
      <c r="G85" s="326">
        <v>14695119</v>
      </c>
      <c r="H85" s="321" t="s">
        <v>586</v>
      </c>
      <c r="I85" s="322" t="s">
        <v>587</v>
      </c>
      <c r="J85" s="322" t="s">
        <v>588</v>
      </c>
      <c r="K85" s="32"/>
      <c r="L85" s="32"/>
      <c r="M85" s="32"/>
      <c r="N85" s="321" t="s">
        <v>589</v>
      </c>
      <c r="O85" s="69"/>
      <c r="P85" s="69"/>
      <c r="Q85" s="321" t="s">
        <v>590</v>
      </c>
      <c r="R85" s="322" t="s">
        <v>591</v>
      </c>
      <c r="S85" s="330" t="s">
        <v>144</v>
      </c>
      <c r="T85" s="331" t="s">
        <v>161</v>
      </c>
      <c r="U85" s="69"/>
      <c r="V85" s="69"/>
      <c r="W85" s="332" t="s">
        <v>35</v>
      </c>
      <c r="X85" s="104" t="s">
        <v>141</v>
      </c>
      <c r="Y85" s="32"/>
      <c r="Z85" s="32"/>
      <c r="AA85" s="32"/>
      <c r="AB85" s="32"/>
      <c r="AC85" s="76" t="s">
        <v>142</v>
      </c>
      <c r="AD85" s="69"/>
      <c r="AE85" s="32" t="s">
        <v>206</v>
      </c>
      <c r="AF85" s="112">
        <v>43826</v>
      </c>
      <c r="AG85" s="32"/>
      <c r="AH85" s="32"/>
      <c r="AI85" s="32"/>
      <c r="AJ85" s="32"/>
      <c r="AK85" s="32"/>
      <c r="AL85" s="32"/>
      <c r="AM85" s="32" t="s">
        <v>207</v>
      </c>
      <c r="AN85" s="162">
        <v>43837</v>
      </c>
      <c r="AO85" s="87" t="s">
        <v>56</v>
      </c>
      <c r="AP85" s="69" t="s">
        <v>56</v>
      </c>
      <c r="AQ85" s="31"/>
      <c r="AR85" s="32"/>
      <c r="AS85" s="32"/>
      <c r="AT85" s="87"/>
      <c r="AU85" s="32"/>
      <c r="AV85" s="69"/>
      <c r="AW85" s="32"/>
      <c r="AX85" s="32"/>
      <c r="AY85" s="32"/>
      <c r="AZ85" s="32">
        <f t="shared" si="6"/>
        <v>12</v>
      </c>
    </row>
    <row r="86" spans="5:52" ht="19.95" customHeight="1">
      <c r="E86" s="188"/>
      <c r="F86" s="75"/>
      <c r="G86" s="326">
        <v>14695456</v>
      </c>
      <c r="H86" s="321" t="s">
        <v>592</v>
      </c>
      <c r="I86" s="321" t="s">
        <v>593</v>
      </c>
      <c r="J86" s="322" t="s">
        <v>594</v>
      </c>
      <c r="K86" s="32"/>
      <c r="L86" s="32"/>
      <c r="M86" s="32"/>
      <c r="N86" s="321" t="s">
        <v>595</v>
      </c>
      <c r="O86" s="69"/>
      <c r="P86" s="69"/>
      <c r="Q86" s="321" t="s">
        <v>596</v>
      </c>
      <c r="R86" s="322" t="s">
        <v>597</v>
      </c>
      <c r="S86" s="330" t="s">
        <v>144</v>
      </c>
      <c r="T86" s="331" t="s">
        <v>161</v>
      </c>
      <c r="U86" s="69"/>
      <c r="V86" s="69"/>
      <c r="W86" s="332" t="s">
        <v>35</v>
      </c>
      <c r="X86" s="104" t="s">
        <v>141</v>
      </c>
      <c r="Y86" s="32"/>
      <c r="Z86" s="32"/>
      <c r="AA86" s="32"/>
      <c r="AB86" s="32"/>
      <c r="AC86" s="76" t="s">
        <v>142</v>
      </c>
      <c r="AD86" s="69"/>
      <c r="AE86" s="32" t="s">
        <v>206</v>
      </c>
      <c r="AF86" s="112">
        <v>43826</v>
      </c>
      <c r="AG86" s="32"/>
      <c r="AH86" s="32"/>
      <c r="AI86" s="32"/>
      <c r="AJ86" s="32"/>
      <c r="AK86" s="32"/>
      <c r="AL86" s="32"/>
      <c r="AM86" s="69" t="s">
        <v>207</v>
      </c>
      <c r="AN86" s="162">
        <v>43837</v>
      </c>
      <c r="AO86" s="87" t="s">
        <v>56</v>
      </c>
      <c r="AP86" s="69" t="s">
        <v>56</v>
      </c>
      <c r="AQ86" s="31"/>
      <c r="AR86" s="32"/>
      <c r="AS86" s="32"/>
      <c r="AT86" s="87"/>
      <c r="AU86" s="32"/>
      <c r="AV86" s="69"/>
      <c r="AW86" s="32"/>
      <c r="AX86" s="32"/>
      <c r="AY86" s="32"/>
      <c r="AZ86" s="32">
        <f t="shared" si="6"/>
        <v>12</v>
      </c>
    </row>
    <row r="87" spans="5:52" ht="19.95" customHeight="1">
      <c r="E87" s="188"/>
      <c r="F87" s="75"/>
      <c r="G87" s="326">
        <v>14696611</v>
      </c>
      <c r="H87" s="321" t="s">
        <v>598</v>
      </c>
      <c r="I87" s="322" t="s">
        <v>599</v>
      </c>
      <c r="J87" s="322" t="s">
        <v>600</v>
      </c>
      <c r="K87" s="32"/>
      <c r="L87" s="32"/>
      <c r="M87" s="32"/>
      <c r="N87" s="321" t="s">
        <v>601</v>
      </c>
      <c r="O87" s="69"/>
      <c r="P87" s="69"/>
      <c r="Q87" s="321" t="s">
        <v>602</v>
      </c>
      <c r="R87" s="322" t="s">
        <v>531</v>
      </c>
      <c r="S87" s="330" t="s">
        <v>144</v>
      </c>
      <c r="T87" s="331" t="s">
        <v>161</v>
      </c>
      <c r="U87" s="69"/>
      <c r="V87" s="69"/>
      <c r="W87" s="332" t="s">
        <v>35</v>
      </c>
      <c r="X87" s="104" t="s">
        <v>141</v>
      </c>
      <c r="Y87" s="32"/>
      <c r="Z87" s="32"/>
      <c r="AA87" s="32"/>
      <c r="AB87" s="32"/>
      <c r="AC87" s="76" t="s">
        <v>142</v>
      </c>
      <c r="AD87" s="69"/>
      <c r="AE87" s="32" t="s">
        <v>206</v>
      </c>
      <c r="AF87" s="112">
        <v>43826</v>
      </c>
      <c r="AG87" s="32"/>
      <c r="AH87" s="32"/>
      <c r="AI87" s="32"/>
      <c r="AJ87" s="32"/>
      <c r="AK87" s="32"/>
      <c r="AL87" s="32"/>
      <c r="AM87" s="32" t="s">
        <v>207</v>
      </c>
      <c r="AN87" s="112">
        <v>43838</v>
      </c>
      <c r="AO87" s="87" t="s">
        <v>56</v>
      </c>
      <c r="AP87" s="69" t="s">
        <v>56</v>
      </c>
      <c r="AQ87" s="31"/>
      <c r="AR87" s="32"/>
      <c r="AS87" s="32"/>
      <c r="AT87" s="87"/>
      <c r="AU87" s="32"/>
      <c r="AV87" s="69"/>
      <c r="AW87" s="32"/>
      <c r="AX87" s="32"/>
      <c r="AY87" s="32"/>
      <c r="AZ87" s="32">
        <f t="shared" si="6"/>
        <v>12</v>
      </c>
    </row>
    <row r="88" spans="5:52" ht="19.95" customHeight="1">
      <c r="E88" s="188"/>
      <c r="F88" s="75"/>
      <c r="G88" s="326"/>
      <c r="H88" s="321"/>
      <c r="I88" s="322" t="s">
        <v>603</v>
      </c>
      <c r="J88" s="322" t="s">
        <v>604</v>
      </c>
      <c r="K88" s="32"/>
      <c r="L88" s="32"/>
      <c r="M88" s="32"/>
      <c r="N88" s="321" t="s">
        <v>601</v>
      </c>
      <c r="O88" s="69"/>
      <c r="P88" s="69"/>
      <c r="Q88" s="321" t="s">
        <v>605</v>
      </c>
      <c r="R88" s="322" t="s">
        <v>531</v>
      </c>
      <c r="S88" s="330" t="s">
        <v>144</v>
      </c>
      <c r="T88" s="331" t="s">
        <v>161</v>
      </c>
      <c r="U88" s="69"/>
      <c r="V88" s="69"/>
      <c r="W88" s="335" t="s">
        <v>29</v>
      </c>
      <c r="X88" s="104" t="s">
        <v>141</v>
      </c>
      <c r="Y88" s="32"/>
      <c r="Z88" s="32"/>
      <c r="AA88" s="32"/>
      <c r="AB88" s="32"/>
      <c r="AC88" s="76" t="s">
        <v>142</v>
      </c>
      <c r="AD88" s="69"/>
      <c r="AE88" s="32" t="s">
        <v>206</v>
      </c>
      <c r="AF88" s="112">
        <v>43826</v>
      </c>
      <c r="AG88" s="32"/>
      <c r="AH88" s="32"/>
      <c r="AI88" s="32"/>
      <c r="AJ88" s="32"/>
      <c r="AK88" s="32"/>
      <c r="AL88" s="32"/>
      <c r="AM88" s="32" t="s">
        <v>207</v>
      </c>
      <c r="AN88" s="112">
        <v>43838</v>
      </c>
      <c r="AO88" s="87" t="s">
        <v>56</v>
      </c>
      <c r="AP88" s="69" t="s">
        <v>56</v>
      </c>
      <c r="AQ88" s="31"/>
      <c r="AR88" s="32"/>
      <c r="AS88" s="32"/>
      <c r="AT88" s="87"/>
      <c r="AU88" s="32"/>
      <c r="AV88" s="69"/>
      <c r="AW88" s="32"/>
      <c r="AX88" s="32"/>
      <c r="AY88" s="32"/>
      <c r="AZ88" s="32">
        <f t="shared" si="6"/>
        <v>12</v>
      </c>
    </row>
    <row r="89" spans="5:52" ht="19.95" customHeight="1">
      <c r="E89" s="188"/>
      <c r="F89" s="75"/>
      <c r="G89" s="326">
        <v>14696684</v>
      </c>
      <c r="H89" s="321" t="s">
        <v>606</v>
      </c>
      <c r="I89" s="322" t="s">
        <v>607</v>
      </c>
      <c r="J89" s="322" t="s">
        <v>608</v>
      </c>
      <c r="K89" s="32"/>
      <c r="L89" s="32"/>
      <c r="M89" s="32"/>
      <c r="N89" s="321" t="s">
        <v>609</v>
      </c>
      <c r="O89" s="32"/>
      <c r="P89" s="32"/>
      <c r="Q89" s="321" t="s">
        <v>610</v>
      </c>
      <c r="R89" s="322" t="s">
        <v>531</v>
      </c>
      <c r="S89" s="330" t="s">
        <v>144</v>
      </c>
      <c r="T89" s="331" t="s">
        <v>161</v>
      </c>
      <c r="U89" s="69"/>
      <c r="V89" s="69"/>
      <c r="W89" s="332" t="s">
        <v>35</v>
      </c>
      <c r="X89" s="104" t="s">
        <v>141</v>
      </c>
      <c r="Y89" s="32"/>
      <c r="Z89" s="32"/>
      <c r="AA89" s="32"/>
      <c r="AB89" s="32"/>
      <c r="AC89" s="76" t="s">
        <v>142</v>
      </c>
      <c r="AD89" s="69"/>
      <c r="AE89" s="32" t="s">
        <v>206</v>
      </c>
      <c r="AF89" s="112">
        <v>43826</v>
      </c>
      <c r="AG89" s="32"/>
      <c r="AH89" s="32"/>
      <c r="AI89" s="32"/>
      <c r="AJ89" s="32"/>
      <c r="AK89" s="32"/>
      <c r="AL89" s="32"/>
      <c r="AM89" s="87" t="s">
        <v>207</v>
      </c>
      <c r="AN89" s="162">
        <v>43838</v>
      </c>
      <c r="AO89" s="87" t="s">
        <v>56</v>
      </c>
      <c r="AP89" s="69" t="s">
        <v>56</v>
      </c>
      <c r="AQ89" s="31"/>
      <c r="AR89" s="32"/>
      <c r="AS89" s="32"/>
      <c r="AT89" s="87"/>
      <c r="AU89" s="32"/>
      <c r="AV89" s="69"/>
      <c r="AW89" s="32"/>
      <c r="AX89" s="32"/>
      <c r="AY89" s="32"/>
      <c r="AZ89" s="32">
        <f t="shared" si="6"/>
        <v>12</v>
      </c>
    </row>
    <row r="90" spans="5:52" ht="19.95" customHeight="1">
      <c r="E90" s="188"/>
      <c r="F90" s="75"/>
      <c r="G90" s="326"/>
      <c r="H90" s="321"/>
      <c r="I90" s="143" t="s">
        <v>611</v>
      </c>
      <c r="J90" s="143" t="s">
        <v>612</v>
      </c>
      <c r="K90" s="32"/>
      <c r="L90" s="32"/>
      <c r="M90" s="32"/>
      <c r="N90" s="321" t="s">
        <v>609</v>
      </c>
      <c r="O90" s="32"/>
      <c r="P90" s="32"/>
      <c r="Q90" s="321" t="s">
        <v>613</v>
      </c>
      <c r="R90" s="322" t="s">
        <v>531</v>
      </c>
      <c r="S90" s="330" t="s">
        <v>144</v>
      </c>
      <c r="T90" s="331" t="s">
        <v>161</v>
      </c>
      <c r="U90" s="69"/>
      <c r="V90" s="69"/>
      <c r="W90" s="335" t="s">
        <v>29</v>
      </c>
      <c r="X90" s="104" t="s">
        <v>141</v>
      </c>
      <c r="Y90" s="32"/>
      <c r="Z90" s="32"/>
      <c r="AA90" s="32"/>
      <c r="AB90" s="32"/>
      <c r="AC90" s="76" t="s">
        <v>142</v>
      </c>
      <c r="AD90" s="69"/>
      <c r="AE90" s="32" t="s">
        <v>206</v>
      </c>
      <c r="AF90" s="112">
        <v>43826</v>
      </c>
      <c r="AG90" s="32"/>
      <c r="AH90" s="32"/>
      <c r="AI90" s="32"/>
      <c r="AJ90" s="32"/>
      <c r="AK90" s="32"/>
      <c r="AL90" s="32"/>
      <c r="AM90" s="87" t="s">
        <v>207</v>
      </c>
      <c r="AN90" s="162">
        <v>43838</v>
      </c>
      <c r="AO90" s="87" t="s">
        <v>56</v>
      </c>
      <c r="AP90" s="69" t="s">
        <v>56</v>
      </c>
      <c r="AQ90" s="31"/>
      <c r="AR90" s="32"/>
      <c r="AS90" s="32"/>
      <c r="AT90" s="87"/>
      <c r="AU90" s="32"/>
      <c r="AV90" s="69"/>
      <c r="AW90" s="32"/>
      <c r="AX90" s="32"/>
      <c r="AY90" s="32"/>
      <c r="AZ90" s="32">
        <f t="shared" si="6"/>
        <v>12</v>
      </c>
    </row>
    <row r="91" spans="5:52" ht="19.95" customHeight="1">
      <c r="E91" s="188"/>
      <c r="F91" s="75"/>
      <c r="G91" s="326"/>
      <c r="H91" s="321"/>
      <c r="I91" s="143" t="s">
        <v>614</v>
      </c>
      <c r="J91" s="143" t="s">
        <v>615</v>
      </c>
      <c r="K91" s="32"/>
      <c r="L91" s="32"/>
      <c r="M91" s="32"/>
      <c r="N91" s="321" t="s">
        <v>609</v>
      </c>
      <c r="O91" s="32"/>
      <c r="P91" s="32"/>
      <c r="Q91" s="321" t="s">
        <v>616</v>
      </c>
      <c r="R91" s="143" t="s">
        <v>617</v>
      </c>
      <c r="S91" s="330" t="s">
        <v>144</v>
      </c>
      <c r="T91" s="331" t="s">
        <v>161</v>
      </c>
      <c r="U91" s="69"/>
      <c r="V91" s="69"/>
      <c r="W91" s="335" t="s">
        <v>29</v>
      </c>
      <c r="X91" s="104" t="s">
        <v>141</v>
      </c>
      <c r="Y91" s="32"/>
      <c r="Z91" s="32"/>
      <c r="AA91" s="32"/>
      <c r="AB91" s="32"/>
      <c r="AC91" s="76" t="s">
        <v>142</v>
      </c>
      <c r="AD91" s="69"/>
      <c r="AE91" s="32" t="s">
        <v>206</v>
      </c>
      <c r="AF91" s="112">
        <v>43826</v>
      </c>
      <c r="AG91" s="32"/>
      <c r="AH91" s="32"/>
      <c r="AI91" s="32"/>
      <c r="AJ91" s="32"/>
      <c r="AK91" s="32"/>
      <c r="AL91" s="32"/>
      <c r="AM91" s="87" t="s">
        <v>207</v>
      </c>
      <c r="AN91" s="162">
        <v>43838</v>
      </c>
      <c r="AO91" s="87" t="s">
        <v>56</v>
      </c>
      <c r="AP91" s="69" t="s">
        <v>56</v>
      </c>
      <c r="AQ91" s="31"/>
      <c r="AR91" s="32"/>
      <c r="AS91" s="32"/>
      <c r="AT91" s="87"/>
      <c r="AU91" s="32"/>
      <c r="AV91" s="69"/>
      <c r="AW91" s="32"/>
      <c r="AX91" s="32"/>
      <c r="AY91" s="32"/>
      <c r="AZ91" s="32">
        <f t="shared" si="6"/>
        <v>12</v>
      </c>
    </row>
    <row r="92" spans="5:52" ht="19.95" customHeight="1">
      <c r="E92" s="188"/>
      <c r="F92" s="75"/>
      <c r="G92" s="326">
        <v>14696685</v>
      </c>
      <c r="H92" s="321" t="s">
        <v>618</v>
      </c>
      <c r="I92" s="321" t="s">
        <v>619</v>
      </c>
      <c r="J92" s="322" t="s">
        <v>620</v>
      </c>
      <c r="K92" s="32"/>
      <c r="L92" s="32"/>
      <c r="M92" s="32"/>
      <c r="N92" s="321" t="s">
        <v>621</v>
      </c>
      <c r="O92" s="32"/>
      <c r="P92" s="32"/>
      <c r="Q92" s="321" t="s">
        <v>622</v>
      </c>
      <c r="R92" s="322" t="s">
        <v>531</v>
      </c>
      <c r="S92" s="330" t="s">
        <v>144</v>
      </c>
      <c r="T92" s="331" t="s">
        <v>161</v>
      </c>
      <c r="U92" s="69"/>
      <c r="V92" s="69"/>
      <c r="W92" s="332" t="s">
        <v>35</v>
      </c>
      <c r="X92" s="104" t="s">
        <v>141</v>
      </c>
      <c r="Y92" s="32"/>
      <c r="Z92" s="32"/>
      <c r="AA92" s="32"/>
      <c r="AB92" s="32"/>
      <c r="AC92" s="76" t="s">
        <v>142</v>
      </c>
      <c r="AD92" s="69"/>
      <c r="AE92" s="32" t="s">
        <v>206</v>
      </c>
      <c r="AF92" s="112">
        <v>43826</v>
      </c>
      <c r="AG92" s="32"/>
      <c r="AH92" s="32"/>
      <c r="AI92" s="32"/>
      <c r="AJ92" s="32"/>
      <c r="AK92" s="32"/>
      <c r="AL92" s="32"/>
      <c r="AM92" s="87" t="s">
        <v>207</v>
      </c>
      <c r="AN92" s="162">
        <v>43838</v>
      </c>
      <c r="AO92" s="87" t="s">
        <v>56</v>
      </c>
      <c r="AP92" s="69" t="s">
        <v>56</v>
      </c>
      <c r="AQ92" s="31"/>
      <c r="AR92" s="32"/>
      <c r="AS92" s="32"/>
      <c r="AT92" s="87"/>
      <c r="AU92" s="32"/>
      <c r="AV92" s="69"/>
      <c r="AW92" s="32"/>
      <c r="AX92" s="32"/>
      <c r="AY92" s="32"/>
      <c r="AZ92" s="32">
        <f t="shared" si="6"/>
        <v>12</v>
      </c>
    </row>
    <row r="93" spans="5:52" ht="19.95" customHeight="1">
      <c r="E93" s="188"/>
      <c r="F93" s="75"/>
      <c r="G93" s="326"/>
      <c r="H93" s="321"/>
      <c r="I93" s="321" t="s">
        <v>623</v>
      </c>
      <c r="J93" s="322" t="s">
        <v>624</v>
      </c>
      <c r="K93" s="32"/>
      <c r="L93" s="32"/>
      <c r="M93" s="32"/>
      <c r="N93" s="321" t="s">
        <v>621</v>
      </c>
      <c r="O93" s="32"/>
      <c r="P93" s="32"/>
      <c r="Q93" s="321" t="s">
        <v>625</v>
      </c>
      <c r="R93" s="322" t="s">
        <v>531</v>
      </c>
      <c r="S93" s="330" t="s">
        <v>144</v>
      </c>
      <c r="T93" s="331" t="s">
        <v>161</v>
      </c>
      <c r="U93" s="69"/>
      <c r="V93" s="69"/>
      <c r="W93" s="335" t="s">
        <v>29</v>
      </c>
      <c r="X93" s="104" t="s">
        <v>141</v>
      </c>
      <c r="Y93" s="32"/>
      <c r="Z93" s="32"/>
      <c r="AA93" s="32"/>
      <c r="AB93" s="32"/>
      <c r="AC93" s="76" t="s">
        <v>142</v>
      </c>
      <c r="AD93" s="69"/>
      <c r="AE93" s="32" t="s">
        <v>206</v>
      </c>
      <c r="AF93" s="112">
        <v>43826</v>
      </c>
      <c r="AG93" s="32"/>
      <c r="AH93" s="32"/>
      <c r="AI93" s="32"/>
      <c r="AJ93" s="32"/>
      <c r="AK93" s="32"/>
      <c r="AL93" s="32"/>
      <c r="AM93" s="87" t="s">
        <v>207</v>
      </c>
      <c r="AN93" s="162">
        <v>43838</v>
      </c>
      <c r="AO93" s="87" t="s">
        <v>56</v>
      </c>
      <c r="AP93" s="69" t="s">
        <v>56</v>
      </c>
      <c r="AQ93" s="31"/>
      <c r="AR93" s="32"/>
      <c r="AS93" s="32"/>
      <c r="AT93" s="87"/>
      <c r="AU93" s="32"/>
      <c r="AV93" s="69"/>
      <c r="AW93" s="32"/>
      <c r="AX93" s="32"/>
      <c r="AY93" s="32"/>
      <c r="AZ93" s="32">
        <f t="shared" si="6"/>
        <v>12</v>
      </c>
    </row>
    <row r="94" spans="5:52" ht="19.95" customHeight="1">
      <c r="E94" s="188"/>
      <c r="F94" s="75"/>
      <c r="G94" s="326">
        <v>14696700</v>
      </c>
      <c r="H94" s="321" t="s">
        <v>626</v>
      </c>
      <c r="I94" s="322" t="s">
        <v>627</v>
      </c>
      <c r="J94" s="322" t="s">
        <v>628</v>
      </c>
      <c r="K94" s="32"/>
      <c r="L94" s="32"/>
      <c r="M94" s="32"/>
      <c r="N94" s="321" t="s">
        <v>629</v>
      </c>
      <c r="O94" s="32"/>
      <c r="P94" s="32"/>
      <c r="Q94" s="321" t="s">
        <v>630</v>
      </c>
      <c r="R94" s="322" t="s">
        <v>531</v>
      </c>
      <c r="S94" s="330" t="s">
        <v>144</v>
      </c>
      <c r="T94" s="331" t="s">
        <v>161</v>
      </c>
      <c r="U94" s="69"/>
      <c r="V94" s="69"/>
      <c r="W94" s="332" t="s">
        <v>35</v>
      </c>
      <c r="X94" s="104" t="s">
        <v>141</v>
      </c>
      <c r="Y94" s="32"/>
      <c r="Z94" s="32"/>
      <c r="AA94" s="32"/>
      <c r="AB94" s="32"/>
      <c r="AC94" s="76" t="s">
        <v>142</v>
      </c>
      <c r="AD94" s="69"/>
      <c r="AE94" s="32" t="s">
        <v>206</v>
      </c>
      <c r="AF94" s="112">
        <v>43826</v>
      </c>
      <c r="AG94" s="32"/>
      <c r="AH94" s="32"/>
      <c r="AI94" s="32"/>
      <c r="AJ94" s="32"/>
      <c r="AK94" s="32"/>
      <c r="AL94" s="32"/>
      <c r="AM94" s="87" t="s">
        <v>207</v>
      </c>
      <c r="AN94" s="162">
        <v>43838</v>
      </c>
      <c r="AO94" s="87" t="s">
        <v>56</v>
      </c>
      <c r="AP94" s="69" t="s">
        <v>56</v>
      </c>
      <c r="AQ94" s="31"/>
      <c r="AR94" s="32"/>
      <c r="AS94" s="32"/>
      <c r="AT94" s="87"/>
      <c r="AU94" s="32"/>
      <c r="AV94" s="69"/>
      <c r="AW94" s="32"/>
      <c r="AX94" s="32"/>
      <c r="AY94" s="32"/>
      <c r="AZ94" s="32">
        <f t="shared" si="6"/>
        <v>12</v>
      </c>
    </row>
    <row r="95" spans="5:52" ht="19.95" customHeight="1">
      <c r="E95" s="32"/>
      <c r="F95" s="31"/>
      <c r="G95" s="326">
        <v>14696701</v>
      </c>
      <c r="H95" s="321" t="s">
        <v>631</v>
      </c>
      <c r="I95" s="322" t="s">
        <v>632</v>
      </c>
      <c r="J95" s="322" t="s">
        <v>633</v>
      </c>
      <c r="K95" s="32"/>
      <c r="L95" s="32"/>
      <c r="M95" s="32"/>
      <c r="N95" s="321" t="s">
        <v>634</v>
      </c>
      <c r="O95" s="32"/>
      <c r="P95" s="32"/>
      <c r="Q95" s="321" t="s">
        <v>635</v>
      </c>
      <c r="R95" s="322" t="s">
        <v>531</v>
      </c>
      <c r="S95" s="330" t="s">
        <v>144</v>
      </c>
      <c r="T95" s="331" t="s">
        <v>161</v>
      </c>
      <c r="U95" s="69"/>
      <c r="V95" s="69"/>
      <c r="W95" s="332" t="s">
        <v>35</v>
      </c>
      <c r="X95" s="104" t="s">
        <v>141</v>
      </c>
      <c r="Y95" s="32"/>
      <c r="Z95" s="32"/>
      <c r="AA95" s="32"/>
      <c r="AB95" s="32"/>
      <c r="AC95" s="76" t="s">
        <v>142</v>
      </c>
      <c r="AD95" s="69"/>
      <c r="AE95" s="32" t="s">
        <v>206</v>
      </c>
      <c r="AF95" s="112">
        <v>43826</v>
      </c>
      <c r="AG95" s="32"/>
      <c r="AH95" s="32"/>
      <c r="AI95" s="32"/>
      <c r="AJ95" s="32"/>
      <c r="AK95" s="32"/>
      <c r="AL95" s="32"/>
      <c r="AM95" s="87" t="s">
        <v>207</v>
      </c>
      <c r="AN95" s="162">
        <v>43838</v>
      </c>
      <c r="AO95" s="87" t="s">
        <v>56</v>
      </c>
      <c r="AP95" s="69" t="s">
        <v>56</v>
      </c>
      <c r="AQ95" s="31"/>
      <c r="AR95" s="32"/>
      <c r="AS95" s="32"/>
      <c r="AT95" s="87"/>
      <c r="AU95" s="32"/>
      <c r="AV95" s="69"/>
      <c r="AW95" s="32"/>
      <c r="AX95" s="32"/>
      <c r="AY95" s="32"/>
      <c r="AZ95" s="32">
        <f t="shared" si="6"/>
        <v>12</v>
      </c>
    </row>
    <row r="96" spans="5:52" ht="19.95" customHeight="1">
      <c r="E96" s="32"/>
      <c r="F96" s="31"/>
      <c r="G96" s="326">
        <v>14696702</v>
      </c>
      <c r="H96" s="321" t="s">
        <v>636</v>
      </c>
      <c r="I96" s="322" t="s">
        <v>637</v>
      </c>
      <c r="J96" s="322" t="s">
        <v>638</v>
      </c>
      <c r="K96" s="32"/>
      <c r="L96" s="32"/>
      <c r="M96" s="32"/>
      <c r="N96" s="321" t="s">
        <v>639</v>
      </c>
      <c r="O96" s="32"/>
      <c r="P96" s="32"/>
      <c r="Q96" s="321" t="s">
        <v>640</v>
      </c>
      <c r="R96" s="322" t="s">
        <v>531</v>
      </c>
      <c r="S96" s="330" t="s">
        <v>144</v>
      </c>
      <c r="T96" s="331" t="s">
        <v>161</v>
      </c>
      <c r="U96" s="69"/>
      <c r="V96" s="69"/>
      <c r="W96" s="332" t="s">
        <v>35</v>
      </c>
      <c r="X96" s="104" t="s">
        <v>141</v>
      </c>
      <c r="Y96" s="32"/>
      <c r="Z96" s="32"/>
      <c r="AA96" s="32"/>
      <c r="AB96" s="32"/>
      <c r="AC96" s="76" t="s">
        <v>142</v>
      </c>
      <c r="AD96" s="69"/>
      <c r="AE96" s="32" t="s">
        <v>206</v>
      </c>
      <c r="AF96" s="112">
        <v>43826</v>
      </c>
      <c r="AG96" s="32"/>
      <c r="AH96" s="32"/>
      <c r="AI96" s="32"/>
      <c r="AJ96" s="32"/>
      <c r="AK96" s="32"/>
      <c r="AL96" s="32"/>
      <c r="AM96" s="32" t="s">
        <v>207</v>
      </c>
      <c r="AN96" s="162">
        <v>43838</v>
      </c>
      <c r="AO96" s="87" t="s">
        <v>57</v>
      </c>
      <c r="AP96" s="32" t="s">
        <v>56</v>
      </c>
      <c r="AQ96" s="69" t="s">
        <v>641</v>
      </c>
      <c r="AR96" s="32"/>
      <c r="AS96" s="32"/>
      <c r="AT96" s="87"/>
      <c r="AU96" s="32"/>
      <c r="AV96" s="69"/>
      <c r="AW96" s="32"/>
      <c r="AX96" s="32"/>
      <c r="AY96" s="32"/>
      <c r="AZ96" s="32">
        <f t="shared" si="6"/>
        <v>12</v>
      </c>
    </row>
    <row r="97" spans="5:52" ht="19.95" customHeight="1">
      <c r="E97" s="32"/>
      <c r="F97" s="31"/>
      <c r="G97" s="326">
        <v>14696703</v>
      </c>
      <c r="H97" s="321" t="s">
        <v>642</v>
      </c>
      <c r="I97" s="322" t="s">
        <v>643</v>
      </c>
      <c r="J97" s="322" t="s">
        <v>644</v>
      </c>
      <c r="K97" s="32"/>
      <c r="L97" s="32"/>
      <c r="M97" s="32"/>
      <c r="N97" s="321" t="s">
        <v>639</v>
      </c>
      <c r="O97" s="32"/>
      <c r="P97" s="32"/>
      <c r="Q97" s="321" t="s">
        <v>645</v>
      </c>
      <c r="R97" s="322" t="s">
        <v>531</v>
      </c>
      <c r="S97" s="330" t="s">
        <v>144</v>
      </c>
      <c r="T97" s="331" t="s">
        <v>161</v>
      </c>
      <c r="U97" s="69"/>
      <c r="V97" s="69"/>
      <c r="W97" s="332" t="s">
        <v>35</v>
      </c>
      <c r="X97" s="104" t="s">
        <v>141</v>
      </c>
      <c r="Y97" s="32"/>
      <c r="Z97" s="32"/>
      <c r="AA97" s="32"/>
      <c r="AB97" s="32"/>
      <c r="AC97" s="76" t="s">
        <v>142</v>
      </c>
      <c r="AD97" s="69"/>
      <c r="AE97" s="32" t="s">
        <v>206</v>
      </c>
      <c r="AF97" s="112">
        <v>43826</v>
      </c>
      <c r="AG97" s="32"/>
      <c r="AH97" s="32"/>
      <c r="AI97" s="32"/>
      <c r="AJ97" s="32"/>
      <c r="AK97" s="32"/>
      <c r="AL97" s="32"/>
      <c r="AM97" s="32" t="s">
        <v>207</v>
      </c>
      <c r="AN97" s="162">
        <v>43838</v>
      </c>
      <c r="AO97" s="87" t="s">
        <v>57</v>
      </c>
      <c r="AP97" s="32" t="s">
        <v>56</v>
      </c>
      <c r="AQ97" s="69" t="s">
        <v>646</v>
      </c>
      <c r="AR97" s="32"/>
      <c r="AS97" s="32"/>
      <c r="AT97" s="87"/>
      <c r="AU97" s="32"/>
      <c r="AV97" s="69"/>
      <c r="AW97" s="32"/>
      <c r="AX97" s="32"/>
      <c r="AY97" s="32"/>
      <c r="AZ97" s="32">
        <f t="shared" si="6"/>
        <v>12</v>
      </c>
    </row>
    <row r="98" spans="5:52" ht="19.95" customHeight="1">
      <c r="E98" s="32"/>
      <c r="F98" s="31"/>
      <c r="G98" s="326">
        <v>14696706</v>
      </c>
      <c r="H98" s="321" t="s">
        <v>647</v>
      </c>
      <c r="I98" s="322" t="s">
        <v>648</v>
      </c>
      <c r="J98" s="322" t="s">
        <v>649</v>
      </c>
      <c r="K98" s="32"/>
      <c r="L98" s="32"/>
      <c r="M98" s="32"/>
      <c r="N98" s="321" t="s">
        <v>639</v>
      </c>
      <c r="O98" s="32"/>
      <c r="P98" s="32"/>
      <c r="Q98" s="321" t="s">
        <v>650</v>
      </c>
      <c r="R98" s="322" t="s">
        <v>531</v>
      </c>
      <c r="S98" s="330" t="s">
        <v>144</v>
      </c>
      <c r="T98" s="331" t="s">
        <v>161</v>
      </c>
      <c r="U98" s="69"/>
      <c r="V98" s="69"/>
      <c r="W98" s="332" t="s">
        <v>35</v>
      </c>
      <c r="X98" s="104" t="s">
        <v>141</v>
      </c>
      <c r="Y98" s="32"/>
      <c r="Z98" s="32"/>
      <c r="AA98" s="32"/>
      <c r="AB98" s="32"/>
      <c r="AC98" s="76" t="s">
        <v>142</v>
      </c>
      <c r="AD98" s="69"/>
      <c r="AE98" s="32" t="s">
        <v>206</v>
      </c>
      <c r="AF98" s="112">
        <v>43826</v>
      </c>
      <c r="AG98" s="32"/>
      <c r="AH98" s="32"/>
      <c r="AI98" s="32"/>
      <c r="AJ98" s="32"/>
      <c r="AK98" s="32"/>
      <c r="AL98" s="32"/>
      <c r="AM98" s="32" t="s">
        <v>207</v>
      </c>
      <c r="AN98" s="162">
        <v>43838</v>
      </c>
      <c r="AO98" s="87" t="s">
        <v>57</v>
      </c>
      <c r="AP98" s="32" t="s">
        <v>56</v>
      </c>
      <c r="AQ98" s="69" t="s">
        <v>646</v>
      </c>
      <c r="AR98" s="32"/>
      <c r="AS98" s="32"/>
      <c r="AT98" s="87"/>
      <c r="AU98" s="32"/>
      <c r="AV98" s="69"/>
      <c r="AW98" s="32"/>
      <c r="AX98" s="32"/>
      <c r="AY98" s="32"/>
      <c r="AZ98" s="32">
        <f t="shared" si="6"/>
        <v>12</v>
      </c>
    </row>
    <row r="99" spans="5:52" ht="19.95" customHeight="1">
      <c r="E99" s="32"/>
      <c r="F99" s="31"/>
      <c r="G99" s="326">
        <v>14696708</v>
      </c>
      <c r="H99" s="321" t="s">
        <v>651</v>
      </c>
      <c r="I99" s="322" t="s">
        <v>652</v>
      </c>
      <c r="J99" s="322" t="s">
        <v>653</v>
      </c>
      <c r="K99" s="32"/>
      <c r="L99" s="32"/>
      <c r="M99" s="32"/>
      <c r="N99" s="321" t="s">
        <v>654</v>
      </c>
      <c r="O99" s="32"/>
      <c r="P99" s="32"/>
      <c r="Q99" s="321" t="s">
        <v>655</v>
      </c>
      <c r="R99" s="322" t="s">
        <v>531</v>
      </c>
      <c r="S99" s="330" t="s">
        <v>144</v>
      </c>
      <c r="T99" s="331" t="s">
        <v>161</v>
      </c>
      <c r="U99" s="69"/>
      <c r="V99" s="69"/>
      <c r="W99" s="332" t="s">
        <v>35</v>
      </c>
      <c r="X99" s="104" t="s">
        <v>141</v>
      </c>
      <c r="Y99" s="32"/>
      <c r="Z99" s="32"/>
      <c r="AA99" s="32"/>
      <c r="AB99" s="32"/>
      <c r="AC99" s="76" t="s">
        <v>142</v>
      </c>
      <c r="AD99" s="69"/>
      <c r="AE99" s="32" t="s">
        <v>206</v>
      </c>
      <c r="AF99" s="112">
        <v>43826</v>
      </c>
      <c r="AG99" s="32"/>
      <c r="AH99" s="32"/>
      <c r="AI99" s="32"/>
      <c r="AJ99" s="32"/>
      <c r="AK99" s="32"/>
      <c r="AL99" s="32"/>
      <c r="AM99" s="87" t="s">
        <v>207</v>
      </c>
      <c r="AN99" s="162">
        <v>43838</v>
      </c>
      <c r="AO99" s="87" t="s">
        <v>56</v>
      </c>
      <c r="AP99" s="69" t="s">
        <v>56</v>
      </c>
      <c r="AQ99" s="31"/>
      <c r="AR99" s="32"/>
      <c r="AS99" s="32"/>
      <c r="AT99" s="87"/>
      <c r="AU99" s="32"/>
      <c r="AV99" s="69"/>
      <c r="AW99" s="32"/>
      <c r="AX99" s="32"/>
      <c r="AY99" s="32"/>
      <c r="AZ99" s="32">
        <f t="shared" si="6"/>
        <v>12</v>
      </c>
    </row>
    <row r="100" spans="5:52" ht="19.95" customHeight="1">
      <c r="E100" s="32"/>
      <c r="F100" s="54"/>
      <c r="G100" s="326">
        <v>14710163</v>
      </c>
      <c r="H100" s="321" t="s">
        <v>656</v>
      </c>
      <c r="I100" s="322" t="s">
        <v>657</v>
      </c>
      <c r="J100" s="322" t="s">
        <v>658</v>
      </c>
      <c r="K100" s="32"/>
      <c r="L100" s="32"/>
      <c r="M100" s="32"/>
      <c r="N100" s="321" t="s">
        <v>659</v>
      </c>
      <c r="O100" s="32"/>
      <c r="P100" s="32"/>
      <c r="Q100" s="321" t="s">
        <v>660</v>
      </c>
      <c r="R100" s="322" t="s">
        <v>531</v>
      </c>
      <c r="S100" s="330" t="s">
        <v>144</v>
      </c>
      <c r="T100" s="331" t="s">
        <v>161</v>
      </c>
      <c r="U100" s="69"/>
      <c r="V100" s="69"/>
      <c r="W100" s="332" t="s">
        <v>35</v>
      </c>
      <c r="X100" s="104" t="s">
        <v>141</v>
      </c>
      <c r="Y100" s="32"/>
      <c r="Z100" s="32"/>
      <c r="AA100" s="32"/>
      <c r="AB100" s="32"/>
      <c r="AC100" s="76" t="s">
        <v>142</v>
      </c>
      <c r="AD100" s="69"/>
      <c r="AE100" s="32" t="s">
        <v>206</v>
      </c>
      <c r="AF100" s="112">
        <v>43826</v>
      </c>
      <c r="AG100" s="32"/>
      <c r="AH100" s="32"/>
      <c r="AI100" s="32"/>
      <c r="AJ100" s="32"/>
      <c r="AK100" s="32"/>
      <c r="AL100" s="32"/>
      <c r="AM100" s="87" t="s">
        <v>207</v>
      </c>
      <c r="AN100" s="162">
        <v>43838</v>
      </c>
      <c r="AO100" s="87" t="s">
        <v>56</v>
      </c>
      <c r="AP100" s="69" t="s">
        <v>56</v>
      </c>
      <c r="AQ100" s="31"/>
      <c r="AR100" s="32"/>
      <c r="AS100" s="32"/>
      <c r="AT100" s="87"/>
      <c r="AU100" s="32"/>
      <c r="AV100" s="69"/>
      <c r="AW100" s="32"/>
      <c r="AX100" s="32"/>
      <c r="AY100" s="32"/>
      <c r="AZ100" s="32">
        <f t="shared" si="6"/>
        <v>12</v>
      </c>
    </row>
    <row r="101" spans="5:52" ht="19.95" customHeight="1">
      <c r="E101" s="32"/>
      <c r="F101" s="54"/>
      <c r="G101" s="326">
        <v>14849800</v>
      </c>
      <c r="H101" s="321" t="s">
        <v>661</v>
      </c>
      <c r="I101" s="321" t="s">
        <v>662</v>
      </c>
      <c r="J101" s="322" t="s">
        <v>663</v>
      </c>
      <c r="K101" s="32"/>
      <c r="L101" s="32"/>
      <c r="M101" s="32"/>
      <c r="N101" s="321" t="s">
        <v>529</v>
      </c>
      <c r="O101" s="32"/>
      <c r="P101" s="32"/>
      <c r="Q101" s="322" t="s">
        <v>664</v>
      </c>
      <c r="R101" s="322" t="s">
        <v>531</v>
      </c>
      <c r="S101" s="330" t="s">
        <v>144</v>
      </c>
      <c r="T101" s="331" t="s">
        <v>161</v>
      </c>
      <c r="U101" s="69"/>
      <c r="V101" s="69"/>
      <c r="W101" s="332" t="s">
        <v>35</v>
      </c>
      <c r="X101" s="104" t="s">
        <v>141</v>
      </c>
      <c r="Y101" s="32"/>
      <c r="Z101" s="32"/>
      <c r="AA101" s="32"/>
      <c r="AB101" s="32"/>
      <c r="AC101" s="76" t="s">
        <v>142</v>
      </c>
      <c r="AD101" s="69"/>
      <c r="AE101" s="32" t="s">
        <v>206</v>
      </c>
      <c r="AF101" s="112">
        <v>43823</v>
      </c>
      <c r="AG101" s="32"/>
      <c r="AH101" s="32"/>
      <c r="AI101" s="32"/>
      <c r="AJ101" s="32"/>
      <c r="AK101" s="32"/>
      <c r="AL101" s="32"/>
      <c r="AM101" s="32" t="s">
        <v>214</v>
      </c>
      <c r="AN101" s="112">
        <v>43837</v>
      </c>
      <c r="AO101" s="32" t="s">
        <v>56</v>
      </c>
      <c r="AP101" s="69" t="s">
        <v>56</v>
      </c>
      <c r="AQ101" s="31"/>
      <c r="AR101" s="32"/>
      <c r="AS101" s="32"/>
      <c r="AT101" s="87"/>
      <c r="AU101" s="32"/>
      <c r="AV101" s="69"/>
      <c r="AW101" s="32"/>
      <c r="AX101" s="32"/>
      <c r="AY101" s="32"/>
      <c r="AZ101" s="32">
        <f t="shared" si="6"/>
        <v>12</v>
      </c>
    </row>
    <row r="102" spans="5:52" ht="19.95" customHeight="1">
      <c r="E102" s="32"/>
      <c r="F102" s="54"/>
      <c r="G102" s="318">
        <v>14884094</v>
      </c>
      <c r="H102" s="321" t="s">
        <v>665</v>
      </c>
      <c r="I102" s="321" t="s">
        <v>666</v>
      </c>
      <c r="J102" s="322" t="s">
        <v>667</v>
      </c>
      <c r="K102" s="32"/>
      <c r="L102" s="32"/>
      <c r="M102" s="32"/>
      <c r="N102" s="321" t="s">
        <v>203</v>
      </c>
      <c r="O102" s="32"/>
      <c r="P102" s="32"/>
      <c r="Q102" s="321" t="s">
        <v>668</v>
      </c>
      <c r="R102" s="322" t="s">
        <v>669</v>
      </c>
      <c r="S102" s="321" t="s">
        <v>144</v>
      </c>
      <c r="T102" s="321" t="s">
        <v>161</v>
      </c>
      <c r="U102" s="69"/>
      <c r="V102" s="69"/>
      <c r="W102" s="321" t="s">
        <v>35</v>
      </c>
      <c r="X102" s="104" t="s">
        <v>141</v>
      </c>
      <c r="Y102" s="32"/>
      <c r="Z102" s="32"/>
      <c r="AA102" s="32"/>
      <c r="AB102" s="32"/>
      <c r="AC102" s="76" t="s">
        <v>142</v>
      </c>
      <c r="AD102" s="69"/>
      <c r="AE102" s="96" t="s">
        <v>214</v>
      </c>
      <c r="AF102" s="323">
        <v>43823</v>
      </c>
      <c r="AG102" s="32"/>
      <c r="AH102" s="32"/>
      <c r="AI102" s="32"/>
      <c r="AJ102" s="32"/>
      <c r="AK102" s="32"/>
      <c r="AL102" s="32"/>
      <c r="AM102" s="69" t="s">
        <v>207</v>
      </c>
      <c r="AN102" s="162">
        <v>43836</v>
      </c>
      <c r="AO102" s="69" t="s">
        <v>56</v>
      </c>
      <c r="AP102" s="69" t="s">
        <v>56</v>
      </c>
      <c r="AQ102" s="69"/>
      <c r="AR102" s="69"/>
      <c r="AS102" s="69"/>
      <c r="AT102" s="87"/>
      <c r="AU102" s="69"/>
      <c r="AV102" s="69"/>
      <c r="AW102" s="32"/>
      <c r="AX102" s="32"/>
      <c r="AY102" s="32"/>
      <c r="AZ102" s="32">
        <f t="shared" si="6"/>
        <v>12</v>
      </c>
    </row>
    <row r="103" spans="5:52" ht="19.95" customHeight="1">
      <c r="E103" s="32"/>
      <c r="F103" s="54"/>
      <c r="G103" s="318">
        <v>14884097</v>
      </c>
      <c r="H103" s="324" t="s">
        <v>670</v>
      </c>
      <c r="I103" s="324" t="s">
        <v>671</v>
      </c>
      <c r="J103" s="325" t="s">
        <v>672</v>
      </c>
      <c r="K103" s="32"/>
      <c r="L103" s="32"/>
      <c r="M103" s="32"/>
      <c r="N103" s="324" t="s">
        <v>203</v>
      </c>
      <c r="O103" s="32"/>
      <c r="P103" s="32"/>
      <c r="Q103" s="324" t="s">
        <v>673</v>
      </c>
      <c r="R103" s="325" t="s">
        <v>674</v>
      </c>
      <c r="S103" s="324" t="s">
        <v>144</v>
      </c>
      <c r="T103" s="324" t="s">
        <v>161</v>
      </c>
      <c r="U103" s="69"/>
      <c r="V103" s="69"/>
      <c r="W103" s="324" t="s">
        <v>35</v>
      </c>
      <c r="X103" s="104" t="s">
        <v>141</v>
      </c>
      <c r="Y103" s="32"/>
      <c r="Z103" s="32"/>
      <c r="AA103" s="32"/>
      <c r="AB103" s="32"/>
      <c r="AC103" s="76" t="s">
        <v>142</v>
      </c>
      <c r="AD103" s="69"/>
      <c r="AE103" s="104" t="s">
        <v>214</v>
      </c>
      <c r="AF103" s="163">
        <v>43823</v>
      </c>
      <c r="AG103" s="32"/>
      <c r="AH103" s="32"/>
      <c r="AI103" s="32"/>
      <c r="AJ103" s="32"/>
      <c r="AK103" s="32"/>
      <c r="AL103" s="32"/>
      <c r="AM103" s="104" t="s">
        <v>207</v>
      </c>
      <c r="AN103" s="163">
        <v>43836</v>
      </c>
      <c r="AO103" s="104" t="s">
        <v>56</v>
      </c>
      <c r="AP103" s="104" t="s">
        <v>56</v>
      </c>
      <c r="AQ103" s="104"/>
      <c r="AR103" s="104"/>
      <c r="AS103" s="104"/>
      <c r="AT103" s="105"/>
      <c r="AU103" s="104"/>
      <c r="AV103" s="104"/>
      <c r="AW103" s="32"/>
      <c r="AX103" s="32"/>
      <c r="AY103" s="32"/>
      <c r="AZ103" s="32">
        <f t="shared" si="6"/>
        <v>12</v>
      </c>
    </row>
    <row r="104" spans="5:52" ht="19.95" customHeight="1">
      <c r="E104" s="32"/>
      <c r="F104" s="54"/>
      <c r="G104" s="326">
        <v>14893600</v>
      </c>
      <c r="H104" s="321" t="s">
        <v>675</v>
      </c>
      <c r="I104" s="321" t="s">
        <v>676</v>
      </c>
      <c r="J104" s="322" t="s">
        <v>677</v>
      </c>
      <c r="K104" s="32"/>
      <c r="L104" s="32"/>
      <c r="M104" s="32"/>
      <c r="N104" s="321" t="s">
        <v>437</v>
      </c>
      <c r="O104" s="32"/>
      <c r="P104" s="32"/>
      <c r="Q104" s="321" t="s">
        <v>678</v>
      </c>
      <c r="R104" s="322" t="s">
        <v>439</v>
      </c>
      <c r="S104" s="330" t="s">
        <v>144</v>
      </c>
      <c r="T104" s="331" t="s">
        <v>161</v>
      </c>
      <c r="U104" s="69"/>
      <c r="V104" s="69"/>
      <c r="W104" s="332" t="s">
        <v>35</v>
      </c>
      <c r="X104" s="104" t="s">
        <v>141</v>
      </c>
      <c r="Y104" s="32"/>
      <c r="Z104" s="32"/>
      <c r="AA104" s="32"/>
      <c r="AB104" s="32"/>
      <c r="AC104" s="76" t="s">
        <v>142</v>
      </c>
      <c r="AD104" s="69"/>
      <c r="AE104" s="32" t="s">
        <v>207</v>
      </c>
      <c r="AF104" s="112">
        <v>43825</v>
      </c>
      <c r="AG104" s="32"/>
      <c r="AH104" s="32"/>
      <c r="AI104" s="32"/>
      <c r="AJ104" s="32"/>
      <c r="AK104" s="32"/>
      <c r="AL104" s="32"/>
      <c r="AM104" s="32" t="s">
        <v>214</v>
      </c>
      <c r="AN104" s="112">
        <v>43837</v>
      </c>
      <c r="AO104" s="32" t="s">
        <v>57</v>
      </c>
      <c r="AP104" s="32" t="s">
        <v>56</v>
      </c>
      <c r="AQ104" s="31" t="s">
        <v>679</v>
      </c>
      <c r="AR104" s="69" t="s">
        <v>206</v>
      </c>
      <c r="AS104" s="112">
        <v>43839</v>
      </c>
      <c r="AT104" s="87" t="s">
        <v>55</v>
      </c>
      <c r="AU104" s="32" t="s">
        <v>56</v>
      </c>
      <c r="AV104" s="69" t="s">
        <v>680</v>
      </c>
      <c r="AW104" s="32"/>
      <c r="AX104" s="32"/>
      <c r="AY104" s="32"/>
      <c r="AZ104" s="32">
        <f t="shared" si="6"/>
        <v>12</v>
      </c>
    </row>
    <row r="105" spans="5:52" ht="19.95" customHeight="1">
      <c r="E105" s="32"/>
      <c r="F105" s="54"/>
      <c r="G105" s="326">
        <v>14893601</v>
      </c>
      <c r="H105" s="321" t="s">
        <v>681</v>
      </c>
      <c r="I105" s="321" t="s">
        <v>682</v>
      </c>
      <c r="J105" s="322" t="s">
        <v>683</v>
      </c>
      <c r="K105" s="32"/>
      <c r="L105" s="32"/>
      <c r="M105" s="32"/>
      <c r="N105" s="321" t="s">
        <v>684</v>
      </c>
      <c r="O105" s="32"/>
      <c r="P105" s="32"/>
      <c r="Q105" s="321" t="s">
        <v>685</v>
      </c>
      <c r="R105" s="322" t="s">
        <v>439</v>
      </c>
      <c r="S105" s="330" t="s">
        <v>144</v>
      </c>
      <c r="T105" s="331" t="s">
        <v>161</v>
      </c>
      <c r="U105" s="69"/>
      <c r="V105" s="69"/>
      <c r="W105" s="332" t="s">
        <v>35</v>
      </c>
      <c r="X105" s="104" t="s">
        <v>141</v>
      </c>
      <c r="Y105" s="32"/>
      <c r="Z105" s="32"/>
      <c r="AA105" s="32"/>
      <c r="AB105" s="32"/>
      <c r="AC105" s="76" t="s">
        <v>142</v>
      </c>
      <c r="AD105" s="69"/>
      <c r="AE105" s="32" t="s">
        <v>207</v>
      </c>
      <c r="AF105" s="112">
        <v>43825</v>
      </c>
      <c r="AG105" s="32"/>
      <c r="AH105" s="32"/>
      <c r="AI105" s="32"/>
      <c r="AJ105" s="32"/>
      <c r="AK105" s="32"/>
      <c r="AL105" s="32"/>
      <c r="AM105" s="32" t="s">
        <v>214</v>
      </c>
      <c r="AN105" s="112">
        <v>43837</v>
      </c>
      <c r="AO105" s="32" t="s">
        <v>57</v>
      </c>
      <c r="AP105" s="32" t="s">
        <v>56</v>
      </c>
      <c r="AQ105" s="31" t="s">
        <v>686</v>
      </c>
      <c r="AR105" s="32"/>
      <c r="AS105" s="32"/>
      <c r="AT105" s="87"/>
      <c r="AU105" s="32"/>
      <c r="AV105" s="69"/>
      <c r="AW105" s="32"/>
      <c r="AX105" s="32"/>
      <c r="AY105" s="32"/>
      <c r="AZ105" s="32">
        <f t="shared" si="6"/>
        <v>12</v>
      </c>
    </row>
    <row r="106" spans="5:52" ht="19.95" customHeight="1">
      <c r="E106" s="32"/>
      <c r="F106" s="54"/>
      <c r="G106" s="326">
        <v>14986766</v>
      </c>
      <c r="H106" s="321" t="s">
        <v>687</v>
      </c>
      <c r="I106" s="322" t="s">
        <v>688</v>
      </c>
      <c r="J106" s="322" t="s">
        <v>689</v>
      </c>
      <c r="K106" s="32"/>
      <c r="L106" s="32"/>
      <c r="M106" s="32"/>
      <c r="N106" s="321" t="s">
        <v>473</v>
      </c>
      <c r="O106" s="32"/>
      <c r="P106" s="32"/>
      <c r="Q106" s="322" t="s">
        <v>690</v>
      </c>
      <c r="R106" s="322" t="s">
        <v>691</v>
      </c>
      <c r="S106" s="330" t="s">
        <v>144</v>
      </c>
      <c r="T106" s="331" t="s">
        <v>161</v>
      </c>
      <c r="U106" s="69"/>
      <c r="V106" s="69"/>
      <c r="W106" s="332" t="s">
        <v>35</v>
      </c>
      <c r="X106" s="104" t="s">
        <v>141</v>
      </c>
      <c r="Y106" s="32"/>
      <c r="Z106" s="32"/>
      <c r="AA106" s="32"/>
      <c r="AB106" s="32"/>
      <c r="AC106" s="76" t="s">
        <v>142</v>
      </c>
      <c r="AD106" s="69"/>
      <c r="AE106" s="32" t="s">
        <v>207</v>
      </c>
      <c r="AF106" s="112">
        <v>43826</v>
      </c>
      <c r="AG106" s="32"/>
      <c r="AH106" s="32"/>
      <c r="AI106" s="32"/>
      <c r="AJ106" s="32"/>
      <c r="AK106" s="32"/>
      <c r="AL106" s="32"/>
      <c r="AM106" s="32" t="s">
        <v>214</v>
      </c>
      <c r="AN106" s="112">
        <v>43838</v>
      </c>
      <c r="AO106" s="32" t="s">
        <v>56</v>
      </c>
      <c r="AP106" s="32" t="s">
        <v>56</v>
      </c>
      <c r="AQ106" s="31"/>
      <c r="AR106" s="69" t="s">
        <v>206</v>
      </c>
      <c r="AS106" s="112">
        <v>43839</v>
      </c>
      <c r="AT106" s="87" t="s">
        <v>55</v>
      </c>
      <c r="AU106" s="32" t="s">
        <v>56</v>
      </c>
      <c r="AV106" s="69" t="s">
        <v>692</v>
      </c>
      <c r="AW106" s="32"/>
      <c r="AX106" s="32"/>
      <c r="AY106" s="32"/>
      <c r="AZ106" s="32">
        <f t="shared" si="6"/>
        <v>12</v>
      </c>
    </row>
    <row r="107" spans="5:52" ht="19.95" customHeight="1">
      <c r="E107" s="32"/>
      <c r="F107" s="54"/>
      <c r="G107" s="326">
        <v>14986798</v>
      </c>
      <c r="H107" s="321" t="s">
        <v>693</v>
      </c>
      <c r="I107" s="322" t="s">
        <v>694</v>
      </c>
      <c r="J107" s="322" t="s">
        <v>695</v>
      </c>
      <c r="K107" s="32"/>
      <c r="L107" s="32"/>
      <c r="M107" s="32"/>
      <c r="N107" s="321" t="s">
        <v>473</v>
      </c>
      <c r="O107" s="32"/>
      <c r="P107" s="32"/>
      <c r="Q107" s="322" t="s">
        <v>696</v>
      </c>
      <c r="R107" s="322" t="s">
        <v>697</v>
      </c>
      <c r="S107" s="330" t="s">
        <v>144</v>
      </c>
      <c r="T107" s="331" t="s">
        <v>161</v>
      </c>
      <c r="U107" s="69"/>
      <c r="V107" s="69"/>
      <c r="W107" s="332" t="s">
        <v>35</v>
      </c>
      <c r="X107" s="104" t="s">
        <v>141</v>
      </c>
      <c r="Y107" s="32"/>
      <c r="Z107" s="32"/>
      <c r="AA107" s="32"/>
      <c r="AB107" s="32"/>
      <c r="AC107" s="76" t="s">
        <v>142</v>
      </c>
      <c r="AD107" s="69"/>
      <c r="AE107" s="32" t="s">
        <v>207</v>
      </c>
      <c r="AF107" s="112">
        <v>43826</v>
      </c>
      <c r="AG107" s="32"/>
      <c r="AH107" s="32"/>
      <c r="AI107" s="32"/>
      <c r="AJ107" s="32"/>
      <c r="AK107" s="32"/>
      <c r="AL107" s="32"/>
      <c r="AM107" s="32" t="s">
        <v>214</v>
      </c>
      <c r="AN107" s="112">
        <v>43838</v>
      </c>
      <c r="AO107" s="32" t="s">
        <v>56</v>
      </c>
      <c r="AP107" s="32" t="s">
        <v>56</v>
      </c>
      <c r="AQ107" s="31"/>
      <c r="AR107" s="69" t="s">
        <v>206</v>
      </c>
      <c r="AS107" s="112">
        <v>43839</v>
      </c>
      <c r="AT107" s="87" t="s">
        <v>55</v>
      </c>
      <c r="AU107" s="32" t="s">
        <v>56</v>
      </c>
      <c r="AV107" s="69" t="s">
        <v>692</v>
      </c>
      <c r="AW107" s="32"/>
      <c r="AX107" s="32"/>
      <c r="AY107" s="32"/>
      <c r="AZ107" s="32">
        <f t="shared" si="6"/>
        <v>12</v>
      </c>
    </row>
    <row r="108" spans="5:52" ht="19.95" customHeight="1">
      <c r="E108" s="87"/>
      <c r="F108" s="69"/>
      <c r="G108" s="326">
        <v>14986800</v>
      </c>
      <c r="H108" s="321" t="s">
        <v>698</v>
      </c>
      <c r="I108" s="322" t="s">
        <v>699</v>
      </c>
      <c r="J108" s="322" t="s">
        <v>700</v>
      </c>
      <c r="K108" s="87"/>
      <c r="L108" s="87"/>
      <c r="M108" s="87"/>
      <c r="N108" s="321" t="s">
        <v>473</v>
      </c>
      <c r="O108" s="69"/>
      <c r="P108" s="69"/>
      <c r="Q108" s="322" t="s">
        <v>701</v>
      </c>
      <c r="R108" s="322" t="s">
        <v>487</v>
      </c>
      <c r="S108" s="330" t="s">
        <v>144</v>
      </c>
      <c r="T108" s="331" t="s">
        <v>161</v>
      </c>
      <c r="U108" s="69"/>
      <c r="V108" s="69"/>
      <c r="W108" s="332" t="s">
        <v>35</v>
      </c>
      <c r="X108" s="104" t="s">
        <v>141</v>
      </c>
      <c r="Y108" s="87"/>
      <c r="Z108" s="87"/>
      <c r="AA108" s="87"/>
      <c r="AB108" s="87"/>
      <c r="AC108" s="76" t="s">
        <v>142</v>
      </c>
      <c r="AD108" s="69"/>
      <c r="AE108" s="32" t="s">
        <v>207</v>
      </c>
      <c r="AF108" s="112">
        <v>43826</v>
      </c>
      <c r="AG108" s="87"/>
      <c r="AH108" s="87"/>
      <c r="AI108" s="87"/>
      <c r="AJ108" s="87"/>
      <c r="AK108" s="87"/>
      <c r="AL108" s="87"/>
      <c r="AM108" s="32" t="s">
        <v>214</v>
      </c>
      <c r="AN108" s="112">
        <v>43838</v>
      </c>
      <c r="AO108" s="32" t="s">
        <v>56</v>
      </c>
      <c r="AP108" s="32" t="s">
        <v>56</v>
      </c>
      <c r="AQ108" s="31"/>
      <c r="AR108" s="69" t="s">
        <v>206</v>
      </c>
      <c r="AS108" s="112">
        <v>43839</v>
      </c>
      <c r="AT108" s="87" t="s">
        <v>56</v>
      </c>
      <c r="AU108" s="32"/>
      <c r="AV108" s="69"/>
      <c r="AW108" s="87"/>
      <c r="AX108" s="87"/>
      <c r="AY108" s="87"/>
      <c r="AZ108" s="87">
        <f t="shared" si="6"/>
        <v>12</v>
      </c>
    </row>
    <row r="109" spans="5:52" ht="19.95" customHeight="1">
      <c r="E109" s="87"/>
      <c r="F109" s="96"/>
      <c r="G109" s="326">
        <v>14992115</v>
      </c>
      <c r="H109" s="321" t="s">
        <v>702</v>
      </c>
      <c r="I109" s="322" t="s">
        <v>703</v>
      </c>
      <c r="J109" s="322" t="s">
        <v>704</v>
      </c>
      <c r="K109" s="87"/>
      <c r="L109" s="87"/>
      <c r="M109" s="87"/>
      <c r="N109" s="321" t="s">
        <v>491</v>
      </c>
      <c r="O109" s="69"/>
      <c r="P109" s="96"/>
      <c r="Q109" s="321" t="s">
        <v>705</v>
      </c>
      <c r="R109" s="322" t="s">
        <v>493</v>
      </c>
      <c r="S109" s="330" t="s">
        <v>144</v>
      </c>
      <c r="T109" s="331" t="s">
        <v>161</v>
      </c>
      <c r="U109" s="69"/>
      <c r="V109" s="69"/>
      <c r="W109" s="332" t="s">
        <v>35</v>
      </c>
      <c r="X109" s="104" t="s">
        <v>141</v>
      </c>
      <c r="Y109" s="87"/>
      <c r="Z109" s="87"/>
      <c r="AA109" s="87"/>
      <c r="AB109" s="87"/>
      <c r="AC109" s="76" t="s">
        <v>142</v>
      </c>
      <c r="AD109" s="69"/>
      <c r="AE109" s="32" t="s">
        <v>207</v>
      </c>
      <c r="AF109" s="112">
        <v>43826</v>
      </c>
      <c r="AG109" s="87"/>
      <c r="AH109" s="87"/>
      <c r="AI109" s="87"/>
      <c r="AJ109" s="87"/>
      <c r="AK109" s="87"/>
      <c r="AL109" s="87"/>
      <c r="AM109" s="32" t="s">
        <v>214</v>
      </c>
      <c r="AN109" s="112">
        <v>43837</v>
      </c>
      <c r="AO109" s="32" t="s">
        <v>56</v>
      </c>
      <c r="AP109" s="32" t="s">
        <v>56</v>
      </c>
      <c r="AQ109" s="31"/>
      <c r="AR109" s="69" t="s">
        <v>206</v>
      </c>
      <c r="AS109" s="112">
        <v>43839</v>
      </c>
      <c r="AT109" s="87" t="s">
        <v>55</v>
      </c>
      <c r="AU109" s="32" t="s">
        <v>56</v>
      </c>
      <c r="AV109" s="69" t="s">
        <v>692</v>
      </c>
      <c r="AW109" s="87"/>
      <c r="AX109" s="87"/>
      <c r="AY109" s="87"/>
      <c r="AZ109" s="87">
        <f t="shared" si="6"/>
        <v>12</v>
      </c>
    </row>
    <row r="110" spans="5:52" ht="19.95" customHeight="1">
      <c r="E110" s="87"/>
      <c r="F110" s="96"/>
      <c r="G110" s="326">
        <v>14992116</v>
      </c>
      <c r="H110" s="321" t="s">
        <v>706</v>
      </c>
      <c r="I110" s="322" t="s">
        <v>707</v>
      </c>
      <c r="J110" s="322" t="s">
        <v>708</v>
      </c>
      <c r="K110" s="87"/>
      <c r="L110" s="87"/>
      <c r="M110" s="87"/>
      <c r="N110" s="321" t="s">
        <v>491</v>
      </c>
      <c r="O110" s="69"/>
      <c r="P110" s="96"/>
      <c r="Q110" s="321" t="s">
        <v>709</v>
      </c>
      <c r="R110" s="322" t="s">
        <v>493</v>
      </c>
      <c r="S110" s="330" t="s">
        <v>144</v>
      </c>
      <c r="T110" s="331" t="s">
        <v>161</v>
      </c>
      <c r="U110" s="69"/>
      <c r="V110" s="69"/>
      <c r="W110" s="332" t="s">
        <v>35</v>
      </c>
      <c r="X110" s="104" t="s">
        <v>141</v>
      </c>
      <c r="Y110" s="87"/>
      <c r="Z110" s="87"/>
      <c r="AA110" s="87"/>
      <c r="AB110" s="87"/>
      <c r="AC110" s="76" t="s">
        <v>142</v>
      </c>
      <c r="AD110" s="69"/>
      <c r="AE110" s="32" t="s">
        <v>207</v>
      </c>
      <c r="AF110" s="112">
        <v>43826</v>
      </c>
      <c r="AG110" s="87"/>
      <c r="AH110" s="87"/>
      <c r="AI110" s="87"/>
      <c r="AJ110" s="87"/>
      <c r="AK110" s="87"/>
      <c r="AL110" s="87"/>
      <c r="AM110" s="32" t="s">
        <v>214</v>
      </c>
      <c r="AN110" s="112">
        <v>43837</v>
      </c>
      <c r="AO110" s="32" t="s">
        <v>56</v>
      </c>
      <c r="AP110" s="32" t="s">
        <v>56</v>
      </c>
      <c r="AQ110" s="54"/>
      <c r="AR110" s="69" t="s">
        <v>206</v>
      </c>
      <c r="AS110" s="112">
        <v>43839</v>
      </c>
      <c r="AT110" s="87" t="s">
        <v>55</v>
      </c>
      <c r="AU110" s="32" t="s">
        <v>56</v>
      </c>
      <c r="AV110" s="96" t="s">
        <v>710</v>
      </c>
      <c r="AW110" s="87"/>
      <c r="AX110" s="87"/>
      <c r="AY110" s="87"/>
      <c r="AZ110" s="87">
        <f t="shared" si="6"/>
        <v>12</v>
      </c>
    </row>
    <row r="111" spans="5:52" ht="19.95" customHeight="1">
      <c r="E111" s="307"/>
      <c r="F111" s="308"/>
      <c r="G111" s="326">
        <v>14992117</v>
      </c>
      <c r="H111" s="321" t="s">
        <v>711</v>
      </c>
      <c r="I111" s="321" t="s">
        <v>712</v>
      </c>
      <c r="J111" s="322" t="s">
        <v>713</v>
      </c>
      <c r="K111" s="307"/>
      <c r="L111" s="307"/>
      <c r="M111" s="307"/>
      <c r="N111" s="321" t="s">
        <v>491</v>
      </c>
      <c r="O111" s="309"/>
      <c r="P111" s="307"/>
      <c r="Q111" s="321" t="s">
        <v>714</v>
      </c>
      <c r="R111" s="322" t="s">
        <v>493</v>
      </c>
      <c r="S111" s="330" t="s">
        <v>144</v>
      </c>
      <c r="T111" s="331" t="s">
        <v>161</v>
      </c>
      <c r="U111" s="69"/>
      <c r="V111" s="69"/>
      <c r="W111" s="332" t="s">
        <v>35</v>
      </c>
      <c r="X111" s="310" t="s">
        <v>141</v>
      </c>
      <c r="Y111" s="311"/>
      <c r="Z111" s="311"/>
      <c r="AA111" s="311"/>
      <c r="AB111" s="311"/>
      <c r="AC111" s="76" t="s">
        <v>142</v>
      </c>
      <c r="AD111" s="310"/>
      <c r="AE111" s="32" t="s">
        <v>207</v>
      </c>
      <c r="AF111" s="112">
        <v>43829</v>
      </c>
      <c r="AG111" s="87"/>
      <c r="AH111" s="87"/>
      <c r="AI111" s="87"/>
      <c r="AJ111" s="87"/>
      <c r="AK111" s="87"/>
      <c r="AL111" s="87"/>
      <c r="AM111" s="32" t="s">
        <v>214</v>
      </c>
      <c r="AN111" s="112">
        <v>43837</v>
      </c>
      <c r="AO111" s="32" t="s">
        <v>56</v>
      </c>
      <c r="AP111" s="32" t="s">
        <v>56</v>
      </c>
      <c r="AQ111" s="31"/>
      <c r="AR111" s="69" t="s">
        <v>206</v>
      </c>
      <c r="AS111" s="112">
        <v>43839</v>
      </c>
      <c r="AT111" s="87" t="s">
        <v>55</v>
      </c>
      <c r="AU111" s="32" t="s">
        <v>56</v>
      </c>
      <c r="AV111" s="69" t="s">
        <v>715</v>
      </c>
      <c r="AW111" s="87"/>
      <c r="AX111" s="87"/>
      <c r="AY111" s="87"/>
      <c r="AZ111" s="312">
        <f t="shared" si="6"/>
        <v>12</v>
      </c>
    </row>
    <row r="112" spans="5:52" ht="19.95" customHeight="1">
      <c r="E112" s="307"/>
      <c r="F112" s="308"/>
      <c r="G112" s="326">
        <v>14994785</v>
      </c>
      <c r="H112" s="321" t="s">
        <v>716</v>
      </c>
      <c r="I112" s="322" t="s">
        <v>717</v>
      </c>
      <c r="J112" s="322" t="s">
        <v>718</v>
      </c>
      <c r="K112" s="307"/>
      <c r="L112" s="307"/>
      <c r="M112" s="307"/>
      <c r="N112" s="321" t="s">
        <v>516</v>
      </c>
      <c r="O112" s="309"/>
      <c r="P112" s="307"/>
      <c r="Q112" s="321" t="s">
        <v>719</v>
      </c>
      <c r="R112" s="322" t="s">
        <v>720</v>
      </c>
      <c r="S112" s="330" t="s">
        <v>144</v>
      </c>
      <c r="T112" s="331" t="s">
        <v>161</v>
      </c>
      <c r="U112" s="69"/>
      <c r="V112" s="69"/>
      <c r="W112" s="332" t="s">
        <v>35</v>
      </c>
      <c r="X112" s="310" t="s">
        <v>141</v>
      </c>
      <c r="Y112" s="311"/>
      <c r="Z112" s="311"/>
      <c r="AA112" s="311"/>
      <c r="AB112" s="311"/>
      <c r="AC112" s="76" t="s">
        <v>142</v>
      </c>
      <c r="AD112" s="310"/>
      <c r="AE112" s="32" t="s">
        <v>206</v>
      </c>
      <c r="AF112" s="112">
        <v>43823</v>
      </c>
      <c r="AG112" s="87"/>
      <c r="AH112" s="87"/>
      <c r="AI112" s="87"/>
      <c r="AJ112" s="87"/>
      <c r="AK112" s="87"/>
      <c r="AL112" s="87"/>
      <c r="AM112" s="32" t="s">
        <v>214</v>
      </c>
      <c r="AN112" s="112">
        <v>43837</v>
      </c>
      <c r="AO112" s="32" t="s">
        <v>56</v>
      </c>
      <c r="AP112" s="32" t="s">
        <v>56</v>
      </c>
      <c r="AQ112" s="31"/>
      <c r="AR112" s="32"/>
      <c r="AS112" s="32"/>
      <c r="AT112" s="87"/>
      <c r="AU112" s="32"/>
      <c r="AV112" s="69"/>
      <c r="AW112" s="87"/>
      <c r="AX112" s="87"/>
      <c r="AY112" s="87"/>
      <c r="AZ112" s="312">
        <f t="shared" si="6"/>
        <v>12</v>
      </c>
    </row>
    <row r="113" spans="5:52" ht="19.95" customHeight="1">
      <c r="E113" s="97"/>
      <c r="F113" s="107"/>
      <c r="G113" s="326">
        <v>14994830</v>
      </c>
      <c r="H113" s="321" t="s">
        <v>721</v>
      </c>
      <c r="I113" s="321" t="s">
        <v>722</v>
      </c>
      <c r="J113" s="322" t="s">
        <v>723</v>
      </c>
      <c r="K113" s="97"/>
      <c r="L113" s="97"/>
      <c r="M113" s="97"/>
      <c r="N113" s="321" t="s">
        <v>516</v>
      </c>
      <c r="O113" s="98"/>
      <c r="P113" s="97"/>
      <c r="Q113" s="322" t="s">
        <v>724</v>
      </c>
      <c r="R113" s="322" t="s">
        <v>725</v>
      </c>
      <c r="S113" s="330" t="s">
        <v>144</v>
      </c>
      <c r="T113" s="331" t="s">
        <v>161</v>
      </c>
      <c r="U113" s="69"/>
      <c r="V113" s="69"/>
      <c r="W113" s="332" t="s">
        <v>35</v>
      </c>
      <c r="X113" s="104" t="s">
        <v>141</v>
      </c>
      <c r="Y113" s="87"/>
      <c r="Z113" s="87"/>
      <c r="AA113" s="87"/>
      <c r="AB113" s="87"/>
      <c r="AC113" s="76" t="s">
        <v>142</v>
      </c>
      <c r="AD113" s="69"/>
      <c r="AE113" s="32" t="s">
        <v>206</v>
      </c>
      <c r="AF113" s="112">
        <v>43823</v>
      </c>
      <c r="AG113" s="87"/>
      <c r="AH113" s="87"/>
      <c r="AI113" s="87"/>
      <c r="AJ113" s="87"/>
      <c r="AK113" s="87"/>
      <c r="AL113" s="87"/>
      <c r="AM113" s="32" t="s">
        <v>214</v>
      </c>
      <c r="AN113" s="112">
        <v>43837</v>
      </c>
      <c r="AO113" s="32" t="s">
        <v>57</v>
      </c>
      <c r="AP113" s="32" t="s">
        <v>56</v>
      </c>
      <c r="AQ113" s="31" t="s">
        <v>726</v>
      </c>
      <c r="AR113" s="32"/>
      <c r="AS113" s="32"/>
      <c r="AT113" s="87"/>
      <c r="AU113" s="32"/>
      <c r="AV113" s="69"/>
      <c r="AW113" s="87"/>
      <c r="AX113" s="87"/>
      <c r="AY113" s="87"/>
      <c r="AZ113" s="312">
        <f t="shared" si="6"/>
        <v>12</v>
      </c>
    </row>
    <row r="114" spans="5:52" ht="19.95" customHeight="1">
      <c r="E114" s="97"/>
      <c r="F114" s="107"/>
      <c r="G114" s="326">
        <v>15011229</v>
      </c>
      <c r="H114" s="321" t="s">
        <v>727</v>
      </c>
      <c r="I114" s="322" t="s">
        <v>728</v>
      </c>
      <c r="J114" s="322" t="s">
        <v>729</v>
      </c>
      <c r="K114" s="97"/>
      <c r="L114" s="97"/>
      <c r="M114" s="97"/>
      <c r="N114" s="321" t="s">
        <v>258</v>
      </c>
      <c r="O114" s="98"/>
      <c r="P114" s="97"/>
      <c r="Q114" s="322" t="s">
        <v>730</v>
      </c>
      <c r="R114" s="320" t="s">
        <v>248</v>
      </c>
      <c r="S114" s="330" t="s">
        <v>144</v>
      </c>
      <c r="T114" s="331" t="s">
        <v>161</v>
      </c>
      <c r="U114" s="69"/>
      <c r="V114" s="69"/>
      <c r="W114" s="332" t="s">
        <v>35</v>
      </c>
      <c r="X114" s="104" t="s">
        <v>141</v>
      </c>
      <c r="Y114" s="87"/>
      <c r="Z114" s="87"/>
      <c r="AA114" s="87"/>
      <c r="AB114" s="87"/>
      <c r="AC114" s="76" t="s">
        <v>142</v>
      </c>
      <c r="AD114" s="69"/>
      <c r="AE114" s="32" t="s">
        <v>214</v>
      </c>
      <c r="AF114" s="112">
        <v>43826</v>
      </c>
      <c r="AG114" s="87"/>
      <c r="AH114" s="87"/>
      <c r="AI114" s="87"/>
      <c r="AJ114" s="87"/>
      <c r="AK114" s="87"/>
      <c r="AL114" s="87"/>
      <c r="AM114" s="69" t="s">
        <v>207</v>
      </c>
      <c r="AN114" s="162">
        <v>43837</v>
      </c>
      <c r="AO114" s="87" t="s">
        <v>57</v>
      </c>
      <c r="AP114" s="69" t="s">
        <v>56</v>
      </c>
      <c r="AQ114" s="69" t="s">
        <v>215</v>
      </c>
      <c r="AR114" s="69" t="s">
        <v>206</v>
      </c>
      <c r="AS114" s="112">
        <v>43839</v>
      </c>
      <c r="AT114" s="87" t="s">
        <v>56</v>
      </c>
      <c r="AU114" s="32"/>
      <c r="AV114" s="69"/>
      <c r="AW114" s="87"/>
      <c r="AX114" s="87"/>
      <c r="AY114" s="87"/>
      <c r="AZ114" s="312">
        <f>MONTH(AF114)</f>
        <v>12</v>
      </c>
    </row>
    <row r="115" spans="5:52" ht="19.95" customHeight="1">
      <c r="E115" s="97"/>
      <c r="F115" s="107"/>
      <c r="G115" s="326">
        <v>15012080</v>
      </c>
      <c r="H115" s="321" t="s">
        <v>731</v>
      </c>
      <c r="I115" s="322" t="s">
        <v>732</v>
      </c>
      <c r="J115" s="322" t="s">
        <v>733</v>
      </c>
      <c r="K115" s="97"/>
      <c r="L115" s="97"/>
      <c r="M115" s="97"/>
      <c r="N115" s="321" t="s">
        <v>258</v>
      </c>
      <c r="O115" s="98"/>
      <c r="P115" s="97"/>
      <c r="Q115" s="322" t="s">
        <v>734</v>
      </c>
      <c r="R115" s="322" t="s">
        <v>735</v>
      </c>
      <c r="S115" s="330" t="s">
        <v>144</v>
      </c>
      <c r="T115" s="331" t="s">
        <v>161</v>
      </c>
      <c r="U115" s="69"/>
      <c r="V115" s="69"/>
      <c r="W115" s="332" t="s">
        <v>35</v>
      </c>
      <c r="X115" s="104" t="s">
        <v>141</v>
      </c>
      <c r="Y115" s="87"/>
      <c r="Z115" s="87"/>
      <c r="AA115" s="87"/>
      <c r="AB115" s="87"/>
      <c r="AC115" s="76" t="s">
        <v>142</v>
      </c>
      <c r="AD115" s="69"/>
      <c r="AE115" s="32" t="s">
        <v>214</v>
      </c>
      <c r="AF115" s="112">
        <v>43826</v>
      </c>
      <c r="AG115" s="87"/>
      <c r="AH115" s="87"/>
      <c r="AI115" s="87"/>
      <c r="AJ115" s="87"/>
      <c r="AK115" s="87"/>
      <c r="AL115" s="87"/>
      <c r="AM115" s="69" t="s">
        <v>207</v>
      </c>
      <c r="AN115" s="162">
        <v>43837</v>
      </c>
      <c r="AO115" s="87" t="s">
        <v>57</v>
      </c>
      <c r="AP115" s="69" t="s">
        <v>56</v>
      </c>
      <c r="AQ115" s="69" t="s">
        <v>215</v>
      </c>
      <c r="AR115" s="69" t="s">
        <v>206</v>
      </c>
      <c r="AS115" s="112">
        <v>43839</v>
      </c>
      <c r="AT115" s="87" t="s">
        <v>55</v>
      </c>
      <c r="AU115" s="32" t="s">
        <v>56</v>
      </c>
      <c r="AV115" s="69" t="s">
        <v>736</v>
      </c>
      <c r="AW115" s="87"/>
      <c r="AX115" s="87"/>
      <c r="AY115" s="87"/>
      <c r="AZ115" s="312">
        <f t="shared" si="6"/>
        <v>12</v>
      </c>
    </row>
    <row r="116" spans="5:52" ht="19.95" customHeight="1">
      <c r="E116" s="97"/>
      <c r="F116" s="107"/>
      <c r="G116" s="326"/>
      <c r="H116" s="321"/>
      <c r="I116" s="322" t="s">
        <v>737</v>
      </c>
      <c r="J116" s="322" t="s">
        <v>738</v>
      </c>
      <c r="K116" s="97"/>
      <c r="L116" s="97"/>
      <c r="M116" s="97"/>
      <c r="N116" s="321" t="s">
        <v>253</v>
      </c>
      <c r="O116" s="98"/>
      <c r="P116" s="97"/>
      <c r="Q116" s="322" t="s">
        <v>739</v>
      </c>
      <c r="R116" s="322" t="s">
        <v>740</v>
      </c>
      <c r="S116" s="330" t="s">
        <v>144</v>
      </c>
      <c r="T116" s="331" t="s">
        <v>161</v>
      </c>
      <c r="U116" s="69"/>
      <c r="V116" s="69"/>
      <c r="W116" s="335" t="s">
        <v>29</v>
      </c>
      <c r="X116" s="104" t="s">
        <v>141</v>
      </c>
      <c r="Y116" s="87"/>
      <c r="Z116" s="87"/>
      <c r="AA116" s="87"/>
      <c r="AB116" s="87"/>
      <c r="AC116" s="76" t="s">
        <v>142</v>
      </c>
      <c r="AD116" s="69"/>
      <c r="AE116" s="32" t="s">
        <v>214</v>
      </c>
      <c r="AF116" s="112">
        <v>43826</v>
      </c>
      <c r="AG116" s="87"/>
      <c r="AH116" s="87"/>
      <c r="AI116" s="87"/>
      <c r="AJ116" s="87"/>
      <c r="AK116" s="87"/>
      <c r="AL116" s="87"/>
      <c r="AM116" s="69" t="s">
        <v>207</v>
      </c>
      <c r="AN116" s="162">
        <v>43837</v>
      </c>
      <c r="AO116" s="87" t="s">
        <v>59</v>
      </c>
      <c r="AP116" s="69" t="s">
        <v>59</v>
      </c>
      <c r="AQ116" s="69" t="s">
        <v>215</v>
      </c>
      <c r="AR116" s="69" t="s">
        <v>206</v>
      </c>
      <c r="AS116" s="112">
        <v>43839</v>
      </c>
      <c r="AT116" s="87" t="s">
        <v>55</v>
      </c>
      <c r="AU116" s="32" t="s">
        <v>56</v>
      </c>
      <c r="AV116" s="69" t="s">
        <v>741</v>
      </c>
      <c r="AW116" s="87"/>
      <c r="AX116" s="87"/>
      <c r="AY116" s="87"/>
      <c r="AZ116" s="312">
        <f t="shared" si="6"/>
        <v>12</v>
      </c>
    </row>
    <row r="117" spans="5:52" ht="19.95" customHeight="1">
      <c r="E117" s="97"/>
      <c r="F117" s="107"/>
      <c r="G117" s="326">
        <v>15012100</v>
      </c>
      <c r="H117" s="321" t="s">
        <v>742</v>
      </c>
      <c r="I117" s="322" t="s">
        <v>743</v>
      </c>
      <c r="J117" s="322" t="s">
        <v>744</v>
      </c>
      <c r="K117" s="97"/>
      <c r="L117" s="97"/>
      <c r="M117" s="97"/>
      <c r="N117" s="321" t="s">
        <v>253</v>
      </c>
      <c r="O117" s="98"/>
      <c r="P117" s="97"/>
      <c r="Q117" s="322" t="s">
        <v>745</v>
      </c>
      <c r="R117" s="320" t="s">
        <v>248</v>
      </c>
      <c r="S117" s="330" t="s">
        <v>144</v>
      </c>
      <c r="T117" s="331" t="s">
        <v>161</v>
      </c>
      <c r="U117" s="69"/>
      <c r="V117" s="69"/>
      <c r="W117" s="332" t="s">
        <v>35</v>
      </c>
      <c r="X117" s="104" t="s">
        <v>141</v>
      </c>
      <c r="Y117" s="87"/>
      <c r="Z117" s="87"/>
      <c r="AA117" s="87"/>
      <c r="AB117" s="87"/>
      <c r="AC117" s="76" t="s">
        <v>142</v>
      </c>
      <c r="AD117" s="69"/>
      <c r="AE117" s="32" t="s">
        <v>214</v>
      </c>
      <c r="AF117" s="112">
        <v>43826</v>
      </c>
      <c r="AG117" s="87"/>
      <c r="AH117" s="87"/>
      <c r="AI117" s="87"/>
      <c r="AJ117" s="87"/>
      <c r="AK117" s="87"/>
      <c r="AL117" s="87"/>
      <c r="AM117" s="87" t="s">
        <v>207</v>
      </c>
      <c r="AN117" s="162">
        <v>43837</v>
      </c>
      <c r="AO117" s="87" t="s">
        <v>57</v>
      </c>
      <c r="AP117" s="69" t="s">
        <v>56</v>
      </c>
      <c r="AQ117" s="69" t="s">
        <v>215</v>
      </c>
      <c r="AR117" s="32"/>
      <c r="AS117" s="32"/>
      <c r="AT117" s="87"/>
      <c r="AU117" s="32"/>
      <c r="AV117" s="69"/>
      <c r="AW117" s="87"/>
      <c r="AX117" s="87"/>
      <c r="AY117" s="87"/>
      <c r="AZ117" s="312">
        <f t="shared" si="6"/>
        <v>12</v>
      </c>
    </row>
    <row r="118" spans="5:52" ht="19.95" customHeight="1">
      <c r="E118" s="97"/>
      <c r="F118" s="107"/>
      <c r="G118" s="326">
        <v>15043124</v>
      </c>
      <c r="H118" s="321" t="s">
        <v>319</v>
      </c>
      <c r="I118" s="322" t="s">
        <v>746</v>
      </c>
      <c r="J118" s="321" t="s">
        <v>747</v>
      </c>
      <c r="K118" s="97"/>
      <c r="L118" s="97"/>
      <c r="M118" s="97"/>
      <c r="N118" s="321" t="s">
        <v>279</v>
      </c>
      <c r="O118" s="98"/>
      <c r="P118" s="97"/>
      <c r="Q118" s="322" t="s">
        <v>748</v>
      </c>
      <c r="R118" s="322" t="s">
        <v>749</v>
      </c>
      <c r="S118" s="330" t="s">
        <v>144</v>
      </c>
      <c r="T118" s="331" t="s">
        <v>161</v>
      </c>
      <c r="U118" s="69"/>
      <c r="V118" s="69"/>
      <c r="W118" s="332" t="s">
        <v>35</v>
      </c>
      <c r="X118" s="104" t="s">
        <v>141</v>
      </c>
      <c r="Y118" s="87"/>
      <c r="Z118" s="87"/>
      <c r="AA118" s="87"/>
      <c r="AB118" s="87"/>
      <c r="AC118" s="76" t="s">
        <v>142</v>
      </c>
      <c r="AD118" s="69"/>
      <c r="AE118" s="32" t="s">
        <v>214</v>
      </c>
      <c r="AF118" s="112">
        <v>43829</v>
      </c>
      <c r="AG118" s="87"/>
      <c r="AH118" s="87"/>
      <c r="AI118" s="87"/>
      <c r="AJ118" s="87"/>
      <c r="AK118" s="87"/>
      <c r="AL118" s="87"/>
      <c r="AM118" s="32" t="s">
        <v>207</v>
      </c>
      <c r="AN118" s="112">
        <v>43837</v>
      </c>
      <c r="AO118" s="87" t="s">
        <v>59</v>
      </c>
      <c r="AP118" s="69" t="s">
        <v>59</v>
      </c>
      <c r="AQ118" s="31" t="s">
        <v>295</v>
      </c>
      <c r="AR118" s="69" t="s">
        <v>206</v>
      </c>
      <c r="AS118" s="112">
        <v>43839</v>
      </c>
      <c r="AT118" s="87" t="s">
        <v>59</v>
      </c>
      <c r="AU118" s="69" t="s">
        <v>59</v>
      </c>
      <c r="AV118" s="69"/>
      <c r="AW118" s="87"/>
      <c r="AX118" s="87"/>
      <c r="AY118" s="87"/>
      <c r="AZ118" s="312">
        <f t="shared" si="6"/>
        <v>12</v>
      </c>
    </row>
    <row r="119" spans="5:52" ht="19.95" customHeight="1">
      <c r="E119" s="97"/>
      <c r="F119" s="107"/>
      <c r="G119" s="326">
        <v>15043681</v>
      </c>
      <c r="H119" s="321" t="s">
        <v>313</v>
      </c>
      <c r="I119" s="322" t="s">
        <v>750</v>
      </c>
      <c r="J119" s="321" t="s">
        <v>751</v>
      </c>
      <c r="K119" s="97"/>
      <c r="L119" s="97"/>
      <c r="M119" s="97"/>
      <c r="N119" s="321" t="s">
        <v>279</v>
      </c>
      <c r="O119" s="98"/>
      <c r="P119" s="97"/>
      <c r="Q119" s="321" t="s">
        <v>752</v>
      </c>
      <c r="R119" s="322" t="s">
        <v>220</v>
      </c>
      <c r="S119" s="330" t="s">
        <v>144</v>
      </c>
      <c r="T119" s="331" t="s">
        <v>161</v>
      </c>
      <c r="U119" s="69"/>
      <c r="V119" s="69"/>
      <c r="W119" s="332" t="s">
        <v>35</v>
      </c>
      <c r="X119" s="104" t="s">
        <v>141</v>
      </c>
      <c r="Y119" s="87"/>
      <c r="Z119" s="87"/>
      <c r="AA119" s="87"/>
      <c r="AB119" s="87"/>
      <c r="AC119" s="76" t="s">
        <v>142</v>
      </c>
      <c r="AD119" s="69"/>
      <c r="AE119" s="53" t="s">
        <v>214</v>
      </c>
      <c r="AF119" s="147">
        <v>43829</v>
      </c>
      <c r="AG119" s="87"/>
      <c r="AH119" s="87"/>
      <c r="AI119" s="87"/>
      <c r="AJ119" s="87"/>
      <c r="AK119" s="87"/>
      <c r="AL119" s="87"/>
      <c r="AM119" s="32" t="s">
        <v>207</v>
      </c>
      <c r="AN119" s="112">
        <v>43837</v>
      </c>
      <c r="AO119" s="87" t="s">
        <v>59</v>
      </c>
      <c r="AP119" s="69" t="s">
        <v>59</v>
      </c>
      <c r="AQ119" s="31" t="s">
        <v>295</v>
      </c>
      <c r="AR119" s="32"/>
      <c r="AS119" s="32"/>
      <c r="AT119" s="87"/>
      <c r="AU119" s="32"/>
      <c r="AV119" s="69"/>
      <c r="AW119" s="87"/>
      <c r="AX119" s="87"/>
      <c r="AY119" s="87"/>
      <c r="AZ119" s="312">
        <f t="shared" si="6"/>
        <v>12</v>
      </c>
    </row>
    <row r="120" spans="5:52" ht="19.95" customHeight="1">
      <c r="E120" s="97"/>
      <c r="F120" s="107"/>
      <c r="G120" s="326">
        <v>15048636</v>
      </c>
      <c r="H120" s="321" t="s">
        <v>753</v>
      </c>
      <c r="I120" s="322" t="s">
        <v>754</v>
      </c>
      <c r="J120" s="322" t="s">
        <v>755</v>
      </c>
      <c r="K120" s="97"/>
      <c r="L120" s="97"/>
      <c r="M120" s="97"/>
      <c r="N120" s="321" t="s">
        <v>253</v>
      </c>
      <c r="O120" s="98"/>
      <c r="P120" s="97"/>
      <c r="Q120" s="321" t="s">
        <v>756</v>
      </c>
      <c r="R120" s="320" t="s">
        <v>248</v>
      </c>
      <c r="S120" s="330" t="s">
        <v>144</v>
      </c>
      <c r="T120" s="331" t="s">
        <v>161</v>
      </c>
      <c r="U120" s="69"/>
      <c r="V120" s="69"/>
      <c r="W120" s="332" t="s">
        <v>35</v>
      </c>
      <c r="X120" s="104" t="s">
        <v>141</v>
      </c>
      <c r="Y120" s="87"/>
      <c r="Z120" s="87"/>
      <c r="AA120" s="87"/>
      <c r="AB120" s="87"/>
      <c r="AC120" s="76" t="s">
        <v>142</v>
      </c>
      <c r="AD120" s="69"/>
      <c r="AE120" s="32" t="s">
        <v>214</v>
      </c>
      <c r="AF120" s="112">
        <v>43826</v>
      </c>
      <c r="AG120" s="87"/>
      <c r="AH120" s="87"/>
      <c r="AI120" s="87"/>
      <c r="AJ120" s="87"/>
      <c r="AK120" s="87"/>
      <c r="AL120" s="87"/>
      <c r="AM120" s="87" t="s">
        <v>207</v>
      </c>
      <c r="AN120" s="162">
        <v>43837</v>
      </c>
      <c r="AO120" s="87" t="s">
        <v>57</v>
      </c>
      <c r="AP120" s="69" t="s">
        <v>56</v>
      </c>
      <c r="AQ120" s="69" t="s">
        <v>215</v>
      </c>
      <c r="AR120" s="32"/>
      <c r="AS120" s="32"/>
      <c r="AT120" s="87"/>
      <c r="AU120" s="32"/>
      <c r="AV120" s="69"/>
      <c r="AW120" s="87"/>
      <c r="AX120" s="87"/>
      <c r="AY120" s="87"/>
      <c r="AZ120" s="312">
        <f t="shared" si="6"/>
        <v>12</v>
      </c>
    </row>
    <row r="121" spans="5:52" ht="19.95" customHeight="1">
      <c r="E121" s="97"/>
      <c r="F121" s="107"/>
      <c r="G121" s="318">
        <v>15048654</v>
      </c>
      <c r="H121" s="324"/>
      <c r="I121" s="325" t="s">
        <v>757</v>
      </c>
      <c r="J121" s="325" t="s">
        <v>758</v>
      </c>
      <c r="K121" s="97"/>
      <c r="L121" s="97"/>
      <c r="M121" s="97"/>
      <c r="N121" s="324" t="s">
        <v>230</v>
      </c>
      <c r="O121" s="98"/>
      <c r="P121" s="97"/>
      <c r="Q121" s="324" t="s">
        <v>759</v>
      </c>
      <c r="R121" s="325" t="s">
        <v>248</v>
      </c>
      <c r="S121" s="324" t="s">
        <v>143</v>
      </c>
      <c r="T121" s="324" t="s">
        <v>161</v>
      </c>
      <c r="U121" s="69"/>
      <c r="V121" s="69"/>
      <c r="W121" s="324" t="s">
        <v>35</v>
      </c>
      <c r="X121" s="104" t="s">
        <v>141</v>
      </c>
      <c r="Y121" s="87"/>
      <c r="Z121" s="87"/>
      <c r="AA121" s="87"/>
      <c r="AB121" s="87"/>
      <c r="AC121" s="76" t="s">
        <v>142</v>
      </c>
      <c r="AD121" s="69"/>
      <c r="AE121" s="104" t="s">
        <v>214</v>
      </c>
      <c r="AF121" s="163">
        <v>43823</v>
      </c>
      <c r="AG121" s="87"/>
      <c r="AH121" s="87"/>
      <c r="AI121" s="87"/>
      <c r="AJ121" s="87"/>
      <c r="AK121" s="87"/>
      <c r="AL121" s="87"/>
      <c r="AM121" s="104" t="s">
        <v>207</v>
      </c>
      <c r="AN121" s="163">
        <v>43836</v>
      </c>
      <c r="AO121" s="104" t="s">
        <v>57</v>
      </c>
      <c r="AP121" s="69" t="s">
        <v>56</v>
      </c>
      <c r="AQ121" s="104" t="s">
        <v>215</v>
      </c>
      <c r="AR121" s="69" t="s">
        <v>206</v>
      </c>
      <c r="AS121" s="163">
        <v>43838</v>
      </c>
      <c r="AT121" s="87" t="s">
        <v>57</v>
      </c>
      <c r="AU121" s="105" t="s">
        <v>56</v>
      </c>
      <c r="AV121" s="104" t="s">
        <v>760</v>
      </c>
      <c r="AW121" s="87"/>
      <c r="AX121" s="87"/>
      <c r="AY121" s="87"/>
      <c r="AZ121" s="312">
        <f t="shared" si="6"/>
        <v>12</v>
      </c>
    </row>
    <row r="122" spans="5:52" ht="19.95" customHeight="1">
      <c r="E122" s="97"/>
      <c r="F122" s="107"/>
      <c r="G122" s="326">
        <v>15096364</v>
      </c>
      <c r="H122" s="321" t="s">
        <v>761</v>
      </c>
      <c r="I122" s="322" t="s">
        <v>762</v>
      </c>
      <c r="J122" s="322" t="s">
        <v>763</v>
      </c>
      <c r="K122" s="97"/>
      <c r="L122" s="97"/>
      <c r="M122" s="97"/>
      <c r="N122" s="321" t="s">
        <v>546</v>
      </c>
      <c r="O122" s="98"/>
      <c r="P122" s="97"/>
      <c r="Q122" s="321" t="s">
        <v>764</v>
      </c>
      <c r="R122" s="322" t="s">
        <v>518</v>
      </c>
      <c r="S122" s="330" t="s">
        <v>144</v>
      </c>
      <c r="T122" s="331" t="s">
        <v>161</v>
      </c>
      <c r="U122" s="69"/>
      <c r="V122" s="69"/>
      <c r="W122" s="332" t="s">
        <v>35</v>
      </c>
      <c r="X122" s="104" t="s">
        <v>141</v>
      </c>
      <c r="Y122" s="87"/>
      <c r="Z122" s="87"/>
      <c r="AA122" s="87"/>
      <c r="AB122" s="87"/>
      <c r="AC122" s="76" t="s">
        <v>142</v>
      </c>
      <c r="AD122" s="69"/>
      <c r="AE122" s="32" t="s">
        <v>206</v>
      </c>
      <c r="AF122" s="112">
        <v>43825</v>
      </c>
      <c r="AG122" s="87"/>
      <c r="AH122" s="87"/>
      <c r="AI122" s="87"/>
      <c r="AJ122" s="87"/>
      <c r="AK122" s="87"/>
      <c r="AL122" s="87"/>
      <c r="AM122" s="32" t="s">
        <v>214</v>
      </c>
      <c r="AN122" s="112">
        <v>43838</v>
      </c>
      <c r="AO122" s="32" t="s">
        <v>56</v>
      </c>
      <c r="AP122" s="32" t="s">
        <v>56</v>
      </c>
      <c r="AQ122" s="31"/>
      <c r="AR122" s="32"/>
      <c r="AS122" s="32"/>
      <c r="AT122" s="87"/>
      <c r="AU122" s="32"/>
      <c r="AV122" s="69"/>
      <c r="AW122" s="87"/>
      <c r="AX122" s="87"/>
      <c r="AY122" s="87"/>
      <c r="AZ122" s="312">
        <f t="shared" si="6"/>
        <v>12</v>
      </c>
    </row>
    <row r="123" spans="5:52" ht="19.95" customHeight="1">
      <c r="E123" s="97"/>
      <c r="F123" s="107"/>
      <c r="G123" s="326">
        <v>15096366</v>
      </c>
      <c r="H123" s="321" t="s">
        <v>765</v>
      </c>
      <c r="I123" s="321" t="s">
        <v>766</v>
      </c>
      <c r="J123" s="322" t="s">
        <v>767</v>
      </c>
      <c r="K123" s="97"/>
      <c r="L123" s="97"/>
      <c r="M123" s="97"/>
      <c r="N123" s="321" t="s">
        <v>546</v>
      </c>
      <c r="O123" s="98"/>
      <c r="P123" s="97"/>
      <c r="Q123" s="322" t="s">
        <v>768</v>
      </c>
      <c r="R123" s="322" t="s">
        <v>518</v>
      </c>
      <c r="S123" s="330" t="s">
        <v>144</v>
      </c>
      <c r="T123" s="331" t="s">
        <v>161</v>
      </c>
      <c r="U123" s="69"/>
      <c r="V123" s="69"/>
      <c r="W123" s="332" t="s">
        <v>35</v>
      </c>
      <c r="X123" s="104" t="s">
        <v>141</v>
      </c>
      <c r="Y123" s="87"/>
      <c r="Z123" s="87"/>
      <c r="AA123" s="87"/>
      <c r="AB123" s="87"/>
      <c r="AC123" s="76" t="s">
        <v>142</v>
      </c>
      <c r="AD123" s="69"/>
      <c r="AE123" s="32" t="s">
        <v>206</v>
      </c>
      <c r="AF123" s="112">
        <v>43825</v>
      </c>
      <c r="AG123" s="87"/>
      <c r="AH123" s="87"/>
      <c r="AI123" s="87"/>
      <c r="AJ123" s="87"/>
      <c r="AK123" s="87"/>
      <c r="AL123" s="87"/>
      <c r="AM123" s="32" t="s">
        <v>214</v>
      </c>
      <c r="AN123" s="112">
        <v>43838</v>
      </c>
      <c r="AO123" s="32" t="s">
        <v>57</v>
      </c>
      <c r="AP123" s="32" t="s">
        <v>56</v>
      </c>
      <c r="AQ123" s="31" t="s">
        <v>769</v>
      </c>
      <c r="AR123" s="32"/>
      <c r="AS123" s="32"/>
      <c r="AT123" s="87"/>
      <c r="AU123" s="32"/>
      <c r="AV123" s="69"/>
      <c r="AW123" s="87"/>
      <c r="AX123" s="87"/>
      <c r="AY123" s="87"/>
      <c r="AZ123" s="312">
        <f t="shared" si="6"/>
        <v>12</v>
      </c>
    </row>
  </sheetData>
  <mergeCells count="2">
    <mergeCell ref="AM14:AQ14"/>
    <mergeCell ref="AR14:AV14"/>
  </mergeCells>
  <conditionalFormatting sqref="J110 N110">
    <cfRule type="iconSet" priority="6">
      <iconSet iconSet="3Arrows">
        <cfvo type="percent" val="0"/>
        <cfvo type="percent" val="33"/>
        <cfvo type="percent" val="67"/>
      </iconSet>
    </cfRule>
  </conditionalFormatting>
  <conditionalFormatting sqref="N113">
    <cfRule type="iconSet" priority="5">
      <iconSet iconSet="3Arrows">
        <cfvo type="percent" val="0"/>
        <cfvo type="percent" val="33"/>
        <cfvo type="percent" val="67"/>
      </iconSet>
    </cfRule>
  </conditionalFormatting>
  <conditionalFormatting sqref="N116">
    <cfRule type="iconSet" priority="4">
      <iconSet iconSet="3Arrows">
        <cfvo type="percent" val="0"/>
        <cfvo type="percent" val="33"/>
        <cfvo type="percent" val="67"/>
      </iconSet>
    </cfRule>
  </conditionalFormatting>
  <conditionalFormatting sqref="N117">
    <cfRule type="iconSet" priority="3">
      <iconSet iconSet="3Arrows">
        <cfvo type="percent" val="0"/>
        <cfvo type="percent" val="33"/>
        <cfvo type="percent" val="67"/>
      </iconSet>
    </cfRule>
  </conditionalFormatting>
  <conditionalFormatting sqref="N120">
    <cfRule type="iconSet" priority="2">
      <iconSet iconSet="3Arrows">
        <cfvo type="percent" val="0"/>
        <cfvo type="percent" val="33"/>
        <cfvo type="percent" val="67"/>
      </iconSet>
    </cfRule>
  </conditionalFormatting>
  <conditionalFormatting sqref="N121">
    <cfRule type="iconSet" priority="1">
      <iconSet iconSet="3Arrows">
        <cfvo type="percent" val="0"/>
        <cfvo type="percent" val="33"/>
        <cfvo type="percent" val="67"/>
      </iconSet>
    </cfRule>
  </conditionalFormatting>
  <conditionalFormatting sqref="E108:N108 J109 N109 N111:N112 N114:N115 N118:N119 N122:N123">
    <cfRule type="iconSet" priority="7">
      <iconSet iconSet="3Arrows">
        <cfvo type="percent" val="0"/>
        <cfvo type="percent" val="33"/>
        <cfvo type="percent" val="67"/>
      </iconSet>
    </cfRule>
  </conditionalFormatting>
  <dataValidations count="10">
    <dataValidation type="list" allowBlank="1" showErrorMessage="1" sqref="AB15:AF15">
      <formula1>"Spec out,Spec changed,Test Case Error,Environment updated,"</formula1>
    </dataValidation>
    <dataValidation type="whole" allowBlank="1" showErrorMessage="1" sqref="AA15 G15:G123 AD16:AD22 E16:E61">
      <formula1>-2147483648</formula1>
      <formula2>2147483647</formula2>
    </dataValidation>
    <dataValidation type="list" showErrorMessage="1" sqref="X61:X123 Y15:Z15 X15:X59">
      <formula1>"TestCase,Folder,Information"</formula1>
    </dataValidation>
    <dataValidation type="list" allowBlank="1" showErrorMessage="1" sqref="W15:W123">
      <formula1>"New,Design,Review (Validation),Review (Dev),Confirmed,Approved,Deprecated,"</formula1>
    </dataValidation>
    <dataValidation type="list" allowBlank="1" showErrorMessage="1" sqref="K15">
      <formula1>"true,false"</formula1>
    </dataValidation>
    <dataValidation type="list" allowBlank="1" showErrorMessage="1" sqref="O15">
      <formula1>"Home Screen,Diagnostic,Phone,Alert,Alert On Cluster,Gauge,Infotainment,PRNDL,Telltale,"</formula1>
    </dataValidation>
    <dataValidation type="list" showErrorMessage="1" sqref="S15:S123">
      <formula1>"P1,P2,P3,P4"</formula1>
    </dataValidation>
    <dataValidation type="list" allowBlank="1" showInputMessage="1" showErrorMessage="1" sqref="AL108:AL123">
      <formula1>"Replied, Not Replied, In discussion"</formula1>
    </dataValidation>
    <dataValidation type="list" allowBlank="1" showInputMessage="1" showErrorMessage="1" sqref="AX16:AX24">
      <formula1>"Updated, Not updated, No change RS"</formula1>
    </dataValidation>
    <dataValidation type="list" allowBlank="1" showInputMessage="1" showErrorMessage="1" sqref="AC16:AC123">
      <formula1>"Reuse_Org, Reuse_Modify, New_TC"</formula1>
    </dataValidation>
  </dataValidations>
  <hyperlinks>
    <hyperlink ref="A1" location="TC_Summary!A1" display="Home"/>
    <hyperlink ref="G39" r:id="rId1" display="http://avncb.lge.com:8080/cb/item/14599794"/>
    <hyperlink ref="G40" r:id="rId2" display="http://avncb.lge.com:8080/cb/item/14600401"/>
    <hyperlink ref="G45" r:id="rId3" display="http://avncb.lge.com:8080/cb/item/14608420"/>
    <hyperlink ref="G46" r:id="rId4" display="http://avncb.lge.com:8080/cb/item/14608529"/>
    <hyperlink ref="G48" r:id="rId5" display="http://avncb.lge.com:8080/cb/item/14608537"/>
    <hyperlink ref="G49" r:id="rId6" display="http://avncb.lge.com:8080/cb/item/14608544"/>
    <hyperlink ref="G62" r:id="rId7" display="http://avncb.lge.com:8080/cb/item/14678410"/>
    <hyperlink ref="G63" r:id="rId8" display="http://avncb.lge.com:8080/cb/item/14678438"/>
    <hyperlink ref="G64" r:id="rId9" display="http://avncb.lge.com:8080/cb/item/14678441"/>
    <hyperlink ref="G68" r:id="rId10" display="http://avncb.lge.com:8080/cb/item/14679038"/>
    <hyperlink ref="G69" r:id="rId11" display="http://avncb.lge.com:8080/cb/item/14679042"/>
    <hyperlink ref="G74" r:id="rId12" display="http://avncb.lge.com:8080/cb/item/14694585"/>
    <hyperlink ref="G76" r:id="rId13" display="http://avncb.lge.com:8080/cb/item/14694670"/>
    <hyperlink ref="G77" r:id="rId14" display="http://avncb.lge.com:8080/cb/item/14694671"/>
    <hyperlink ref="G78" r:id="rId15" display="http://avncb.lge.com:8080/cb/item/14694678"/>
    <hyperlink ref="G79" r:id="rId16" display="http://avncb.lge.com:8080/cb/item/14694680"/>
    <hyperlink ref="G106" r:id="rId17" display="http://avncb.lge.com:8080/cb/item/14986766"/>
    <hyperlink ref="G107" r:id="rId18" display="http://avncb.lge.com:8080/cb/item/14986798"/>
    <hyperlink ref="G108" r:id="rId19" display="http://avncb.lge.com:8080/cb/item/14986800"/>
    <hyperlink ref="G122" r:id="rId20" display="http://avncb.lge.com:8080/cb/item/15096364"/>
    <hyperlink ref="G123" r:id="rId21" display="http://avncb.lge.com:8080/cb/item/15096366"/>
    <hyperlink ref="G16" r:id="rId22" display="http://avncb.lge.com:8080/cb/item/14561748"/>
    <hyperlink ref="G17" r:id="rId23" display="http://avncb.lge.com:8080/cb/item/14561749"/>
    <hyperlink ref="G18" r:id="rId24" display="http://avncb.lge.com:8080/cb/item/14561750"/>
    <hyperlink ref="G19" r:id="rId25" display="http://avncb.lge.com:8080/cb/item/14561751"/>
    <hyperlink ref="G20" r:id="rId26" display="http://avncb.lge.com:8080/cb/item/14561752"/>
    <hyperlink ref="G21" r:id="rId27" display="http://avncb.lge.com:8080/cb/item/14561753"/>
    <hyperlink ref="G24" r:id="rId28" display="http://avncb.lge.com:8080/cb/item/14561756"/>
    <hyperlink ref="G102" r:id="rId29" display="http://avncb.lge.com:8080/cb/item/14884094"/>
    <hyperlink ref="G103" r:id="rId30" display="http://avncb.lge.com:8080/cb/item/14884097"/>
    <hyperlink ref="G55" r:id="rId31" display="http://avncb.lge.com:8080/cb/item/14660349"/>
    <hyperlink ref="G61" r:id="rId32" display="http://avncb.lge.com:8080/cb/item/14678403"/>
    <hyperlink ref="G56" r:id="rId33" display="http://avncb.lge.com:8080/cb/item/14678036"/>
    <hyperlink ref="G58" r:id="rId34" display="http://avncb.lge.com:8080/cb/item/14678265"/>
    <hyperlink ref="G67" r:id="rId35" display="http://avncb.lge.com:8080/cb/item/14678837"/>
    <hyperlink ref="G70" r:id="rId36" display="http://avncb.lge.com:8080/cb/item/14679154"/>
    <hyperlink ref="G73" r:id="rId37" display="http://avncb.lge.com:8080/cb/item/14694576"/>
    <hyperlink ref="G101" r:id="rId38" display="http://avncb.lge.com:8080/cb/item/14849800"/>
    <hyperlink ref="G104" r:id="rId39" display="http://avncb.lge.com:8080/cb/item/14893600"/>
    <hyperlink ref="G105" r:id="rId40" display="http://avncb.lge.com:8080/cb/item/14893601"/>
    <hyperlink ref="G109" r:id="rId41" display="http://avncb.lge.com:8080/cb/item/14992115"/>
    <hyperlink ref="G110" r:id="rId42" display="http://avncb.lge.com:8080/cb/item/14992116"/>
    <hyperlink ref="G111" r:id="rId43" display="http://avncb.lge.com:8080/cb/item/14992117"/>
    <hyperlink ref="G112" r:id="rId44" display="http://avncb.lge.com:8080/cb/item/14994785"/>
    <hyperlink ref="G113" r:id="rId45" display="http://avncb.lge.com:8080/cb/item/14994830"/>
    <hyperlink ref="G118" r:id="rId46" display="http://avncb.lge.com:8080/cb/item/15043124"/>
    <hyperlink ref="G119" r:id="rId47" display="http://avncb.lge.com:8080/cb/item/15043681"/>
    <hyperlink ref="G114" r:id="rId48" display="http://avncb.lge.com:8080/cb/item/15011229"/>
    <hyperlink ref="G115" r:id="rId49" display="http://avncb.lge.com:8080/cb/item/15012080"/>
    <hyperlink ref="G117" r:id="rId50" display="http://avncb.lge.com:8080/cb/item/15012100"/>
    <hyperlink ref="G120" r:id="rId51" display="http://avncb.lge.com:8080/cb/item/15048636"/>
    <hyperlink ref="G44" r:id="rId52" display="http://avncb.lge.com:8080/cb/item/14600410"/>
    <hyperlink ref="G80" r:id="rId53" display="http://avncb.lge.com:8080/cb/item/14694682"/>
    <hyperlink ref="G81" r:id="rId54" display="http://avncb.lge.com:8080/cb/item/14694687"/>
    <hyperlink ref="G82" r:id="rId55" display="http://avncb.lge.com:8080/cb/item/14694921"/>
    <hyperlink ref="G84" r:id="rId56" display="http://avncb.lge.com:8080/cb/item/14694926"/>
    <hyperlink ref="G85" r:id="rId57" display="http://avncb.lge.com:8080/cb/item/14695119"/>
    <hyperlink ref="G86" r:id="rId58" display="http://avncb.lge.com:8080/cb/item/14695456"/>
    <hyperlink ref="G87" r:id="rId59" display="http://avncb.lge.com:8080/cb/item/14696611"/>
    <hyperlink ref="G89" r:id="rId60" display="http://avncb.lge.com:8080/cb/item/14696684"/>
    <hyperlink ref="G92" r:id="rId61" display="http://avncb.lge.com:8080/cb/item/14696685"/>
    <hyperlink ref="G94" r:id="rId62" display="http://avncb.lge.com:8080/cb/item/14696700"/>
    <hyperlink ref="G95" r:id="rId63" display="http://avncb.lge.com:8080/cb/item/14696701"/>
    <hyperlink ref="G96" r:id="rId64" display="http://avncb.lge.com:8080/cb/item/14696702"/>
    <hyperlink ref="G97" r:id="rId65" display="http://avncb.lge.com:8080/cb/item/14696703"/>
    <hyperlink ref="G98" r:id="rId66" display="http://avncb.lge.com:8080/cb/item/14696706"/>
    <hyperlink ref="G99" r:id="rId67" display="http://avncb.lge.com:8080/cb/item/14696708"/>
    <hyperlink ref="G100" r:id="rId68" display="http://avncb.lge.com:8080/cb/item/14710163"/>
    <hyperlink ref="G41" r:id="rId69" display="http://avncb.lge.com:8080/cb/item/14600405"/>
    <hyperlink ref="G42" r:id="rId70" display="http://avncb.lge.com:8080/cb/item/14600408"/>
    <hyperlink ref="G47" r:id="rId71" display="http://avncb.lge.com:8080/cb/item/14608533"/>
    <hyperlink ref="G50" r:id="rId72" display="http://avncb.lge.com:8080/cb/item/14608547"/>
    <hyperlink ref="G51" r:id="rId73" display="http://avncb.lge.com:8080/cb/item/14608551"/>
    <hyperlink ref="G52" r:id="rId74" display="http://avncb.lge.com:8080/cb/item/14608555"/>
    <hyperlink ref="G53" r:id="rId75" display="http://avncb.lge.com:8080/cb/item/14608560"/>
    <hyperlink ref="G54" r:id="rId76" display="http://avncb.lge.com:8080/cb/item/14608562"/>
    <hyperlink ref="G59" r:id="rId77" display="http://avncb.lge.com:8080/cb/item/14678356"/>
    <hyperlink ref="G65" r:id="rId78" display="http://avncb.lge.com:8080/cb/item/14678703"/>
    <hyperlink ref="G66" r:id="rId79" display="http://avncb.lge.com:8080/cb/item/14678766"/>
    <hyperlink ref="G60" r:id="rId80" display="http://avncb.lge.com:8080/cb/item/14678401"/>
    <hyperlink ref="G22" r:id="rId81" display="http://avncb.lge.com:8080/cb/item/14561754"/>
    <hyperlink ref="G23" r:id="rId82" display="http://avncb.lge.com:8080/cb/item/14561755"/>
    <hyperlink ref="G25" r:id="rId83" display="http://avncb.lge.com:8080/cb/item/14561757"/>
    <hyperlink ref="G28" r:id="rId84" display="http://avncb.lge.com:8080/cb/item/14561759"/>
    <hyperlink ref="G29" r:id="rId85" display="http://avncb.lge.com:8080/cb/item/14561760"/>
    <hyperlink ref="G30" r:id="rId86" display="http://avncb.lge.com:8080/cb/item/14572945"/>
    <hyperlink ref="G27" r:id="rId87" display="http://avncb.lge.com:8080/cb/item/14561758"/>
    <hyperlink ref="G31" r:id="rId88" display="http://avncb.lge.com:8080/cb/item/14574941"/>
    <hyperlink ref="G32" r:id="rId89" display="http://avncb.lge.com:8080/cb/item/14574942"/>
    <hyperlink ref="G33" r:id="rId90" display="http://avncb.lge.com:8080/cb/item/14574946"/>
    <hyperlink ref="G34" r:id="rId91" display="http://avncb.lge.com:8080/cb/item/14574948"/>
    <hyperlink ref="G35" r:id="rId92" display="http://avncb.lge.com:8080/cb/item/14596208"/>
    <hyperlink ref="G36" r:id="rId93" display="http://avncb.lge.com:8080/cb/item/14596219"/>
    <hyperlink ref="G37" r:id="rId94" display="http://avncb.lge.com:8080/cb/item/14596303"/>
    <hyperlink ref="G38" r:id="rId95" display="http://avncb.lge.com:8080/cb/item/14596310"/>
    <hyperlink ref="G43" r:id="rId96" display="http://avncb.lge.com:8080/cb/item/14600409"/>
    <hyperlink ref="G121" r:id="rId97" display="http://avncb.lge.com:8080/cb/item/15048654"/>
  </hyperlinks>
  <pageMargins left="0.7" right="0.7" top="0.75" bottom="0.75" header="0.3" footer="0.3"/>
  <pageSetup paperSize="9" orientation="portrait" r:id="rId98"/>
  <extLst>
    <ext xmlns:x14="http://schemas.microsoft.com/office/spreadsheetml/2009/9/main" uri="{CCE6A557-97BC-4b89-ADB6-D9C93CAAB3DF}">
      <x14:dataValidations xmlns:xm="http://schemas.microsoft.com/office/excel/2006/main" count="6">
        <x14:dataValidation type="list" allowBlank="1" showInputMessage="1" showErrorMessage="1">
          <x14:formula1>
            <xm:f>[4]Category!#REF!</xm:f>
          </x14:formula1>
          <xm:sqref>AO76 AU53:AU57 AU25:AU38 AU104:AU122 AU40:AU46 AU59:AU101 AP16:AP123 AO24 AO55:AO58 AO70:AO73 AO61 AO16:AO21 AO109:AO120 AO66:AO67 AO101:AO105 AO44 AO80:AO86 AT24:AU24 AT25 AT103:AT123 AT39:AT42 AT102:AU102 AT16:AT21 AU16:AU23 AT44:AT101</xm:sqref>
        </x14:dataValidation>
        <x14:dataValidation type="list" allowBlank="1" showInputMessage="1" showErrorMessage="1">
          <x14:formula1>
            <xm:f>[5]Categories!#REF!</xm:f>
          </x14:formula1>
          <xm:sqref>AO39:AO40 AO45:AO46 AO48:AO49</xm:sqref>
        </x14:dataValidation>
        <x14:dataValidation type="list" allowBlank="1" showInputMessage="1" showErrorMessage="1">
          <x14:formula1>
            <xm:f>[6]Category!#REF!</xm:f>
          </x14:formula1>
          <xm:sqref>AO22:AO23 AO25:AO38 AO41:AO43 AO47 AO50:AO54 AO59:AO60 AO62:AO65 AO68:AO69 AO106:AO108 AO121:AO123 AO74:AO75 AO77:AO79 AO87:AO100 AT22:AT23 AT26:AT38 AT43</xm:sqref>
        </x14:dataValidation>
        <x14:dataValidation type="list" allowBlank="1" showErrorMessage="1">
          <x14:formula1>
            <xm:f>[6]ChoiceValues!#REF!</xm:f>
          </x14:formula1>
          <xm:sqref>T16:T123</xm:sqref>
        </x14:dataValidation>
        <x14:dataValidation type="list" allowBlank="1" showErrorMessage="1">
          <x14:formula1>
            <xm:f>[2]ChoiceValues!#REF!</xm:f>
          </x14:formula1>
          <xm:sqref>P15 T15</xm:sqref>
        </x14:dataValidation>
        <x14:dataValidation type="list" allowBlank="1" showInputMessage="1" showErrorMessage="1">
          <x14:formula1>
            <xm:f>[1]Categories!#REF!</xm:f>
          </x14:formula1>
          <xm:sqref>AP15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7">
    <tabColor theme="6" tint="0.79998168889431442"/>
  </sheetPr>
  <dimension ref="A1:AZ40"/>
  <sheetViews>
    <sheetView zoomScale="40" zoomScaleNormal="40" workbookViewId="0">
      <selection activeCell="I47" sqref="I47"/>
    </sheetView>
  </sheetViews>
  <sheetFormatPr defaultRowHeight="14.4"/>
  <cols>
    <col min="1" max="3" width="2.33203125" customWidth="1"/>
    <col min="4" max="4" width="5" customWidth="1"/>
    <col min="5" max="5" width="11.6640625" customWidth="1"/>
    <col min="6" max="6" width="41.88671875" customWidth="1"/>
    <col min="7" max="7" width="13.33203125" customWidth="1"/>
    <col min="8" max="8" width="16.109375" customWidth="1"/>
    <col min="9" max="9" width="21.5546875" customWidth="1"/>
    <col min="10" max="10" width="18.44140625" customWidth="1"/>
    <col min="11" max="11" width="15.88671875" customWidth="1"/>
    <col min="12" max="12" width="32" bestFit="1" customWidth="1"/>
    <col min="13" max="13" width="23.44140625" customWidth="1"/>
    <col min="14" max="14" width="23.6640625" customWidth="1"/>
    <col min="15" max="15" width="21" customWidth="1"/>
    <col min="16" max="16" width="21.33203125" customWidth="1"/>
    <col min="17" max="17" width="17.109375" customWidth="1"/>
    <col min="18" max="18" width="19.6640625" customWidth="1"/>
    <col min="19" max="19" width="21.88671875" customWidth="1"/>
    <col min="20" max="20" width="22.6640625" customWidth="1"/>
    <col min="21" max="21" width="14.88671875" customWidth="1"/>
    <col min="22" max="22" width="13.88671875" customWidth="1"/>
    <col min="23" max="23" width="10.6640625" bestFit="1" customWidth="1"/>
    <col min="24" max="24" width="19.21875" customWidth="1"/>
    <col min="25" max="25" width="15.88671875" bestFit="1" customWidth="1"/>
    <col min="26" max="26" width="9.88671875" customWidth="1"/>
    <col min="27" max="27" width="10.5546875" customWidth="1"/>
    <col min="28" max="28" width="11.5546875" customWidth="1"/>
    <col min="29" max="29" width="14" customWidth="1"/>
    <col min="30" max="32" width="19.33203125" customWidth="1"/>
    <col min="33" max="33" width="13.5546875" customWidth="1"/>
    <col min="34" max="38" width="7.5546875" customWidth="1"/>
    <col min="39" max="39" width="14.109375" customWidth="1"/>
    <col min="40" max="40" width="13.109375" customWidth="1"/>
    <col min="41" max="41" width="27.6640625" bestFit="1" customWidth="1"/>
    <col min="42" max="42" width="18.77734375" bestFit="1" customWidth="1"/>
    <col min="43" max="43" width="38.77734375" customWidth="1"/>
    <col min="44" max="44" width="13.5546875" customWidth="1"/>
    <col min="45" max="45" width="16.44140625" customWidth="1"/>
    <col min="46" max="46" width="13.88671875" customWidth="1"/>
    <col min="47" max="47" width="14.44140625" customWidth="1"/>
    <col min="48" max="48" width="14" customWidth="1"/>
    <col min="49" max="49" width="11.5546875" customWidth="1"/>
  </cols>
  <sheetData>
    <row r="1" spans="1:52" ht="20.25" customHeight="1">
      <c r="A1" s="39" t="s">
        <v>64</v>
      </c>
      <c r="D1" s="39"/>
      <c r="F1" s="43" t="s">
        <v>69</v>
      </c>
      <c r="G1" s="43" t="s">
        <v>65</v>
      </c>
      <c r="I1" s="43" t="s">
        <v>68</v>
      </c>
      <c r="J1" s="43" t="s">
        <v>65</v>
      </c>
      <c r="L1" s="50" t="s">
        <v>74</v>
      </c>
      <c r="M1" s="50" t="s">
        <v>65</v>
      </c>
      <c r="O1" s="50" t="s">
        <v>75</v>
      </c>
      <c r="P1" s="50" t="s">
        <v>65</v>
      </c>
      <c r="R1" s="165" t="s">
        <v>82</v>
      </c>
      <c r="S1" s="165" t="s">
        <v>65</v>
      </c>
      <c r="U1" s="165" t="s">
        <v>168</v>
      </c>
      <c r="V1" s="32">
        <f>COUNTIFS($AX:$AX,"Updated")</f>
        <v>0</v>
      </c>
      <c r="X1" s="166" t="s">
        <v>170</v>
      </c>
      <c r="Y1" s="167">
        <f>COUNTIFS($AZ:$AZ,"="&amp;1)</f>
        <v>17</v>
      </c>
      <c r="AA1" s="507" t="s">
        <v>2057</v>
      </c>
      <c r="AB1" s="507" t="s">
        <v>65</v>
      </c>
      <c r="AD1" s="507" t="s">
        <v>2058</v>
      </c>
      <c r="AE1" s="507" t="s">
        <v>65</v>
      </c>
      <c r="AG1" s="507" t="s">
        <v>2056</v>
      </c>
      <c r="AH1" s="507" t="s">
        <v>65</v>
      </c>
    </row>
    <row r="2" spans="1:52">
      <c r="F2" s="32" t="s">
        <v>56</v>
      </c>
      <c r="G2" s="32">
        <f>COUNTIF($AO:$AO,$F2)</f>
        <v>10</v>
      </c>
      <c r="I2" s="44" t="s">
        <v>56</v>
      </c>
      <c r="J2" s="32">
        <f t="shared" ref="J2:J7" si="0">COUNTIF($AP:$AP,$I2)</f>
        <v>23</v>
      </c>
      <c r="L2" s="32" t="s">
        <v>56</v>
      </c>
      <c r="M2" s="32">
        <f t="shared" ref="M2:M8" si="1">COUNTIF($AT:$AT,$L2)</f>
        <v>15</v>
      </c>
      <c r="O2" s="44" t="s">
        <v>56</v>
      </c>
      <c r="P2" s="32">
        <f t="shared" ref="P2:P7" si="2">COUNTIF($AU:$AU,$O2)</f>
        <v>21</v>
      </c>
      <c r="R2" s="44" t="s">
        <v>29</v>
      </c>
      <c r="S2" s="32">
        <f t="shared" ref="S2:S8" si="3">COUNTIF($W:$W,$R2)</f>
        <v>21</v>
      </c>
      <c r="X2" s="166" t="s">
        <v>171</v>
      </c>
      <c r="Y2" s="167">
        <f>COUNTIFS($AZ:$AZ,"="&amp;2)</f>
        <v>0</v>
      </c>
      <c r="AA2" s="32" t="s">
        <v>207</v>
      </c>
      <c r="AB2" s="32">
        <f>COUNTIFS($AE:$AE,AA2,$AO:$AO, $F$4)</f>
        <v>0</v>
      </c>
      <c r="AD2" s="32" t="s">
        <v>207</v>
      </c>
      <c r="AE2" s="32">
        <f>COUNTIFS(AM:AM, AD2)</f>
        <v>11</v>
      </c>
      <c r="AG2" s="32" t="s">
        <v>207</v>
      </c>
      <c r="AH2" s="32">
        <f>COUNTIFS($AM:$AM, AG2,$AT:$AT,$L$4)</f>
        <v>0</v>
      </c>
    </row>
    <row r="3" spans="1:52">
      <c r="F3" s="32" t="s">
        <v>61</v>
      </c>
      <c r="G3" s="32">
        <f t="shared" ref="G3:G8" si="4">COUNTIF($AO:$AO,$F3)</f>
        <v>0</v>
      </c>
      <c r="I3" s="44" t="s">
        <v>59</v>
      </c>
      <c r="J3" s="32">
        <f t="shared" si="0"/>
        <v>1</v>
      </c>
      <c r="L3" s="32" t="s">
        <v>61</v>
      </c>
      <c r="M3" s="32">
        <f t="shared" si="1"/>
        <v>2</v>
      </c>
      <c r="O3" s="44" t="s">
        <v>59</v>
      </c>
      <c r="P3" s="32">
        <f t="shared" si="2"/>
        <v>1</v>
      </c>
      <c r="R3" s="44" t="s">
        <v>97</v>
      </c>
      <c r="S3" s="32">
        <f t="shared" si="3"/>
        <v>0</v>
      </c>
      <c r="U3" s="165" t="s">
        <v>2054</v>
      </c>
      <c r="V3" s="165" t="s">
        <v>65</v>
      </c>
      <c r="X3" s="166" t="s">
        <v>172</v>
      </c>
      <c r="Y3" s="167">
        <f>COUNTIFS($AZ:$AZ,"="&amp;3)</f>
        <v>0</v>
      </c>
      <c r="AA3" s="32" t="s">
        <v>214</v>
      </c>
      <c r="AB3" s="32">
        <f>COUNTIFS($AE:$AE,AA3,$AO:$AO, $F$4)</f>
        <v>0</v>
      </c>
      <c r="AD3" s="32" t="s">
        <v>214</v>
      </c>
      <c r="AE3" s="32">
        <f>COUNTIFS(AM:AM, AD3)</f>
        <v>12</v>
      </c>
      <c r="AG3" s="32" t="s">
        <v>214</v>
      </c>
      <c r="AH3" s="32">
        <f>COUNTIFS($AM:$AM, AG3,$AT:$AT,$L$4)</f>
        <v>0</v>
      </c>
    </row>
    <row r="4" spans="1:52">
      <c r="F4" s="32" t="s">
        <v>58</v>
      </c>
      <c r="G4" s="32">
        <f t="shared" si="4"/>
        <v>0</v>
      </c>
      <c r="I4" s="44" t="s">
        <v>66</v>
      </c>
      <c r="J4" s="32">
        <f t="shared" si="0"/>
        <v>0</v>
      </c>
      <c r="L4" s="32" t="s">
        <v>58</v>
      </c>
      <c r="M4" s="32">
        <f t="shared" si="1"/>
        <v>0</v>
      </c>
      <c r="O4" s="44" t="s">
        <v>66</v>
      </c>
      <c r="P4" s="32">
        <f t="shared" si="2"/>
        <v>2</v>
      </c>
      <c r="R4" s="44" t="s">
        <v>98</v>
      </c>
      <c r="S4" s="32">
        <f t="shared" si="3"/>
        <v>0</v>
      </c>
      <c r="U4" s="32" t="s">
        <v>207</v>
      </c>
      <c r="V4" s="32">
        <f>COUNTIF(AE:AE, U4)</f>
        <v>13</v>
      </c>
      <c r="X4" s="166" t="s">
        <v>173</v>
      </c>
      <c r="Y4" s="167">
        <f>COUNTIFS($AZ:$AZ,"="&amp;4)</f>
        <v>0</v>
      </c>
      <c r="AA4" s="32" t="s">
        <v>1329</v>
      </c>
      <c r="AB4" s="32">
        <f>COUNTIFS($AE:$AE,AA4,$AO:$AO, $F$4)</f>
        <v>0</v>
      </c>
      <c r="AD4" s="32" t="s">
        <v>1329</v>
      </c>
      <c r="AE4" s="32">
        <f>COUNTIFS(AM:AM, AD4)</f>
        <v>0</v>
      </c>
      <c r="AG4" s="32" t="s">
        <v>1329</v>
      </c>
      <c r="AH4" s="32">
        <f>COUNTIFS($AM:$AM, AG4,$AT:$AT,$L$4)</f>
        <v>0</v>
      </c>
    </row>
    <row r="5" spans="1:52">
      <c r="F5" s="32" t="s">
        <v>63</v>
      </c>
      <c r="G5" s="32">
        <f t="shared" si="4"/>
        <v>0</v>
      </c>
      <c r="I5" s="32" t="s">
        <v>34</v>
      </c>
      <c r="J5" s="32">
        <f t="shared" si="0"/>
        <v>0</v>
      </c>
      <c r="L5" s="32" t="s">
        <v>63</v>
      </c>
      <c r="M5" s="32">
        <f t="shared" si="1"/>
        <v>0</v>
      </c>
      <c r="O5" s="32" t="s">
        <v>34</v>
      </c>
      <c r="P5" s="32">
        <f t="shared" si="2"/>
        <v>0</v>
      </c>
      <c r="R5" s="44" t="s">
        <v>35</v>
      </c>
      <c r="S5" s="32">
        <f t="shared" si="3"/>
        <v>0</v>
      </c>
      <c r="U5" s="32" t="s">
        <v>214</v>
      </c>
      <c r="V5" s="32">
        <f>COUNTIF(AE:AE, U5)</f>
        <v>11</v>
      </c>
      <c r="X5" s="166" t="s">
        <v>174</v>
      </c>
      <c r="Y5" s="167">
        <f>COUNTIFS($AZ:$AZ,"="&amp;5)</f>
        <v>0</v>
      </c>
      <c r="AA5" s="32" t="s">
        <v>206</v>
      </c>
      <c r="AB5" s="32">
        <f>COUNTIFS($AE:$AE,AA5,$AO:$AO, $F$4)</f>
        <v>0</v>
      </c>
      <c r="AD5" s="32" t="s">
        <v>206</v>
      </c>
      <c r="AE5" s="32">
        <f>COUNTIFS(AM:AM, AD5)</f>
        <v>1</v>
      </c>
      <c r="AG5" s="32" t="s">
        <v>206</v>
      </c>
      <c r="AH5" s="32">
        <f>COUNTIFS($AM:$AM, AG5,$AT:$AT,$L$4)</f>
        <v>0</v>
      </c>
    </row>
    <row r="6" spans="1:52">
      <c r="F6" s="32" t="s">
        <v>55</v>
      </c>
      <c r="G6" s="32">
        <f>COUNTIF($AO:$AO,$F6)</f>
        <v>1</v>
      </c>
      <c r="I6" s="32" t="s">
        <v>60</v>
      </c>
      <c r="J6" s="32">
        <f t="shared" si="0"/>
        <v>0</v>
      </c>
      <c r="L6" s="32" t="s">
        <v>55</v>
      </c>
      <c r="M6" s="32">
        <f t="shared" si="1"/>
        <v>3</v>
      </c>
      <c r="O6" s="32" t="s">
        <v>60</v>
      </c>
      <c r="P6" s="32">
        <f t="shared" si="2"/>
        <v>0</v>
      </c>
      <c r="R6" s="32" t="s">
        <v>99</v>
      </c>
      <c r="S6" s="32">
        <f t="shared" si="3"/>
        <v>0</v>
      </c>
      <c r="U6" s="32" t="s">
        <v>1329</v>
      </c>
      <c r="V6" s="32">
        <f>COUNTIF(AE:AE, U6)</f>
        <v>0</v>
      </c>
      <c r="X6" s="166" t="s">
        <v>175</v>
      </c>
      <c r="Y6" s="167">
        <f>COUNTIFS($AZ:$AZ,"="&amp;6)</f>
        <v>0</v>
      </c>
    </row>
    <row r="7" spans="1:52">
      <c r="F7" s="32" t="s">
        <v>57</v>
      </c>
      <c r="G7" s="32">
        <f>COUNTIF($AO:$AO,$F7)</f>
        <v>12</v>
      </c>
      <c r="I7" s="32" t="s">
        <v>62</v>
      </c>
      <c r="J7" s="32">
        <f t="shared" si="0"/>
        <v>0</v>
      </c>
      <c r="L7" s="32" t="s">
        <v>57</v>
      </c>
      <c r="M7" s="32">
        <f t="shared" si="1"/>
        <v>3</v>
      </c>
      <c r="O7" s="32" t="s">
        <v>62</v>
      </c>
      <c r="P7" s="32">
        <f t="shared" si="2"/>
        <v>0</v>
      </c>
      <c r="R7" s="32" t="s">
        <v>56</v>
      </c>
      <c r="S7" s="32">
        <f t="shared" si="3"/>
        <v>0</v>
      </c>
      <c r="U7" s="32" t="s">
        <v>206</v>
      </c>
      <c r="V7" s="32">
        <f>COUNTIF(AE:AE, U7)</f>
        <v>0</v>
      </c>
      <c r="X7" s="166" t="s">
        <v>176</v>
      </c>
      <c r="Y7" s="167">
        <f>COUNTIFS($AZ:$AZ,"="&amp;7)</f>
        <v>0</v>
      </c>
      <c r="AD7" s="507" t="s">
        <v>2060</v>
      </c>
      <c r="AE7" s="507" t="s">
        <v>65</v>
      </c>
    </row>
    <row r="8" spans="1:52">
      <c r="F8" s="32" t="s">
        <v>59</v>
      </c>
      <c r="G8" s="32">
        <f t="shared" si="4"/>
        <v>1</v>
      </c>
      <c r="I8" s="32"/>
      <c r="J8" s="32"/>
      <c r="L8" s="32" t="s">
        <v>59</v>
      </c>
      <c r="M8" s="32">
        <f t="shared" si="1"/>
        <v>1</v>
      </c>
      <c r="O8" s="32"/>
      <c r="P8" s="32"/>
      <c r="R8" s="32" t="s">
        <v>81</v>
      </c>
      <c r="S8" s="32">
        <f t="shared" si="3"/>
        <v>3</v>
      </c>
      <c r="X8" s="166" t="s">
        <v>177</v>
      </c>
      <c r="Y8" s="167">
        <f>COUNTIFS($AZ:$AZ,"="&amp;8)</f>
        <v>0</v>
      </c>
      <c r="AD8" s="32" t="s">
        <v>207</v>
      </c>
      <c r="AE8" s="32">
        <f>COUNTIFS(AR:AR, AD8)</f>
        <v>0</v>
      </c>
    </row>
    <row r="9" spans="1:52">
      <c r="F9" s="45" t="s">
        <v>67</v>
      </c>
      <c r="G9" s="46">
        <f>COUNTIFS($AC:$AC,"New_TC")</f>
        <v>24</v>
      </c>
      <c r="I9" s="45" t="s">
        <v>100</v>
      </c>
      <c r="J9" s="46">
        <f>COUNTIFS($AC:$AC,"Reuse_Org")</f>
        <v>0</v>
      </c>
      <c r="L9" s="45"/>
      <c r="M9" s="46">
        <f>COUNTA($E:$E)-1</f>
        <v>0</v>
      </c>
      <c r="O9" s="45" t="s">
        <v>101</v>
      </c>
      <c r="P9" s="46">
        <f>COUNTIFS($AC:$AC,"Reuse_Modify")</f>
        <v>0</v>
      </c>
      <c r="R9" s="32"/>
      <c r="S9" s="32"/>
      <c r="X9" s="166" t="s">
        <v>178</v>
      </c>
      <c r="Y9" s="167">
        <f>COUNTIFS($AZ:$AZ,"="&amp;9)</f>
        <v>7</v>
      </c>
      <c r="AD9" s="32" t="s">
        <v>214</v>
      </c>
      <c r="AE9" s="32">
        <f>COUNTIFS(AR:AR, AD9)</f>
        <v>0</v>
      </c>
    </row>
    <row r="10" spans="1:52">
      <c r="F10" s="45" t="s">
        <v>32</v>
      </c>
      <c r="G10" s="46">
        <f>SUM(G2:G8)</f>
        <v>24</v>
      </c>
      <c r="I10" s="45" t="s">
        <v>70</v>
      </c>
      <c r="J10" s="46">
        <f>SUM(J2:J7)</f>
        <v>24</v>
      </c>
      <c r="L10" s="45" t="s">
        <v>32</v>
      </c>
      <c r="M10" s="46">
        <f>SUM(M2:M8)</f>
        <v>24</v>
      </c>
      <c r="O10" s="45" t="s">
        <v>70</v>
      </c>
      <c r="P10" s="46">
        <f>SUM(P2:P7)</f>
        <v>24</v>
      </c>
      <c r="R10" s="45" t="s">
        <v>70</v>
      </c>
      <c r="S10" s="46">
        <f>SUM(S2:S9)</f>
        <v>24</v>
      </c>
      <c r="X10" s="166" t="s">
        <v>179</v>
      </c>
      <c r="Y10" s="167">
        <f>COUNTIFS($AZ:$AZ,"="&amp;10)</f>
        <v>0</v>
      </c>
      <c r="AD10" s="32" t="s">
        <v>1329</v>
      </c>
      <c r="AE10" s="32">
        <f>COUNTIFS(AR:AR, AD10)</f>
        <v>0</v>
      </c>
    </row>
    <row r="11" spans="1:52">
      <c r="F11" s="379" t="s">
        <v>1362</v>
      </c>
      <c r="G11">
        <f>SUMPRODUCT(1/COUNTIF(N16:N39,N16:N39))</f>
        <v>11.000000000000002</v>
      </c>
      <c r="X11" s="166" t="s">
        <v>180</v>
      </c>
      <c r="Y11" s="167">
        <f>COUNTIFS($AZ:$AZ,"="&amp;11)</f>
        <v>0</v>
      </c>
      <c r="AD11" s="32" t="s">
        <v>206</v>
      </c>
      <c r="AE11" s="32">
        <f>COUNTIFS(AR:AR, AD11)</f>
        <v>23</v>
      </c>
    </row>
    <row r="12" spans="1:52">
      <c r="X12" s="166" t="s">
        <v>181</v>
      </c>
      <c r="Y12" s="167">
        <f>COUNTIFS($AZ:$AZ,"="&amp;12)</f>
        <v>0</v>
      </c>
    </row>
    <row r="13" spans="1:52">
      <c r="D13" s="41"/>
      <c r="N13">
        <f>SUMPRODUCT(1/COUNTIF(N16:N32, N16:N32))</f>
        <v>7.0000000000000009</v>
      </c>
    </row>
    <row r="14" spans="1:52" ht="19.95" customHeight="1">
      <c r="E14" s="56" t="s">
        <v>38</v>
      </c>
      <c r="F14" s="56" t="s">
        <v>39</v>
      </c>
      <c r="G14" s="55" t="s">
        <v>4</v>
      </c>
      <c r="H14" s="55" t="s">
        <v>41</v>
      </c>
      <c r="I14" s="55" t="s">
        <v>77</v>
      </c>
      <c r="J14" s="55" t="s">
        <v>78</v>
      </c>
      <c r="K14" s="55" t="s">
        <v>79</v>
      </c>
      <c r="L14" s="55" t="s">
        <v>80</v>
      </c>
      <c r="M14" s="55" t="s">
        <v>42</v>
      </c>
      <c r="N14" s="55" t="s">
        <v>43</v>
      </c>
      <c r="O14" s="55" t="s">
        <v>31</v>
      </c>
      <c r="P14" s="55" t="s">
        <v>40</v>
      </c>
      <c r="Q14" s="55" t="s">
        <v>84</v>
      </c>
      <c r="R14" s="55" t="s">
        <v>85</v>
      </c>
      <c r="S14" s="55" t="s">
        <v>45</v>
      </c>
      <c r="T14" s="55" t="s">
        <v>86</v>
      </c>
      <c r="U14" s="55" t="s">
        <v>46</v>
      </c>
      <c r="V14" s="55" t="s">
        <v>44</v>
      </c>
      <c r="W14" s="55" t="s">
        <v>2</v>
      </c>
      <c r="X14" s="55" t="s">
        <v>3</v>
      </c>
      <c r="Y14" s="55" t="s">
        <v>87</v>
      </c>
      <c r="Z14" s="55" t="s">
        <v>88</v>
      </c>
      <c r="AA14" s="55" t="s">
        <v>89</v>
      </c>
      <c r="AB14" s="55" t="s">
        <v>90</v>
      </c>
      <c r="AC14" s="55" t="s">
        <v>91</v>
      </c>
      <c r="AD14" s="57" t="s">
        <v>92</v>
      </c>
      <c r="AE14" s="57" t="s">
        <v>134</v>
      </c>
      <c r="AF14" s="57" t="s">
        <v>135</v>
      </c>
      <c r="AG14" s="58" t="s">
        <v>47</v>
      </c>
      <c r="AH14" s="58" t="s">
        <v>93</v>
      </c>
      <c r="AI14" s="58" t="s">
        <v>84</v>
      </c>
      <c r="AJ14" s="58" t="s">
        <v>94</v>
      </c>
      <c r="AK14" s="58" t="s">
        <v>95</v>
      </c>
      <c r="AL14" s="57" t="s">
        <v>50</v>
      </c>
      <c r="AM14" s="597" t="s">
        <v>48</v>
      </c>
      <c r="AN14" s="597"/>
      <c r="AO14" s="597"/>
      <c r="AP14" s="597"/>
      <c r="AQ14" s="597"/>
      <c r="AR14" s="597" t="s">
        <v>49</v>
      </c>
      <c r="AS14" s="597"/>
      <c r="AT14" s="597"/>
      <c r="AU14" s="597"/>
      <c r="AV14" s="597"/>
      <c r="AW14" s="157"/>
      <c r="AX14" s="157"/>
      <c r="AY14" s="157"/>
      <c r="AZ14" s="157"/>
    </row>
    <row r="15" spans="1:52" ht="20.399999999999999" customHeight="1">
      <c r="E15" s="342"/>
      <c r="F15" s="127"/>
      <c r="G15" s="342"/>
      <c r="H15" s="343"/>
      <c r="I15" s="127"/>
      <c r="J15" s="127"/>
      <c r="K15" s="343"/>
      <c r="L15" s="343"/>
      <c r="M15" s="343"/>
      <c r="N15" s="343"/>
      <c r="O15" s="343"/>
      <c r="P15" s="343"/>
      <c r="Q15" s="344"/>
      <c r="R15" s="344"/>
      <c r="S15" s="343"/>
      <c r="T15" s="343"/>
      <c r="U15" s="343"/>
      <c r="V15" s="343"/>
      <c r="W15" s="343"/>
      <c r="X15" s="343"/>
      <c r="Y15" s="343"/>
      <c r="Z15" s="343"/>
      <c r="AA15" s="343"/>
      <c r="AB15" s="343"/>
      <c r="AC15" s="343"/>
      <c r="AD15" s="343"/>
      <c r="AE15" s="345"/>
      <c r="AF15" s="345"/>
      <c r="AG15" s="343"/>
      <c r="AH15" s="343"/>
      <c r="AI15" s="343"/>
      <c r="AJ15" s="343"/>
      <c r="AK15" s="343"/>
      <c r="AL15" s="343"/>
      <c r="AM15" s="63" t="s">
        <v>36</v>
      </c>
      <c r="AN15" s="292" t="s">
        <v>96</v>
      </c>
      <c r="AO15" s="63" t="s">
        <v>52</v>
      </c>
      <c r="AP15" s="63" t="s">
        <v>53</v>
      </c>
      <c r="AQ15" s="64" t="s">
        <v>51</v>
      </c>
      <c r="AR15" s="66" t="s">
        <v>36</v>
      </c>
      <c r="AS15" s="66" t="s">
        <v>96</v>
      </c>
      <c r="AT15" s="66" t="s">
        <v>54</v>
      </c>
      <c r="AU15" s="66" t="s">
        <v>53</v>
      </c>
      <c r="AV15" s="66" t="s">
        <v>51</v>
      </c>
      <c r="AW15" s="158" t="s">
        <v>153</v>
      </c>
      <c r="AX15" s="158" t="s">
        <v>168</v>
      </c>
      <c r="AY15" s="158" t="s">
        <v>169</v>
      </c>
      <c r="AZ15" s="315" t="s">
        <v>166</v>
      </c>
    </row>
    <row r="16" spans="1:52" ht="19.95" customHeight="1">
      <c r="E16" s="305"/>
      <c r="F16" s="54"/>
      <c r="G16" s="305"/>
      <c r="H16" s="159"/>
      <c r="I16" s="341" t="s">
        <v>8216</v>
      </c>
      <c r="J16" s="341" t="s">
        <v>1094</v>
      </c>
      <c r="K16" s="159"/>
      <c r="L16" s="159"/>
      <c r="M16" s="159"/>
      <c r="N16" s="319" t="s">
        <v>1295</v>
      </c>
      <c r="O16" s="173"/>
      <c r="P16" s="173"/>
      <c r="Q16" s="319" t="s">
        <v>8233</v>
      </c>
      <c r="R16" s="320" t="s">
        <v>8250</v>
      </c>
      <c r="S16" s="159"/>
      <c r="T16" s="159"/>
      <c r="U16" s="159"/>
      <c r="V16" s="159"/>
      <c r="W16" s="319" t="s">
        <v>29</v>
      </c>
      <c r="X16" s="159"/>
      <c r="Y16" s="159"/>
      <c r="Z16" s="159"/>
      <c r="AA16" s="159"/>
      <c r="AB16" s="159"/>
      <c r="AC16" s="76" t="s">
        <v>142</v>
      </c>
      <c r="AD16" s="159"/>
      <c r="AE16" s="69" t="s">
        <v>214</v>
      </c>
      <c r="AF16" s="162">
        <v>43845</v>
      </c>
      <c r="AG16" s="159"/>
      <c r="AH16" s="159"/>
      <c r="AI16" s="159"/>
      <c r="AJ16" s="159"/>
      <c r="AK16" s="159"/>
      <c r="AL16" s="159"/>
      <c r="AM16" s="69" t="s">
        <v>207</v>
      </c>
      <c r="AN16" s="162">
        <v>43846</v>
      </c>
      <c r="AO16" s="69" t="s">
        <v>57</v>
      </c>
      <c r="AP16" s="69" t="s">
        <v>56</v>
      </c>
      <c r="AQ16" s="319" t="s">
        <v>1074</v>
      </c>
      <c r="AR16" s="104" t="s">
        <v>206</v>
      </c>
      <c r="AS16" s="163">
        <v>43847</v>
      </c>
      <c r="AT16" s="44" t="s">
        <v>56</v>
      </c>
      <c r="AU16" s="69" t="s">
        <v>56</v>
      </c>
      <c r="AV16" s="69"/>
      <c r="AW16" s="159"/>
      <c r="AX16" s="159"/>
      <c r="AY16" s="159"/>
      <c r="AZ16" s="32">
        <f t="shared" ref="AZ16:AZ31" si="5">MONTH(AF17)</f>
        <v>1</v>
      </c>
    </row>
    <row r="17" spans="5:52" ht="19.95" customHeight="1">
      <c r="E17" s="305"/>
      <c r="F17" s="54"/>
      <c r="G17" s="305"/>
      <c r="H17" s="159"/>
      <c r="I17" s="341" t="s">
        <v>8217</v>
      </c>
      <c r="J17" s="341" t="s">
        <v>1095</v>
      </c>
      <c r="K17" s="159"/>
      <c r="L17" s="159"/>
      <c r="M17" s="159"/>
      <c r="N17" s="324" t="s">
        <v>1295</v>
      </c>
      <c r="O17" s="173"/>
      <c r="P17" s="173"/>
      <c r="Q17" s="324" t="s">
        <v>8234</v>
      </c>
      <c r="R17" s="325" t="s">
        <v>8251</v>
      </c>
      <c r="S17" s="159"/>
      <c r="T17" s="159"/>
      <c r="U17" s="159"/>
      <c r="V17" s="159"/>
      <c r="W17" s="319" t="s">
        <v>29</v>
      </c>
      <c r="X17" s="159"/>
      <c r="Y17" s="159"/>
      <c r="Z17" s="159"/>
      <c r="AA17" s="159"/>
      <c r="AB17" s="159"/>
      <c r="AC17" s="76" t="s">
        <v>142</v>
      </c>
      <c r="AD17" s="159"/>
      <c r="AE17" s="104" t="s">
        <v>214</v>
      </c>
      <c r="AF17" s="163">
        <v>43845</v>
      </c>
      <c r="AG17" s="159"/>
      <c r="AH17" s="159"/>
      <c r="AI17" s="159"/>
      <c r="AJ17" s="159"/>
      <c r="AK17" s="159"/>
      <c r="AL17" s="159"/>
      <c r="AM17" s="104" t="s">
        <v>207</v>
      </c>
      <c r="AN17" s="163">
        <v>43846</v>
      </c>
      <c r="AO17" s="104" t="s">
        <v>56</v>
      </c>
      <c r="AP17" s="104" t="s">
        <v>56</v>
      </c>
      <c r="AQ17" s="104"/>
      <c r="AR17" s="104" t="s">
        <v>206</v>
      </c>
      <c r="AS17" s="163">
        <v>43847</v>
      </c>
      <c r="AT17" s="116" t="s">
        <v>57</v>
      </c>
      <c r="AU17" s="69" t="s">
        <v>56</v>
      </c>
      <c r="AV17" s="69" t="s">
        <v>1075</v>
      </c>
      <c r="AW17" s="159"/>
      <c r="AX17" s="159"/>
      <c r="AY17" s="159"/>
      <c r="AZ17" s="32">
        <f t="shared" si="5"/>
        <v>1</v>
      </c>
    </row>
    <row r="18" spans="5:52" ht="19.95" customHeight="1">
      <c r="E18" s="305"/>
      <c r="F18" s="54"/>
      <c r="G18" s="305"/>
      <c r="H18" s="173"/>
      <c r="I18" s="341" t="s">
        <v>8218</v>
      </c>
      <c r="J18" s="341" t="s">
        <v>1096</v>
      </c>
      <c r="K18" s="173"/>
      <c r="L18" s="173"/>
      <c r="M18" s="173"/>
      <c r="N18" s="319" t="s">
        <v>1295</v>
      </c>
      <c r="O18" s="173"/>
      <c r="P18" s="173"/>
      <c r="Q18" s="321" t="s">
        <v>8235</v>
      </c>
      <c r="R18" s="320" t="s">
        <v>8252</v>
      </c>
      <c r="S18" s="159"/>
      <c r="T18" s="173"/>
      <c r="U18" s="173"/>
      <c r="V18" s="173"/>
      <c r="W18" s="319" t="s">
        <v>29</v>
      </c>
      <c r="X18" s="159"/>
      <c r="Y18" s="159"/>
      <c r="Z18" s="159"/>
      <c r="AA18" s="159"/>
      <c r="AB18" s="159"/>
      <c r="AC18" s="76" t="s">
        <v>142</v>
      </c>
      <c r="AD18" s="159"/>
      <c r="AE18" s="69" t="s">
        <v>214</v>
      </c>
      <c r="AF18" s="162">
        <v>43845</v>
      </c>
      <c r="AG18" s="159"/>
      <c r="AH18" s="159"/>
      <c r="AI18" s="159"/>
      <c r="AJ18" s="159"/>
      <c r="AK18" s="159"/>
      <c r="AL18" s="159"/>
      <c r="AM18" s="69" t="s">
        <v>207</v>
      </c>
      <c r="AN18" s="162">
        <v>43846</v>
      </c>
      <c r="AO18" s="69" t="s">
        <v>56</v>
      </c>
      <c r="AP18" s="104" t="s">
        <v>56</v>
      </c>
      <c r="AQ18" s="69"/>
      <c r="AR18" s="69" t="s">
        <v>206</v>
      </c>
      <c r="AS18" s="162">
        <v>43847</v>
      </c>
      <c r="AT18" s="44" t="s">
        <v>56</v>
      </c>
      <c r="AU18" s="69" t="s">
        <v>56</v>
      </c>
      <c r="AV18" s="69" t="s">
        <v>1076</v>
      </c>
      <c r="AW18" s="159"/>
      <c r="AX18" s="159"/>
      <c r="AY18" s="159"/>
      <c r="AZ18" s="32">
        <f t="shared" si="5"/>
        <v>1</v>
      </c>
    </row>
    <row r="19" spans="5:52" ht="19.95" customHeight="1">
      <c r="E19" s="305"/>
      <c r="F19" s="54"/>
      <c r="G19" s="305"/>
      <c r="H19" s="173"/>
      <c r="I19" s="341" t="s">
        <v>8219</v>
      </c>
      <c r="J19" s="341" t="s">
        <v>1097</v>
      </c>
      <c r="K19" s="173"/>
      <c r="L19" s="173"/>
      <c r="M19" s="173"/>
      <c r="N19" s="319" t="s">
        <v>1296</v>
      </c>
      <c r="O19" s="173"/>
      <c r="P19" s="173"/>
      <c r="Q19" s="319" t="s">
        <v>8236</v>
      </c>
      <c r="R19" s="320" t="s">
        <v>8253</v>
      </c>
      <c r="S19" s="159"/>
      <c r="T19" s="173"/>
      <c r="U19" s="173"/>
      <c r="V19" s="173"/>
      <c r="W19" s="319" t="s">
        <v>29</v>
      </c>
      <c r="X19" s="159"/>
      <c r="Y19" s="159"/>
      <c r="Z19" s="159"/>
      <c r="AA19" s="159"/>
      <c r="AB19" s="159"/>
      <c r="AC19" s="76" t="s">
        <v>142</v>
      </c>
      <c r="AD19" s="159"/>
      <c r="AE19" s="69" t="s">
        <v>214</v>
      </c>
      <c r="AF19" s="162">
        <v>43845</v>
      </c>
      <c r="AG19" s="159"/>
      <c r="AH19" s="159"/>
      <c r="AI19" s="159"/>
      <c r="AJ19" s="159"/>
      <c r="AK19" s="159"/>
      <c r="AL19" s="159"/>
      <c r="AM19" s="69" t="s">
        <v>207</v>
      </c>
      <c r="AN19" s="162">
        <v>43846</v>
      </c>
      <c r="AO19" s="69" t="s">
        <v>57</v>
      </c>
      <c r="AP19" s="69" t="s">
        <v>56</v>
      </c>
      <c r="AQ19" s="104" t="s">
        <v>1077</v>
      </c>
      <c r="AR19" s="69" t="s">
        <v>206</v>
      </c>
      <c r="AS19" s="163">
        <v>43847</v>
      </c>
      <c r="AT19" s="102" t="s">
        <v>55</v>
      </c>
      <c r="AU19" s="69" t="s">
        <v>56</v>
      </c>
      <c r="AV19" s="104" t="s">
        <v>1078</v>
      </c>
      <c r="AW19" s="159"/>
      <c r="AX19" s="159"/>
      <c r="AY19" s="159"/>
      <c r="AZ19" s="32">
        <f t="shared" si="5"/>
        <v>1</v>
      </c>
    </row>
    <row r="20" spans="5:52" ht="19.95" customHeight="1">
      <c r="E20" s="305"/>
      <c r="F20" s="54"/>
      <c r="G20" s="305"/>
      <c r="H20" s="173"/>
      <c r="I20" s="341" t="s">
        <v>8220</v>
      </c>
      <c r="J20" s="341" t="s">
        <v>1098</v>
      </c>
      <c r="K20" s="173"/>
      <c r="L20" s="173"/>
      <c r="M20" s="173"/>
      <c r="N20" s="319" t="s">
        <v>1296</v>
      </c>
      <c r="O20" s="173"/>
      <c r="P20" s="173"/>
      <c r="Q20" s="324" t="s">
        <v>8237</v>
      </c>
      <c r="R20" s="320" t="s">
        <v>8254</v>
      </c>
      <c r="S20" s="159"/>
      <c r="T20" s="173"/>
      <c r="U20" s="173"/>
      <c r="V20" s="173"/>
      <c r="W20" s="319" t="s">
        <v>29</v>
      </c>
      <c r="X20" s="159"/>
      <c r="Y20" s="159"/>
      <c r="Z20" s="159"/>
      <c r="AA20" s="159"/>
      <c r="AB20" s="159"/>
      <c r="AC20" s="76" t="s">
        <v>142</v>
      </c>
      <c r="AD20" s="159"/>
      <c r="AE20" s="69" t="s">
        <v>214</v>
      </c>
      <c r="AF20" s="162">
        <v>43845</v>
      </c>
      <c r="AG20" s="159"/>
      <c r="AH20" s="159"/>
      <c r="AI20" s="159"/>
      <c r="AJ20" s="159"/>
      <c r="AK20" s="159"/>
      <c r="AL20" s="159"/>
      <c r="AM20" s="69" t="s">
        <v>207</v>
      </c>
      <c r="AN20" s="162">
        <v>43846</v>
      </c>
      <c r="AO20" s="69" t="s">
        <v>57</v>
      </c>
      <c r="AP20" s="69" t="s">
        <v>56</v>
      </c>
      <c r="AQ20" s="104" t="s">
        <v>1079</v>
      </c>
      <c r="AR20" s="69" t="s">
        <v>206</v>
      </c>
      <c r="AS20" s="163">
        <v>43847</v>
      </c>
      <c r="AT20" s="102" t="s">
        <v>55</v>
      </c>
      <c r="AU20" s="69" t="s">
        <v>56</v>
      </c>
      <c r="AV20" s="104" t="s">
        <v>1080</v>
      </c>
      <c r="AW20" s="159"/>
      <c r="AX20" s="159"/>
      <c r="AY20" s="159"/>
      <c r="AZ20" s="32">
        <f t="shared" si="5"/>
        <v>1</v>
      </c>
    </row>
    <row r="21" spans="5:52" ht="19.95" customHeight="1">
      <c r="E21" s="305"/>
      <c r="F21" s="54"/>
      <c r="G21" s="305"/>
      <c r="H21" s="159"/>
      <c r="I21" s="341" t="s">
        <v>8221</v>
      </c>
      <c r="J21" s="341" t="s">
        <v>1099</v>
      </c>
      <c r="K21" s="159"/>
      <c r="L21" s="159"/>
      <c r="M21" s="159"/>
      <c r="N21" s="319" t="s">
        <v>1297</v>
      </c>
      <c r="O21" s="173"/>
      <c r="P21" s="173"/>
      <c r="Q21" s="319" t="s">
        <v>8238</v>
      </c>
      <c r="R21" s="320" t="s">
        <v>8255</v>
      </c>
      <c r="S21" s="159"/>
      <c r="T21" s="173"/>
      <c r="U21" s="159"/>
      <c r="V21" s="159"/>
      <c r="W21" s="319" t="s">
        <v>29</v>
      </c>
      <c r="X21" s="159"/>
      <c r="Y21" s="159"/>
      <c r="Z21" s="159"/>
      <c r="AA21" s="159"/>
      <c r="AB21" s="159"/>
      <c r="AC21" s="76" t="s">
        <v>142</v>
      </c>
      <c r="AD21" s="159"/>
      <c r="AE21" s="69" t="s">
        <v>207</v>
      </c>
      <c r="AF21" s="162">
        <v>43846</v>
      </c>
      <c r="AG21" s="159"/>
      <c r="AH21" s="159"/>
      <c r="AI21" s="159"/>
      <c r="AJ21" s="159"/>
      <c r="AK21" s="159"/>
      <c r="AL21" s="159"/>
      <c r="AM21" s="69" t="s">
        <v>214</v>
      </c>
      <c r="AN21" s="162">
        <v>43846</v>
      </c>
      <c r="AO21" s="69" t="s">
        <v>57</v>
      </c>
      <c r="AP21" s="69" t="s">
        <v>56</v>
      </c>
      <c r="AQ21" s="69" t="s">
        <v>1081</v>
      </c>
      <c r="AR21" s="69" t="s">
        <v>206</v>
      </c>
      <c r="AS21" s="162">
        <v>43847</v>
      </c>
      <c r="AT21" s="44" t="s">
        <v>56</v>
      </c>
      <c r="AU21" s="69" t="s">
        <v>56</v>
      </c>
      <c r="AV21" s="69"/>
      <c r="AW21" s="159"/>
      <c r="AX21" s="159"/>
      <c r="AY21" s="159"/>
      <c r="AZ21" s="32">
        <f t="shared" si="5"/>
        <v>1</v>
      </c>
    </row>
    <row r="22" spans="5:52" ht="19.95" customHeight="1">
      <c r="E22" s="305"/>
      <c r="F22" s="54"/>
      <c r="G22" s="305"/>
      <c r="H22" s="159"/>
      <c r="I22" s="341" t="s">
        <v>8222</v>
      </c>
      <c r="J22" s="341" t="s">
        <v>1100</v>
      </c>
      <c r="K22" s="159"/>
      <c r="L22" s="159"/>
      <c r="M22" s="159"/>
      <c r="N22" s="319" t="s">
        <v>1297</v>
      </c>
      <c r="O22" s="173"/>
      <c r="P22" s="173"/>
      <c r="Q22" s="319" t="s">
        <v>8239</v>
      </c>
      <c r="R22" s="320" t="s">
        <v>8255</v>
      </c>
      <c r="S22" s="159"/>
      <c r="T22" s="173"/>
      <c r="U22" s="159"/>
      <c r="V22" s="159"/>
      <c r="W22" s="319" t="s">
        <v>29</v>
      </c>
      <c r="X22" s="159"/>
      <c r="Y22" s="159"/>
      <c r="Z22" s="159"/>
      <c r="AA22" s="159"/>
      <c r="AB22" s="159"/>
      <c r="AC22" s="76" t="s">
        <v>142</v>
      </c>
      <c r="AD22" s="159"/>
      <c r="AE22" s="69" t="s">
        <v>207</v>
      </c>
      <c r="AF22" s="162">
        <v>43846</v>
      </c>
      <c r="AG22" s="159"/>
      <c r="AH22" s="159"/>
      <c r="AI22" s="159"/>
      <c r="AJ22" s="159"/>
      <c r="AK22" s="159"/>
      <c r="AL22" s="159"/>
      <c r="AM22" s="69" t="s">
        <v>214</v>
      </c>
      <c r="AN22" s="162">
        <v>43847</v>
      </c>
      <c r="AO22" s="69" t="s">
        <v>56</v>
      </c>
      <c r="AP22" s="69" t="s">
        <v>56</v>
      </c>
      <c r="AQ22" s="340" t="s">
        <v>1082</v>
      </c>
      <c r="AR22" s="69" t="s">
        <v>206</v>
      </c>
      <c r="AS22" s="162">
        <v>43847</v>
      </c>
      <c r="AT22" s="44" t="s">
        <v>56</v>
      </c>
      <c r="AU22" s="69" t="s">
        <v>56</v>
      </c>
      <c r="AV22" s="69"/>
      <c r="AW22" s="159"/>
      <c r="AX22" s="159"/>
      <c r="AY22" s="159"/>
      <c r="AZ22" s="32">
        <f t="shared" si="5"/>
        <v>1</v>
      </c>
    </row>
    <row r="23" spans="5:52" ht="19.95" customHeight="1">
      <c r="E23" s="306"/>
      <c r="F23" s="54"/>
      <c r="G23" s="305"/>
      <c r="H23" s="173"/>
      <c r="I23" s="341" t="s">
        <v>8223</v>
      </c>
      <c r="J23" s="341" t="s">
        <v>1101</v>
      </c>
      <c r="K23" s="173"/>
      <c r="L23" s="173"/>
      <c r="M23" s="173"/>
      <c r="N23" s="319" t="s">
        <v>1297</v>
      </c>
      <c r="O23" s="173"/>
      <c r="P23" s="173"/>
      <c r="Q23" s="319" t="s">
        <v>8240</v>
      </c>
      <c r="R23" s="320" t="s">
        <v>8256</v>
      </c>
      <c r="S23" s="173"/>
      <c r="T23" s="173"/>
      <c r="U23" s="173"/>
      <c r="V23" s="173"/>
      <c r="W23" s="319" t="s">
        <v>29</v>
      </c>
      <c r="X23" s="173"/>
      <c r="Y23" s="173"/>
      <c r="Z23" s="173"/>
      <c r="AA23" s="173"/>
      <c r="AB23" s="173"/>
      <c r="AC23" s="76" t="s">
        <v>142</v>
      </c>
      <c r="AD23" s="173"/>
      <c r="AE23" s="69" t="s">
        <v>207</v>
      </c>
      <c r="AF23" s="162">
        <v>43846</v>
      </c>
      <c r="AG23" s="173"/>
      <c r="AH23" s="173"/>
      <c r="AI23" s="173"/>
      <c r="AJ23" s="173"/>
      <c r="AK23" s="173"/>
      <c r="AL23" s="173"/>
      <c r="AM23" s="69" t="s">
        <v>214</v>
      </c>
      <c r="AN23" s="162">
        <v>43846</v>
      </c>
      <c r="AO23" s="69" t="s">
        <v>57</v>
      </c>
      <c r="AP23" s="69" t="s">
        <v>56</v>
      </c>
      <c r="AQ23" s="69" t="s">
        <v>1083</v>
      </c>
      <c r="AR23" s="69" t="s">
        <v>206</v>
      </c>
      <c r="AS23" s="162">
        <v>43847</v>
      </c>
      <c r="AT23" s="44" t="s">
        <v>56</v>
      </c>
      <c r="AU23" s="105" t="s">
        <v>56</v>
      </c>
      <c r="AV23" s="69"/>
      <c r="AW23" s="173"/>
      <c r="AX23" s="159"/>
      <c r="AY23" s="173"/>
      <c r="AZ23" s="32">
        <f t="shared" si="5"/>
        <v>1</v>
      </c>
    </row>
    <row r="24" spans="5:52" ht="19.95" customHeight="1">
      <c r="E24" s="306"/>
      <c r="F24" s="54"/>
      <c r="G24" s="305"/>
      <c r="H24" s="173"/>
      <c r="I24" s="341" t="s">
        <v>8224</v>
      </c>
      <c r="J24" s="341" t="s">
        <v>1102</v>
      </c>
      <c r="K24" s="173"/>
      <c r="L24" s="173"/>
      <c r="M24" s="173"/>
      <c r="N24" s="324" t="s">
        <v>1298</v>
      </c>
      <c r="O24" s="173"/>
      <c r="P24" s="173"/>
      <c r="Q24" s="324" t="s">
        <v>8241</v>
      </c>
      <c r="R24" s="325" t="s">
        <v>8257</v>
      </c>
      <c r="S24" s="173"/>
      <c r="T24" s="173"/>
      <c r="U24" s="173"/>
      <c r="V24" s="173"/>
      <c r="W24" s="319" t="s">
        <v>29</v>
      </c>
      <c r="X24" s="173"/>
      <c r="Y24" s="173"/>
      <c r="Z24" s="173"/>
      <c r="AA24" s="173"/>
      <c r="AB24" s="173"/>
      <c r="AC24" s="76" t="s">
        <v>142</v>
      </c>
      <c r="AD24" s="173"/>
      <c r="AE24" s="104" t="s">
        <v>214</v>
      </c>
      <c r="AF24" s="163">
        <v>43846</v>
      </c>
      <c r="AG24" s="173"/>
      <c r="AH24" s="173"/>
      <c r="AI24" s="173"/>
      <c r="AJ24" s="173"/>
      <c r="AK24" s="173"/>
      <c r="AL24" s="173"/>
      <c r="AM24" s="104" t="s">
        <v>207</v>
      </c>
      <c r="AN24" s="163">
        <v>43846</v>
      </c>
      <c r="AO24" s="104" t="s">
        <v>56</v>
      </c>
      <c r="AP24" s="104" t="s">
        <v>56</v>
      </c>
      <c r="AQ24" s="104"/>
      <c r="AR24" s="104" t="s">
        <v>206</v>
      </c>
      <c r="AS24" s="163">
        <v>43847</v>
      </c>
      <c r="AT24" s="116" t="s">
        <v>57</v>
      </c>
      <c r="AU24" s="69" t="s">
        <v>56</v>
      </c>
      <c r="AV24" s="104" t="s">
        <v>1084</v>
      </c>
      <c r="AW24" s="173"/>
      <c r="AX24" s="159"/>
      <c r="AY24" s="173"/>
      <c r="AZ24" s="32">
        <f t="shared" si="5"/>
        <v>1</v>
      </c>
    </row>
    <row r="25" spans="5:52" ht="19.95" customHeight="1">
      <c r="E25" s="306"/>
      <c r="F25" s="54"/>
      <c r="G25" s="305"/>
      <c r="H25" s="173"/>
      <c r="I25" s="341" t="s">
        <v>8225</v>
      </c>
      <c r="J25" s="341" t="s">
        <v>1103</v>
      </c>
      <c r="K25" s="173"/>
      <c r="L25" s="173"/>
      <c r="M25" s="173"/>
      <c r="N25" s="324" t="s">
        <v>1298</v>
      </c>
      <c r="O25" s="173"/>
      <c r="P25" s="173"/>
      <c r="Q25" s="324" t="s">
        <v>8242</v>
      </c>
      <c r="R25" s="325" t="s">
        <v>8257</v>
      </c>
      <c r="S25" s="173"/>
      <c r="T25" s="173"/>
      <c r="U25" s="173"/>
      <c r="V25" s="173"/>
      <c r="W25" s="319" t="s">
        <v>29</v>
      </c>
      <c r="X25" s="173"/>
      <c r="Y25" s="173"/>
      <c r="Z25" s="173"/>
      <c r="AA25" s="173"/>
      <c r="AB25" s="173"/>
      <c r="AC25" s="76" t="s">
        <v>142</v>
      </c>
      <c r="AD25" s="173"/>
      <c r="AE25" s="104" t="s">
        <v>214</v>
      </c>
      <c r="AF25" s="163">
        <v>43846</v>
      </c>
      <c r="AG25" s="173"/>
      <c r="AH25" s="173"/>
      <c r="AI25" s="173"/>
      <c r="AJ25" s="173"/>
      <c r="AK25" s="173"/>
      <c r="AL25" s="173"/>
      <c r="AM25" s="104" t="s">
        <v>207</v>
      </c>
      <c r="AN25" s="163">
        <v>43846</v>
      </c>
      <c r="AO25" s="69" t="s">
        <v>56</v>
      </c>
      <c r="AP25" s="69" t="s">
        <v>56</v>
      </c>
      <c r="AQ25" s="104"/>
      <c r="AR25" s="104" t="s">
        <v>206</v>
      </c>
      <c r="AS25" s="163">
        <v>43847</v>
      </c>
      <c r="AT25" s="69" t="s">
        <v>56</v>
      </c>
      <c r="AU25" s="69" t="s">
        <v>56</v>
      </c>
      <c r="AV25" s="104"/>
      <c r="AW25" s="173"/>
      <c r="AX25" s="159"/>
      <c r="AY25" s="173"/>
      <c r="AZ25" s="32">
        <f t="shared" si="5"/>
        <v>1</v>
      </c>
    </row>
    <row r="26" spans="5:52" ht="19.95" customHeight="1">
      <c r="E26" s="306"/>
      <c r="F26" s="54"/>
      <c r="G26" s="306"/>
      <c r="H26" s="173"/>
      <c r="I26" s="556" t="s">
        <v>8226</v>
      </c>
      <c r="J26" s="341" t="s">
        <v>1104</v>
      </c>
      <c r="K26" s="173"/>
      <c r="L26" s="173"/>
      <c r="M26" s="173"/>
      <c r="N26" s="319" t="s">
        <v>1298</v>
      </c>
      <c r="O26" s="173"/>
      <c r="P26" s="173"/>
      <c r="Q26" s="324" t="s">
        <v>8243</v>
      </c>
      <c r="R26" s="320" t="s">
        <v>8256</v>
      </c>
      <c r="S26" s="173"/>
      <c r="T26" s="173"/>
      <c r="U26" s="173"/>
      <c r="V26" s="173"/>
      <c r="W26" s="319" t="s">
        <v>29</v>
      </c>
      <c r="X26" s="173"/>
      <c r="Y26" s="173"/>
      <c r="Z26" s="173"/>
      <c r="AA26" s="173"/>
      <c r="AB26" s="173"/>
      <c r="AC26" s="76" t="s">
        <v>142</v>
      </c>
      <c r="AD26" s="173"/>
      <c r="AE26" s="69" t="s">
        <v>214</v>
      </c>
      <c r="AF26" s="162">
        <v>43846</v>
      </c>
      <c r="AG26" s="173"/>
      <c r="AH26" s="173"/>
      <c r="AI26" s="173"/>
      <c r="AJ26" s="173"/>
      <c r="AK26" s="173"/>
      <c r="AL26" s="173"/>
      <c r="AM26" s="69" t="s">
        <v>207</v>
      </c>
      <c r="AN26" s="162">
        <v>43846</v>
      </c>
      <c r="AO26" s="69" t="s">
        <v>57</v>
      </c>
      <c r="AP26" s="69" t="s">
        <v>56</v>
      </c>
      <c r="AQ26" s="104" t="s">
        <v>1085</v>
      </c>
      <c r="AR26" s="104" t="s">
        <v>206</v>
      </c>
      <c r="AS26" s="162">
        <v>43847</v>
      </c>
      <c r="AT26" s="69" t="s">
        <v>56</v>
      </c>
      <c r="AU26" s="69" t="s">
        <v>56</v>
      </c>
      <c r="AV26" s="69" t="s">
        <v>1086</v>
      </c>
      <c r="AW26" s="173"/>
      <c r="AX26" s="159"/>
      <c r="AY26" s="173"/>
      <c r="AZ26" s="32">
        <f t="shared" si="5"/>
        <v>1</v>
      </c>
    </row>
    <row r="27" spans="5:52" ht="19.95" customHeight="1">
      <c r="E27" s="306"/>
      <c r="F27" s="54"/>
      <c r="G27" s="306"/>
      <c r="H27" s="173"/>
      <c r="I27" s="556" t="s">
        <v>8227</v>
      </c>
      <c r="J27" s="341" t="s">
        <v>1105</v>
      </c>
      <c r="K27" s="173"/>
      <c r="L27" s="173"/>
      <c r="M27" s="173"/>
      <c r="N27" s="319" t="s">
        <v>1298</v>
      </c>
      <c r="O27" s="173"/>
      <c r="P27" s="173"/>
      <c r="Q27" s="324" t="s">
        <v>8244</v>
      </c>
      <c r="R27" s="320" t="s">
        <v>8256</v>
      </c>
      <c r="S27" s="173"/>
      <c r="T27" s="173"/>
      <c r="U27" s="173"/>
      <c r="V27" s="173"/>
      <c r="W27" s="319" t="s">
        <v>29</v>
      </c>
      <c r="X27" s="173"/>
      <c r="Y27" s="173"/>
      <c r="Z27" s="173"/>
      <c r="AA27" s="173"/>
      <c r="AB27" s="173"/>
      <c r="AC27" s="76" t="s">
        <v>142</v>
      </c>
      <c r="AD27" s="173"/>
      <c r="AE27" s="69" t="s">
        <v>214</v>
      </c>
      <c r="AF27" s="162">
        <v>43846</v>
      </c>
      <c r="AG27" s="173"/>
      <c r="AH27" s="173"/>
      <c r="AI27" s="173"/>
      <c r="AJ27" s="173"/>
      <c r="AK27" s="173"/>
      <c r="AL27" s="173"/>
      <c r="AM27" s="69" t="s">
        <v>207</v>
      </c>
      <c r="AN27" s="162">
        <v>43846</v>
      </c>
      <c r="AO27" s="69" t="s">
        <v>57</v>
      </c>
      <c r="AP27" s="69" t="s">
        <v>56</v>
      </c>
      <c r="AQ27" s="69" t="s">
        <v>1087</v>
      </c>
      <c r="AR27" s="104" t="s">
        <v>206</v>
      </c>
      <c r="AS27" s="163">
        <v>43847</v>
      </c>
      <c r="AT27" s="69" t="s">
        <v>56</v>
      </c>
      <c r="AU27" s="69" t="s">
        <v>56</v>
      </c>
      <c r="AV27" s="69" t="s">
        <v>1086</v>
      </c>
      <c r="AW27" s="173"/>
      <c r="AX27" s="159"/>
      <c r="AY27" s="173"/>
      <c r="AZ27" s="32">
        <f t="shared" si="5"/>
        <v>1</v>
      </c>
    </row>
    <row r="28" spans="5:52" ht="19.95" customHeight="1">
      <c r="E28" s="306"/>
      <c r="F28" s="54"/>
      <c r="G28" s="306"/>
      <c r="H28" s="173"/>
      <c r="I28" s="556" t="s">
        <v>8228</v>
      </c>
      <c r="J28" s="341" t="s">
        <v>1106</v>
      </c>
      <c r="K28" s="173"/>
      <c r="L28" s="173"/>
      <c r="M28" s="173"/>
      <c r="N28" s="319" t="s">
        <v>1298</v>
      </c>
      <c r="O28" s="173"/>
      <c r="P28" s="173"/>
      <c r="Q28" s="324" t="s">
        <v>8245</v>
      </c>
      <c r="R28" s="320" t="s">
        <v>8256</v>
      </c>
      <c r="S28" s="173"/>
      <c r="T28" s="173"/>
      <c r="U28" s="173"/>
      <c r="V28" s="173"/>
      <c r="W28" s="319" t="s">
        <v>29</v>
      </c>
      <c r="X28" s="173"/>
      <c r="Y28" s="173"/>
      <c r="Z28" s="173"/>
      <c r="AA28" s="173"/>
      <c r="AB28" s="173"/>
      <c r="AC28" s="76" t="s">
        <v>142</v>
      </c>
      <c r="AD28" s="173"/>
      <c r="AE28" s="69" t="s">
        <v>214</v>
      </c>
      <c r="AF28" s="162">
        <v>43846</v>
      </c>
      <c r="AG28" s="173"/>
      <c r="AH28" s="173"/>
      <c r="AI28" s="173"/>
      <c r="AJ28" s="173"/>
      <c r="AK28" s="173"/>
      <c r="AL28" s="173"/>
      <c r="AM28" s="69" t="s">
        <v>207</v>
      </c>
      <c r="AN28" s="162">
        <v>43846</v>
      </c>
      <c r="AO28" s="69" t="s">
        <v>57</v>
      </c>
      <c r="AP28" s="69" t="s">
        <v>56</v>
      </c>
      <c r="AQ28" s="104" t="s">
        <v>1088</v>
      </c>
      <c r="AR28" s="104" t="s">
        <v>206</v>
      </c>
      <c r="AS28" s="111">
        <v>43847</v>
      </c>
      <c r="AT28" s="69" t="s">
        <v>56</v>
      </c>
      <c r="AU28" s="69" t="s">
        <v>56</v>
      </c>
      <c r="AV28" s="69" t="s">
        <v>1086</v>
      </c>
      <c r="AW28" s="173"/>
      <c r="AX28" s="159"/>
      <c r="AY28" s="173"/>
      <c r="AZ28" s="32">
        <f t="shared" si="5"/>
        <v>1</v>
      </c>
    </row>
    <row r="29" spans="5:52" ht="19.95" customHeight="1">
      <c r="E29" s="306"/>
      <c r="F29" s="54"/>
      <c r="G29" s="306"/>
      <c r="H29" s="173"/>
      <c r="I29" s="341" t="s">
        <v>8229</v>
      </c>
      <c r="J29" s="341" t="s">
        <v>1107</v>
      </c>
      <c r="K29" s="173"/>
      <c r="L29" s="173"/>
      <c r="M29" s="173"/>
      <c r="N29" s="319" t="s">
        <v>1299</v>
      </c>
      <c r="O29" s="173"/>
      <c r="P29" s="173"/>
      <c r="Q29" s="319" t="s">
        <v>8246</v>
      </c>
      <c r="R29" s="320" t="s">
        <v>8258</v>
      </c>
      <c r="S29" s="173"/>
      <c r="T29" s="173"/>
      <c r="U29" s="173"/>
      <c r="V29" s="173"/>
      <c r="W29" s="319" t="s">
        <v>29</v>
      </c>
      <c r="X29" s="173"/>
      <c r="Y29" s="173"/>
      <c r="Z29" s="173"/>
      <c r="AA29" s="173"/>
      <c r="AB29" s="173"/>
      <c r="AC29" s="76" t="s">
        <v>142</v>
      </c>
      <c r="AD29" s="173"/>
      <c r="AE29" s="69" t="s">
        <v>207</v>
      </c>
      <c r="AF29" s="162">
        <v>43846</v>
      </c>
      <c r="AG29" s="173"/>
      <c r="AH29" s="173"/>
      <c r="AI29" s="173"/>
      <c r="AJ29" s="173"/>
      <c r="AK29" s="173"/>
      <c r="AL29" s="173"/>
      <c r="AM29" s="69" t="s">
        <v>214</v>
      </c>
      <c r="AN29" s="162">
        <v>43846</v>
      </c>
      <c r="AO29" s="69" t="s">
        <v>56</v>
      </c>
      <c r="AP29" s="104" t="s">
        <v>56</v>
      </c>
      <c r="AQ29" s="69"/>
      <c r="AR29" s="69" t="s">
        <v>206</v>
      </c>
      <c r="AS29" s="163">
        <v>43847</v>
      </c>
      <c r="AT29" s="44" t="s">
        <v>57</v>
      </c>
      <c r="AU29" s="105" t="s">
        <v>56</v>
      </c>
      <c r="AV29" s="104" t="s">
        <v>1089</v>
      </c>
      <c r="AW29" s="173"/>
      <c r="AX29" s="159"/>
      <c r="AY29" s="173"/>
      <c r="AZ29" s="32">
        <f t="shared" si="5"/>
        <v>1</v>
      </c>
    </row>
    <row r="30" spans="5:52" ht="19.95" customHeight="1">
      <c r="E30" s="306"/>
      <c r="F30" s="54"/>
      <c r="G30" s="306"/>
      <c r="H30" s="173"/>
      <c r="I30" s="341" t="s">
        <v>8230</v>
      </c>
      <c r="J30" s="341" t="s">
        <v>1108</v>
      </c>
      <c r="K30" s="173"/>
      <c r="L30" s="173"/>
      <c r="M30" s="173"/>
      <c r="N30" s="324" t="s">
        <v>1300</v>
      </c>
      <c r="O30" s="173"/>
      <c r="P30" s="173"/>
      <c r="Q30" s="321" t="s">
        <v>8247</v>
      </c>
      <c r="R30" s="322" t="s">
        <v>531</v>
      </c>
      <c r="S30" s="173"/>
      <c r="T30" s="173"/>
      <c r="U30" s="173"/>
      <c r="V30" s="173"/>
      <c r="W30" s="319" t="s">
        <v>29</v>
      </c>
      <c r="X30" s="173"/>
      <c r="Y30" s="173"/>
      <c r="Z30" s="173"/>
      <c r="AA30" s="173"/>
      <c r="AB30" s="173"/>
      <c r="AC30" s="76" t="s">
        <v>142</v>
      </c>
      <c r="AD30" s="173"/>
      <c r="AE30" s="69" t="s">
        <v>207</v>
      </c>
      <c r="AF30" s="162">
        <v>43846</v>
      </c>
      <c r="AG30" s="173"/>
      <c r="AH30" s="173"/>
      <c r="AI30" s="173"/>
      <c r="AJ30" s="173"/>
      <c r="AK30" s="173"/>
      <c r="AL30" s="173"/>
      <c r="AM30" s="107" t="s">
        <v>214</v>
      </c>
      <c r="AN30" s="508">
        <v>43847</v>
      </c>
      <c r="AO30" s="69" t="s">
        <v>55</v>
      </c>
      <c r="AP30" s="69" t="s">
        <v>56</v>
      </c>
      <c r="AQ30" s="31" t="s">
        <v>1090</v>
      </c>
      <c r="AR30" s="69"/>
      <c r="AS30" s="112"/>
      <c r="AT30" s="69" t="s">
        <v>55</v>
      </c>
      <c r="AU30" s="105" t="s">
        <v>56</v>
      </c>
      <c r="AV30" s="103" t="s">
        <v>1091</v>
      </c>
      <c r="AW30" s="173"/>
      <c r="AX30" s="159"/>
      <c r="AY30" s="173"/>
      <c r="AZ30" s="32">
        <f t="shared" si="5"/>
        <v>1</v>
      </c>
    </row>
    <row r="31" spans="5:52" ht="16.2" customHeight="1">
      <c r="E31" s="306"/>
      <c r="F31" s="54"/>
      <c r="G31" s="306"/>
      <c r="H31" s="173"/>
      <c r="I31" s="341" t="s">
        <v>8231</v>
      </c>
      <c r="J31" s="341" t="s">
        <v>1109</v>
      </c>
      <c r="K31" s="173"/>
      <c r="L31" s="173"/>
      <c r="M31" s="173"/>
      <c r="N31" s="319" t="s">
        <v>1301</v>
      </c>
      <c r="O31" s="173"/>
      <c r="P31" s="173"/>
      <c r="Q31" s="324" t="s">
        <v>8248</v>
      </c>
      <c r="R31" s="320" t="s">
        <v>8258</v>
      </c>
      <c r="S31" s="173"/>
      <c r="T31" s="173"/>
      <c r="U31" s="173"/>
      <c r="V31" s="173"/>
      <c r="W31" s="319" t="s">
        <v>29</v>
      </c>
      <c r="X31" s="173"/>
      <c r="Y31" s="173"/>
      <c r="Z31" s="173"/>
      <c r="AA31" s="173"/>
      <c r="AB31" s="173"/>
      <c r="AC31" s="76" t="s">
        <v>142</v>
      </c>
      <c r="AD31" s="173"/>
      <c r="AE31" s="69" t="s">
        <v>214</v>
      </c>
      <c r="AF31" s="162">
        <v>43846</v>
      </c>
      <c r="AG31" s="173"/>
      <c r="AH31" s="173"/>
      <c r="AI31" s="173"/>
      <c r="AJ31" s="173"/>
      <c r="AK31" s="173"/>
      <c r="AL31" s="173"/>
      <c r="AM31" s="69" t="s">
        <v>207</v>
      </c>
      <c r="AN31" s="111">
        <v>43847</v>
      </c>
      <c r="AO31" s="69" t="s">
        <v>59</v>
      </c>
      <c r="AP31" s="69" t="s">
        <v>59</v>
      </c>
      <c r="AQ31" s="104" t="s">
        <v>1092</v>
      </c>
      <c r="AR31" s="69" t="s">
        <v>206</v>
      </c>
      <c r="AS31" s="111">
        <v>43847</v>
      </c>
      <c r="AT31" s="69" t="s">
        <v>59</v>
      </c>
      <c r="AU31" s="105" t="s">
        <v>59</v>
      </c>
      <c r="AV31" s="104"/>
      <c r="AW31" s="173"/>
      <c r="AX31" s="159"/>
      <c r="AY31" s="173"/>
      <c r="AZ31" s="32">
        <f t="shared" si="5"/>
        <v>1</v>
      </c>
    </row>
    <row r="32" spans="5:52" s="345" customFormat="1" ht="16.2" customHeight="1">
      <c r="E32" s="342"/>
      <c r="F32" s="127"/>
      <c r="G32" s="342"/>
      <c r="H32" s="343"/>
      <c r="I32" s="341" t="s">
        <v>8232</v>
      </c>
      <c r="J32" s="341" t="s">
        <v>1110</v>
      </c>
      <c r="K32" s="343"/>
      <c r="L32" s="343"/>
      <c r="M32" s="343"/>
      <c r="N32" s="319" t="s">
        <v>1297</v>
      </c>
      <c r="O32" s="343"/>
      <c r="P32" s="343"/>
      <c r="Q32" s="319" t="s">
        <v>8249</v>
      </c>
      <c r="R32" s="320" t="s">
        <v>8255</v>
      </c>
      <c r="S32" s="343"/>
      <c r="T32" s="343"/>
      <c r="U32" s="343"/>
      <c r="V32" s="343"/>
      <c r="W32" s="376" t="s">
        <v>81</v>
      </c>
      <c r="X32" s="343"/>
      <c r="Y32" s="343"/>
      <c r="Z32" s="343"/>
      <c r="AA32" s="343"/>
      <c r="AB32" s="343"/>
      <c r="AC32" s="391" t="s">
        <v>142</v>
      </c>
      <c r="AD32" s="343"/>
      <c r="AE32" s="392" t="s">
        <v>207</v>
      </c>
      <c r="AF32" s="393">
        <v>43847</v>
      </c>
      <c r="AG32" s="343"/>
      <c r="AH32" s="343"/>
      <c r="AI32" s="343"/>
      <c r="AJ32" s="343"/>
      <c r="AK32" s="343"/>
      <c r="AL32" s="343"/>
      <c r="AM32" s="392" t="s">
        <v>206</v>
      </c>
      <c r="AN32" s="394">
        <v>43847</v>
      </c>
      <c r="AO32" s="392" t="s">
        <v>56</v>
      </c>
      <c r="AP32" s="392" t="s">
        <v>56</v>
      </c>
      <c r="AQ32" s="392" t="s">
        <v>1093</v>
      </c>
      <c r="AR32" s="392" t="s">
        <v>206</v>
      </c>
      <c r="AS32" s="394">
        <v>43847</v>
      </c>
      <c r="AT32" s="392" t="s">
        <v>56</v>
      </c>
      <c r="AU32" s="392" t="s">
        <v>56</v>
      </c>
      <c r="AV32" s="392" t="s">
        <v>1093</v>
      </c>
      <c r="AW32" s="343"/>
      <c r="AX32" s="343"/>
      <c r="AY32" s="343"/>
      <c r="AZ32" s="46">
        <f t="shared" ref="AZ32:AZ39" si="6">MONTH(AF32)</f>
        <v>1</v>
      </c>
    </row>
    <row r="33" spans="5:52" ht="19.2" customHeight="1">
      <c r="E33" s="32"/>
      <c r="F33" s="32"/>
      <c r="G33" s="32"/>
      <c r="H33" s="32"/>
      <c r="I33" s="384" t="s">
        <v>1367</v>
      </c>
      <c r="J33" s="384" t="s">
        <v>1368</v>
      </c>
      <c r="K33" s="32"/>
      <c r="L33" s="32"/>
      <c r="M33" s="32"/>
      <c r="N33" s="383" t="s">
        <v>1363</v>
      </c>
      <c r="O33" s="32"/>
      <c r="P33" s="32"/>
      <c r="Q33" s="383" t="s">
        <v>8259</v>
      </c>
      <c r="R33" s="384" t="s">
        <v>8260</v>
      </c>
      <c r="S33" s="32"/>
      <c r="T33" s="32"/>
      <c r="U33" s="32"/>
      <c r="V33" s="32"/>
      <c r="W33" s="32" t="s">
        <v>29</v>
      </c>
      <c r="X33" s="32"/>
      <c r="Y33" s="32"/>
      <c r="Z33" s="32"/>
      <c r="AA33" s="32"/>
      <c r="AB33" s="32"/>
      <c r="AC33" s="381" t="s">
        <v>142</v>
      </c>
      <c r="AD33" s="32"/>
      <c r="AE33" s="381" t="s">
        <v>207</v>
      </c>
      <c r="AF33" s="162">
        <v>44097</v>
      </c>
      <c r="AG33" s="32"/>
      <c r="AH33" s="32"/>
      <c r="AI33" s="32"/>
      <c r="AJ33" s="32"/>
      <c r="AK33" s="32"/>
      <c r="AL33" s="32"/>
      <c r="AM33" s="381" t="s">
        <v>214</v>
      </c>
      <c r="AN33" s="387">
        <v>44098</v>
      </c>
      <c r="AO33" s="381" t="s">
        <v>56</v>
      </c>
      <c r="AP33" s="381" t="s">
        <v>56</v>
      </c>
      <c r="AQ33" s="388" t="s">
        <v>1380</v>
      </c>
      <c r="AR33" s="381" t="s">
        <v>206</v>
      </c>
      <c r="AS33" s="387">
        <v>44104</v>
      </c>
      <c r="AT33" s="381" t="s">
        <v>56</v>
      </c>
      <c r="AU33" s="381" t="s">
        <v>56</v>
      </c>
      <c r="AV33" s="383" t="s">
        <v>1381</v>
      </c>
      <c r="AW33" s="32"/>
      <c r="AX33" s="32"/>
      <c r="AY33" s="32"/>
      <c r="AZ33" s="32">
        <f t="shared" si="6"/>
        <v>9</v>
      </c>
    </row>
    <row r="34" spans="5:52" ht="19.2" customHeight="1">
      <c r="E34" s="32"/>
      <c r="F34" s="32"/>
      <c r="G34" s="32"/>
      <c r="H34" s="32"/>
      <c r="I34" s="384" t="s">
        <v>1369</v>
      </c>
      <c r="J34" s="384" t="s">
        <v>1370</v>
      </c>
      <c r="K34" s="32"/>
      <c r="L34" s="32"/>
      <c r="M34" s="32"/>
      <c r="N34" s="383" t="s">
        <v>1363</v>
      </c>
      <c r="O34" s="32"/>
      <c r="P34" s="32"/>
      <c r="Q34" s="383" t="s">
        <v>8261</v>
      </c>
      <c r="R34" s="384" t="s">
        <v>8260</v>
      </c>
      <c r="S34" s="32"/>
      <c r="T34" s="32"/>
      <c r="U34" s="32"/>
      <c r="V34" s="32"/>
      <c r="W34" s="32" t="s">
        <v>29</v>
      </c>
      <c r="X34" s="32"/>
      <c r="Y34" s="32"/>
      <c r="Z34" s="32"/>
      <c r="AA34" s="32"/>
      <c r="AB34" s="32"/>
      <c r="AC34" s="381" t="s">
        <v>142</v>
      </c>
      <c r="AD34" s="32"/>
      <c r="AE34" s="381" t="s">
        <v>207</v>
      </c>
      <c r="AF34" s="162">
        <v>44097</v>
      </c>
      <c r="AG34" s="32"/>
      <c r="AH34" s="32"/>
      <c r="AI34" s="32"/>
      <c r="AJ34" s="32"/>
      <c r="AK34" s="32"/>
      <c r="AL34" s="32"/>
      <c r="AM34" s="381" t="s">
        <v>214</v>
      </c>
      <c r="AN34" s="387">
        <v>44098</v>
      </c>
      <c r="AO34" s="381" t="s">
        <v>57</v>
      </c>
      <c r="AP34" s="381" t="s">
        <v>56</v>
      </c>
      <c r="AQ34" s="383" t="s">
        <v>1382</v>
      </c>
      <c r="AR34" s="381" t="s">
        <v>206</v>
      </c>
      <c r="AS34" s="387">
        <v>44104</v>
      </c>
      <c r="AT34" s="381" t="s">
        <v>56</v>
      </c>
      <c r="AU34" s="381" t="s">
        <v>56</v>
      </c>
      <c r="AV34" s="383" t="s">
        <v>1383</v>
      </c>
      <c r="AW34" s="32"/>
      <c r="AX34" s="32"/>
      <c r="AY34" s="32"/>
      <c r="AZ34" s="32">
        <f t="shared" si="6"/>
        <v>9</v>
      </c>
    </row>
    <row r="35" spans="5:52" ht="19.2" customHeight="1">
      <c r="E35" s="32"/>
      <c r="F35" s="32"/>
      <c r="G35" s="32"/>
      <c r="H35" s="32"/>
      <c r="I35" s="384" t="s">
        <v>1371</v>
      </c>
      <c r="J35" s="384" t="s">
        <v>1372</v>
      </c>
      <c r="K35" s="32"/>
      <c r="L35" s="32"/>
      <c r="M35" s="32"/>
      <c r="N35" s="383" t="s">
        <v>1364</v>
      </c>
      <c r="O35" s="32"/>
      <c r="P35" s="32"/>
      <c r="Q35" s="383" t="s">
        <v>8262</v>
      </c>
      <c r="R35" s="384" t="s">
        <v>8263</v>
      </c>
      <c r="S35" s="32"/>
      <c r="T35" s="32"/>
      <c r="U35" s="32"/>
      <c r="V35" s="32"/>
      <c r="W35" s="32" t="s">
        <v>29</v>
      </c>
      <c r="X35" s="32"/>
      <c r="Y35" s="32"/>
      <c r="Z35" s="32"/>
      <c r="AA35" s="32"/>
      <c r="AB35" s="32"/>
      <c r="AC35" s="381" t="s">
        <v>142</v>
      </c>
      <c r="AD35" s="32"/>
      <c r="AE35" s="381" t="s">
        <v>207</v>
      </c>
      <c r="AF35" s="162">
        <v>44097</v>
      </c>
      <c r="AG35" s="32"/>
      <c r="AH35" s="32"/>
      <c r="AI35" s="32"/>
      <c r="AJ35" s="32"/>
      <c r="AK35" s="32"/>
      <c r="AL35" s="32"/>
      <c r="AM35" s="381" t="s">
        <v>214</v>
      </c>
      <c r="AN35" s="387">
        <v>44098</v>
      </c>
      <c r="AO35" s="381" t="s">
        <v>57</v>
      </c>
      <c r="AP35" s="381" t="s">
        <v>56</v>
      </c>
      <c r="AQ35" s="383" t="s">
        <v>1384</v>
      </c>
      <c r="AR35" s="381" t="s">
        <v>206</v>
      </c>
      <c r="AS35" s="387">
        <v>44104</v>
      </c>
      <c r="AT35" s="381" t="s">
        <v>56</v>
      </c>
      <c r="AU35" s="381" t="s">
        <v>56</v>
      </c>
      <c r="AV35" s="383"/>
      <c r="AW35" s="32"/>
      <c r="AX35" s="32"/>
      <c r="AY35" s="32"/>
      <c r="AZ35" s="32">
        <f t="shared" si="6"/>
        <v>9</v>
      </c>
    </row>
    <row r="36" spans="5:52" ht="19.2" customHeight="1">
      <c r="E36" s="32"/>
      <c r="F36" s="32"/>
      <c r="G36" s="32"/>
      <c r="H36" s="32"/>
      <c r="I36" s="384" t="s">
        <v>1373</v>
      </c>
      <c r="J36" s="384" t="s">
        <v>1374</v>
      </c>
      <c r="K36" s="32"/>
      <c r="L36" s="32"/>
      <c r="M36" s="32"/>
      <c r="N36" s="383" t="s">
        <v>1365</v>
      </c>
      <c r="O36" s="32"/>
      <c r="P36" s="32"/>
      <c r="Q36" s="383" t="s">
        <v>8264</v>
      </c>
      <c r="R36" s="384" t="s">
        <v>8260</v>
      </c>
      <c r="S36" s="32"/>
      <c r="T36" s="32"/>
      <c r="U36" s="32"/>
      <c r="V36" s="32"/>
      <c r="W36" s="32" t="s">
        <v>29</v>
      </c>
      <c r="X36" s="32"/>
      <c r="Y36" s="32"/>
      <c r="Z36" s="32"/>
      <c r="AA36" s="32"/>
      <c r="AB36" s="32"/>
      <c r="AC36" s="381" t="s">
        <v>142</v>
      </c>
      <c r="AD36" s="32"/>
      <c r="AE36" s="381" t="s">
        <v>207</v>
      </c>
      <c r="AF36" s="162">
        <v>44097</v>
      </c>
      <c r="AG36" s="32"/>
      <c r="AH36" s="32"/>
      <c r="AI36" s="32"/>
      <c r="AJ36" s="32"/>
      <c r="AK36" s="32"/>
      <c r="AL36" s="32"/>
      <c r="AM36" s="381" t="s">
        <v>214</v>
      </c>
      <c r="AN36" s="387">
        <v>44102</v>
      </c>
      <c r="AO36" s="381" t="s">
        <v>57</v>
      </c>
      <c r="AP36" s="381" t="s">
        <v>56</v>
      </c>
      <c r="AQ36" s="383" t="s">
        <v>1385</v>
      </c>
      <c r="AR36" s="381" t="s">
        <v>206</v>
      </c>
      <c r="AS36" s="387">
        <v>44106</v>
      </c>
      <c r="AT36" s="381" t="s">
        <v>56</v>
      </c>
      <c r="AU36" s="381" t="s">
        <v>56</v>
      </c>
      <c r="AV36" s="381"/>
      <c r="AW36" s="32"/>
      <c r="AX36" s="32"/>
      <c r="AY36" s="32"/>
      <c r="AZ36" s="32">
        <f t="shared" si="6"/>
        <v>9</v>
      </c>
    </row>
    <row r="37" spans="5:52" ht="19.2" customHeight="1">
      <c r="E37" s="32"/>
      <c r="F37" s="32"/>
      <c r="G37" s="32"/>
      <c r="H37" s="32"/>
      <c r="I37" s="384" t="s">
        <v>1375</v>
      </c>
      <c r="J37" s="384" t="s">
        <v>1376</v>
      </c>
      <c r="K37" s="32"/>
      <c r="L37" s="32"/>
      <c r="M37" s="32"/>
      <c r="N37" s="383" t="s">
        <v>1366</v>
      </c>
      <c r="O37" s="32"/>
      <c r="P37" s="32"/>
      <c r="Q37" s="383" t="s">
        <v>8265</v>
      </c>
      <c r="R37" s="384" t="s">
        <v>8266</v>
      </c>
      <c r="S37" s="32"/>
      <c r="T37" s="32"/>
      <c r="U37" s="32"/>
      <c r="V37" s="32"/>
      <c r="W37" s="32" t="s">
        <v>29</v>
      </c>
      <c r="X37" s="32"/>
      <c r="Y37" s="32"/>
      <c r="Z37" s="32"/>
      <c r="AA37" s="32"/>
      <c r="AB37" s="32"/>
      <c r="AC37" s="381" t="s">
        <v>142</v>
      </c>
      <c r="AD37" s="32"/>
      <c r="AE37" s="381" t="s">
        <v>207</v>
      </c>
      <c r="AF37" s="162">
        <v>44097</v>
      </c>
      <c r="AG37" s="32"/>
      <c r="AH37" s="32"/>
      <c r="AI37" s="32"/>
      <c r="AJ37" s="32"/>
      <c r="AK37" s="32"/>
      <c r="AL37" s="32"/>
      <c r="AM37" s="381" t="s">
        <v>214</v>
      </c>
      <c r="AN37" s="387">
        <v>44098</v>
      </c>
      <c r="AO37" s="381" t="s">
        <v>57</v>
      </c>
      <c r="AP37" s="381" t="s">
        <v>56</v>
      </c>
      <c r="AQ37" s="383" t="s">
        <v>1386</v>
      </c>
      <c r="AR37" s="381" t="s">
        <v>206</v>
      </c>
      <c r="AS37" s="387">
        <v>44106</v>
      </c>
      <c r="AT37" s="381" t="s">
        <v>56</v>
      </c>
      <c r="AU37" s="381" t="s">
        <v>56</v>
      </c>
      <c r="AV37" s="383" t="s">
        <v>1387</v>
      </c>
      <c r="AW37" s="32"/>
      <c r="AX37" s="32"/>
      <c r="AY37" s="32"/>
      <c r="AZ37" s="32">
        <f t="shared" si="6"/>
        <v>9</v>
      </c>
    </row>
    <row r="38" spans="5:52" ht="19.2" customHeight="1">
      <c r="E38" s="32"/>
      <c r="F38" s="32"/>
      <c r="G38" s="32"/>
      <c r="H38" s="32"/>
      <c r="I38" s="385" t="s">
        <v>1377</v>
      </c>
      <c r="J38" s="385" t="s">
        <v>1378</v>
      </c>
      <c r="K38" s="32"/>
      <c r="L38" s="32"/>
      <c r="M38" s="32"/>
      <c r="N38" s="129" t="s">
        <v>1366</v>
      </c>
      <c r="O38" s="32"/>
      <c r="P38" s="32"/>
      <c r="Q38" s="129" t="s">
        <v>8267</v>
      </c>
      <c r="R38" s="385" t="s">
        <v>8268</v>
      </c>
      <c r="S38" s="32"/>
      <c r="T38" s="32"/>
      <c r="U38" s="32"/>
      <c r="V38" s="32"/>
      <c r="W38" s="32" t="s">
        <v>81</v>
      </c>
      <c r="X38" s="32"/>
      <c r="Y38" s="32"/>
      <c r="Z38" s="32"/>
      <c r="AA38" s="32"/>
      <c r="AB38" s="32"/>
      <c r="AC38" s="382" t="s">
        <v>142</v>
      </c>
      <c r="AD38" s="32"/>
      <c r="AE38" s="382" t="s">
        <v>207</v>
      </c>
      <c r="AF38" s="162">
        <v>44097</v>
      </c>
      <c r="AG38" s="32"/>
      <c r="AH38" s="32"/>
      <c r="AI38" s="32"/>
      <c r="AJ38" s="32"/>
      <c r="AK38" s="32"/>
      <c r="AL38" s="32"/>
      <c r="AM38" s="382" t="s">
        <v>1388</v>
      </c>
      <c r="AN38" s="389">
        <v>44110</v>
      </c>
      <c r="AO38" s="382" t="s">
        <v>56</v>
      </c>
      <c r="AP38" s="382" t="s">
        <v>56</v>
      </c>
      <c r="AQ38" s="129" t="s">
        <v>1389</v>
      </c>
      <c r="AR38" s="382" t="s">
        <v>206</v>
      </c>
      <c r="AS38" s="389">
        <v>44112</v>
      </c>
      <c r="AT38" s="382" t="s">
        <v>61</v>
      </c>
      <c r="AU38" s="382" t="s">
        <v>66</v>
      </c>
      <c r="AV38" s="129" t="s">
        <v>1391</v>
      </c>
      <c r="AW38" s="32"/>
      <c r="AX38" s="32"/>
      <c r="AY38" s="32"/>
      <c r="AZ38" s="32">
        <f t="shared" si="6"/>
        <v>9</v>
      </c>
    </row>
    <row r="39" spans="5:52" ht="19.2" customHeight="1">
      <c r="E39" s="32"/>
      <c r="F39" s="32"/>
      <c r="G39" s="32"/>
      <c r="H39" s="32"/>
      <c r="I39" s="385" t="s">
        <v>1379</v>
      </c>
      <c r="J39" s="385" t="s">
        <v>1378</v>
      </c>
      <c r="K39" s="32"/>
      <c r="L39" s="32"/>
      <c r="M39" s="32"/>
      <c r="N39" s="129" t="s">
        <v>1366</v>
      </c>
      <c r="O39" s="32"/>
      <c r="P39" s="32"/>
      <c r="Q39" s="129" t="s">
        <v>8269</v>
      </c>
      <c r="R39" s="385" t="s">
        <v>8268</v>
      </c>
      <c r="S39" s="32"/>
      <c r="T39" s="32"/>
      <c r="U39" s="32"/>
      <c r="V39" s="32"/>
      <c r="W39" s="32" t="s">
        <v>81</v>
      </c>
      <c r="X39" s="32"/>
      <c r="Y39" s="32"/>
      <c r="Z39" s="32"/>
      <c r="AA39" s="32"/>
      <c r="AB39" s="32"/>
      <c r="AC39" s="382" t="s">
        <v>142</v>
      </c>
      <c r="AD39" s="32"/>
      <c r="AE39" s="382" t="s">
        <v>207</v>
      </c>
      <c r="AF39" s="162">
        <v>44097</v>
      </c>
      <c r="AG39" s="32"/>
      <c r="AH39" s="32"/>
      <c r="AI39" s="32"/>
      <c r="AJ39" s="32"/>
      <c r="AK39" s="32"/>
      <c r="AL39" s="32"/>
      <c r="AM39" s="382" t="s">
        <v>1388</v>
      </c>
      <c r="AN39" s="389">
        <v>44110</v>
      </c>
      <c r="AO39" s="382" t="s">
        <v>56</v>
      </c>
      <c r="AP39" s="382" t="s">
        <v>56</v>
      </c>
      <c r="AQ39" s="129" t="s">
        <v>1389</v>
      </c>
      <c r="AR39" s="382" t="s">
        <v>206</v>
      </c>
      <c r="AS39" s="389">
        <v>44112</v>
      </c>
      <c r="AT39" s="382" t="s">
        <v>61</v>
      </c>
      <c r="AU39" s="382" t="s">
        <v>66</v>
      </c>
      <c r="AV39" s="129" t="s">
        <v>1391</v>
      </c>
      <c r="AW39" s="32"/>
      <c r="AX39" s="32"/>
      <c r="AY39" s="32"/>
      <c r="AZ39" s="32">
        <f t="shared" si="6"/>
        <v>9</v>
      </c>
    </row>
    <row r="40" spans="5:52">
      <c r="AF40" s="386"/>
    </row>
  </sheetData>
  <autoFilter ref="A15:AZ15"/>
  <mergeCells count="2">
    <mergeCell ref="AM14:AQ14"/>
    <mergeCell ref="AR14:AV14"/>
  </mergeCells>
  <conditionalFormatting sqref="AN23">
    <cfRule type="timePeriod" dxfId="30" priority="2" timePeriod="lastMonth">
      <formula>AND(MONTH(AN23)=MONTH(EDATE(TODAY(),0-1)),YEAR(AN23)=YEAR(EDATE(TODAY(),0-1)))</formula>
    </cfRule>
  </conditionalFormatting>
  <conditionalFormatting sqref="AN29">
    <cfRule type="timePeriod" dxfId="29" priority="1" timePeriod="lastMonth">
      <formula>AND(MONTH(AN29)=MONTH(EDATE(TODAY(),0-1)),YEAR(AN29)=YEAR(EDATE(TODAY(),0-1)))</formula>
    </cfRule>
  </conditionalFormatting>
  <dataValidations count="4">
    <dataValidation type="list" allowBlank="1" showInputMessage="1" showErrorMessage="1" sqref="AX15:AX32">
      <formula1>"Updated, Not updated, No change RS"</formula1>
    </dataValidation>
    <dataValidation type="list" allowBlank="1" showErrorMessage="1" sqref="U15:U32">
      <formula1>"Bench,Vehicle,Field,Automation,CANoe,Display,System fully operational,Test bench,"</formula1>
    </dataValidation>
    <dataValidation type="list" allowBlank="1" showInputMessage="1" showErrorMessage="1" sqref="AC16:AC32">
      <formula1>"Reuse_Org, Reuse_Modify, New_TC"</formula1>
    </dataValidation>
    <dataValidation type="list" allowBlank="1" showErrorMessage="1" sqref="W16:W32">
      <formula1>"New,Design,Review (Validation),Review (Dev),Confirmed,Approved,Deprecated,"</formula1>
    </dataValidation>
  </dataValidations>
  <hyperlinks>
    <hyperlink ref="A1" location="TC_Summary!A1" display="Home"/>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ErrorMessage="1">
          <x14:formula1>
            <xm:f>[7]ChoiceValues!#REF!</xm:f>
          </x14:formula1>
          <xm:sqref>S15:T32</xm:sqref>
        </x14:dataValidation>
        <x14:dataValidation type="list" allowBlank="1" showInputMessage="1" showErrorMessage="1">
          <x14:formula1>
            <xm:f>[8]Categories!#REF!</xm:f>
          </x14:formula1>
          <xm:sqref>AO15:AP15</xm:sqref>
        </x14:dataValidation>
        <x14:dataValidation type="list" allowBlank="1" showInputMessage="1" showErrorMessage="1">
          <x14:formula1>
            <xm:f>[9]Category!#REF!</xm:f>
          </x14:formula1>
          <xm:sqref>AO16:AO17 AP17:AP18 AP29 AP24</xm:sqref>
        </x14:dataValidation>
        <x14:dataValidation type="list" allowBlank="1" showInputMessage="1" showErrorMessage="1">
          <x14:formula1>
            <xm:f>[10]Category!#REF!</xm:f>
          </x14:formula1>
          <xm:sqref>AO29 AP16 AP19:AP23 AT30:AT32 AO30:AP32 AT25:AT28 AO18:AO23 AO25:AP28 AU16:AU32</xm:sqref>
        </x14:dataValidation>
        <x14:dataValidation type="list" allowBlank="1" showInputMessage="1" showErrorMessage="1">
          <x14:formula1>
            <xm:f>[11]Category!#REF!</xm:f>
          </x14:formula1>
          <xm:sqref>AT16:AT20</xm:sqref>
        </x14:dataValidation>
        <x14:dataValidation type="list" allowBlank="1" showInputMessage="1" showErrorMessage="1">
          <x14:formula1>
            <xm:f>[6]Category!#REF!</xm:f>
          </x14:formula1>
          <xm:sqref>AT29 AO24 AT21:AT24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79998168889431442"/>
  </sheetPr>
  <dimension ref="A1:AZ111"/>
  <sheetViews>
    <sheetView zoomScale="40" zoomScaleNormal="40" workbookViewId="0">
      <selection activeCell="J25" sqref="J25"/>
    </sheetView>
  </sheetViews>
  <sheetFormatPr defaultRowHeight="19.95" customHeight="1"/>
  <cols>
    <col min="1" max="4" width="2.33203125" customWidth="1"/>
    <col min="5" max="5" width="11.6640625" customWidth="1"/>
    <col min="6" max="6" width="41.88671875" customWidth="1"/>
    <col min="7" max="7" width="13.33203125" customWidth="1"/>
    <col min="8" max="8" width="16.109375" customWidth="1"/>
    <col min="9" max="9" width="21.5546875" customWidth="1"/>
    <col min="10" max="10" width="18.44140625" customWidth="1"/>
    <col min="11" max="11" width="15.88671875" customWidth="1"/>
    <col min="12" max="12" width="32" bestFit="1" customWidth="1"/>
    <col min="13" max="13" width="23.44140625" customWidth="1"/>
    <col min="14" max="14" width="23.6640625" customWidth="1"/>
    <col min="15" max="15" width="21" customWidth="1"/>
    <col min="16" max="16" width="21.33203125" customWidth="1"/>
    <col min="17" max="17" width="17.109375" customWidth="1"/>
    <col min="18" max="18" width="19.6640625" customWidth="1"/>
    <col min="19" max="19" width="21.88671875" customWidth="1"/>
    <col min="20" max="20" width="22.6640625" customWidth="1"/>
    <col min="21" max="21" width="14.88671875" customWidth="1"/>
    <col min="22" max="22" width="13.88671875" customWidth="1"/>
    <col min="23" max="23" width="10.44140625" bestFit="1" customWidth="1"/>
    <col min="24" max="24" width="15.33203125" customWidth="1"/>
    <col min="25" max="25" width="19.21875" bestFit="1" customWidth="1"/>
    <col min="26" max="26" width="9.88671875" customWidth="1"/>
    <col min="27" max="27" width="11.88671875" customWidth="1"/>
    <col min="28" max="28" width="11.5546875" customWidth="1"/>
    <col min="29" max="29" width="14" customWidth="1"/>
    <col min="30" max="32" width="19.33203125" customWidth="1"/>
    <col min="33" max="33" width="14.109375" customWidth="1"/>
    <col min="34" max="34" width="16.44140625" customWidth="1"/>
    <col min="35" max="35" width="16" customWidth="1"/>
    <col min="36" max="36" width="21" customWidth="1"/>
    <col min="37" max="38" width="18.44140625" customWidth="1"/>
    <col min="39" max="39" width="17.44140625" customWidth="1"/>
    <col min="40" max="40" width="23.109375" customWidth="1"/>
    <col min="41" max="41" width="20.109375" customWidth="1"/>
    <col min="42" max="42" width="15.33203125" customWidth="1"/>
    <col min="43" max="43" width="17.109375" customWidth="1"/>
    <col min="44" max="44" width="13.5546875" customWidth="1"/>
    <col min="45" max="45" width="16.44140625" customWidth="1"/>
    <col min="46" max="46" width="20" customWidth="1"/>
    <col min="47" max="47" width="14.44140625" customWidth="1"/>
    <col min="48" max="48" width="14" customWidth="1"/>
    <col min="49" max="49" width="6.33203125" customWidth="1"/>
  </cols>
  <sheetData>
    <row r="1" spans="1:52" ht="19.95" customHeight="1">
      <c r="A1" s="39" t="s">
        <v>64</v>
      </c>
      <c r="F1" s="43" t="s">
        <v>69</v>
      </c>
      <c r="G1" s="43" t="s">
        <v>65</v>
      </c>
      <c r="I1" s="43" t="s">
        <v>68</v>
      </c>
      <c r="J1" s="43" t="s">
        <v>65</v>
      </c>
      <c r="L1" s="50" t="s">
        <v>74</v>
      </c>
      <c r="M1" s="50" t="s">
        <v>65</v>
      </c>
      <c r="O1" s="50" t="s">
        <v>75</v>
      </c>
      <c r="P1" s="50" t="s">
        <v>65</v>
      </c>
      <c r="R1" s="165" t="s">
        <v>82</v>
      </c>
      <c r="S1" s="165" t="s">
        <v>65</v>
      </c>
      <c r="U1" s="165" t="s">
        <v>168</v>
      </c>
      <c r="V1" s="32">
        <f>COUNTIFS($AX:$AX,"Updated")</f>
        <v>0</v>
      </c>
      <c r="X1" s="166" t="s">
        <v>170</v>
      </c>
      <c r="Y1" s="167">
        <f>COUNTIFS($AZ:$AZ,"="&amp;1)</f>
        <v>48</v>
      </c>
      <c r="AA1" s="507" t="s">
        <v>2057</v>
      </c>
      <c r="AB1" s="507" t="s">
        <v>65</v>
      </c>
      <c r="AD1" s="507" t="s">
        <v>2058</v>
      </c>
      <c r="AE1" s="507" t="s">
        <v>65</v>
      </c>
      <c r="AG1" s="507" t="s">
        <v>2056</v>
      </c>
      <c r="AH1" s="507" t="s">
        <v>65</v>
      </c>
    </row>
    <row r="2" spans="1:52" ht="19.95" customHeight="1">
      <c r="F2" s="32" t="s">
        <v>56</v>
      </c>
      <c r="G2" s="32">
        <f t="shared" ref="G2:G8" si="0">COUNTIF($AO:$AO,$F2)</f>
        <v>55</v>
      </c>
      <c r="I2" s="44" t="s">
        <v>56</v>
      </c>
      <c r="J2" s="32">
        <f t="shared" ref="J2:J7" si="1">COUNTIF($AP:$AP,$I2)</f>
        <v>88</v>
      </c>
      <c r="L2" s="32" t="s">
        <v>56</v>
      </c>
      <c r="M2" s="32">
        <f t="shared" ref="M2:M8" si="2">COUNTIF($AT:$AT,$L2)</f>
        <v>33</v>
      </c>
      <c r="O2" s="44" t="s">
        <v>56</v>
      </c>
      <c r="P2" s="32">
        <f>COUNTIF($AU:$AU,$O2)</f>
        <v>33</v>
      </c>
      <c r="R2" s="44" t="s">
        <v>29</v>
      </c>
      <c r="S2" s="32">
        <f t="shared" ref="S2:S8" si="3">COUNTIF($W:$W,$R2)</f>
        <v>94</v>
      </c>
      <c r="X2" s="166" t="s">
        <v>171</v>
      </c>
      <c r="Y2" s="167">
        <f>COUNTIFS($AZ:$AZ,"="&amp;2)</f>
        <v>43</v>
      </c>
      <c r="AA2" s="32" t="s">
        <v>207</v>
      </c>
      <c r="AB2" s="32">
        <f>COUNTIFS($AE:$AE,AA2,$AO:$AO, $F$4)</f>
        <v>4</v>
      </c>
      <c r="AD2" s="32" t="s">
        <v>207</v>
      </c>
      <c r="AE2" s="32">
        <f>COUNTIFS(AM:AM, AD2)</f>
        <v>21</v>
      </c>
      <c r="AG2" s="32" t="s">
        <v>207</v>
      </c>
      <c r="AH2" s="32">
        <f>COUNTIFS($AM:$AM, AG2,$AT:$AT,$L$4)</f>
        <v>0</v>
      </c>
    </row>
    <row r="3" spans="1:52" ht="19.95" customHeight="1">
      <c r="F3" s="32" t="s">
        <v>61</v>
      </c>
      <c r="G3" s="32">
        <f t="shared" si="0"/>
        <v>2</v>
      </c>
      <c r="I3" s="44" t="s">
        <v>59</v>
      </c>
      <c r="J3" s="32">
        <f t="shared" si="1"/>
        <v>1</v>
      </c>
      <c r="L3" s="32" t="s">
        <v>61</v>
      </c>
      <c r="M3" s="32">
        <f t="shared" si="2"/>
        <v>0</v>
      </c>
      <c r="O3" s="44" t="s">
        <v>59</v>
      </c>
      <c r="P3" s="32">
        <f t="shared" ref="P3:P7" si="4">COUNTIF($AU:$AU,$O3)</f>
        <v>0</v>
      </c>
      <c r="R3" s="44" t="s">
        <v>97</v>
      </c>
      <c r="S3" s="32">
        <f t="shared" si="3"/>
        <v>0</v>
      </c>
      <c r="U3" s="165" t="s">
        <v>2054</v>
      </c>
      <c r="V3" s="165" t="s">
        <v>65</v>
      </c>
      <c r="X3" s="166" t="s">
        <v>172</v>
      </c>
      <c r="Y3" s="167">
        <f>COUNTIFS($AZ:$AZ,"="&amp;3)</f>
        <v>5</v>
      </c>
      <c r="AA3" s="32" t="s">
        <v>214</v>
      </c>
      <c r="AB3" s="32">
        <f>COUNTIFS($AE:$AE,AA3,$AO:$AO, $F$4)</f>
        <v>0</v>
      </c>
      <c r="AD3" s="32" t="s">
        <v>214</v>
      </c>
      <c r="AE3" s="32">
        <f>COUNTIFS(AM:AM, AD3)</f>
        <v>30</v>
      </c>
      <c r="AG3" s="32" t="s">
        <v>214</v>
      </c>
      <c r="AH3" s="32">
        <f>COUNTIFS($AM:$AM, AG3,$AT:$AT,$L$4)</f>
        <v>0</v>
      </c>
    </row>
    <row r="4" spans="1:52" ht="19.95" customHeight="1">
      <c r="F4" s="32" t="s">
        <v>58</v>
      </c>
      <c r="G4" s="32">
        <f t="shared" si="0"/>
        <v>4</v>
      </c>
      <c r="I4" s="44" t="s">
        <v>66</v>
      </c>
      <c r="J4" s="32">
        <f t="shared" si="1"/>
        <v>2</v>
      </c>
      <c r="L4" s="32" t="s">
        <v>58</v>
      </c>
      <c r="M4" s="32">
        <f t="shared" si="2"/>
        <v>0</v>
      </c>
      <c r="O4" s="44" t="s">
        <v>66</v>
      </c>
      <c r="P4" s="32">
        <f t="shared" si="4"/>
        <v>0</v>
      </c>
      <c r="R4" s="44" t="s">
        <v>98</v>
      </c>
      <c r="S4" s="32">
        <f t="shared" si="3"/>
        <v>0</v>
      </c>
      <c r="U4" s="32" t="s">
        <v>207</v>
      </c>
      <c r="V4" s="32">
        <f>COUNTIF(AE:AE, U4)</f>
        <v>37</v>
      </c>
      <c r="X4" s="166" t="s">
        <v>173</v>
      </c>
      <c r="Y4" s="167">
        <f>COUNTIFS($AZ:$AZ,"="&amp;4)</f>
        <v>0</v>
      </c>
      <c r="AA4" s="32" t="s">
        <v>1329</v>
      </c>
      <c r="AB4" s="32">
        <f>COUNTIFS($AE:$AE,AA4,$AO:$AO, $F$4)</f>
        <v>0</v>
      </c>
      <c r="AD4" s="32" t="s">
        <v>1329</v>
      </c>
      <c r="AE4" s="32">
        <f>COUNTIFS(AM:AM, AD4)</f>
        <v>0</v>
      </c>
      <c r="AG4" s="32" t="s">
        <v>1329</v>
      </c>
      <c r="AH4" s="32">
        <f>COUNTIFS($AM:$AM, AG4,$AT:$AT,$L$4)</f>
        <v>0</v>
      </c>
    </row>
    <row r="5" spans="1:52" ht="19.95" customHeight="1">
      <c r="F5" s="32" t="s">
        <v>63</v>
      </c>
      <c r="G5" s="32">
        <f t="shared" si="0"/>
        <v>0</v>
      </c>
      <c r="I5" s="32" t="s">
        <v>34</v>
      </c>
      <c r="J5" s="32">
        <f t="shared" si="1"/>
        <v>0</v>
      </c>
      <c r="L5" s="32" t="s">
        <v>63</v>
      </c>
      <c r="M5" s="32">
        <f t="shared" si="2"/>
        <v>0</v>
      </c>
      <c r="O5" s="32" t="s">
        <v>34</v>
      </c>
      <c r="P5" s="32">
        <f t="shared" si="4"/>
        <v>0</v>
      </c>
      <c r="R5" s="44" t="s">
        <v>35</v>
      </c>
      <c r="S5" s="32">
        <f t="shared" si="3"/>
        <v>0</v>
      </c>
      <c r="U5" s="32" t="s">
        <v>214</v>
      </c>
      <c r="V5" s="32">
        <f>COUNTIF(AE:AE, U5)</f>
        <v>29</v>
      </c>
      <c r="X5" s="166" t="s">
        <v>174</v>
      </c>
      <c r="Y5" s="167">
        <f>COUNTIFS($AZ:$AZ,"="&amp;5)</f>
        <v>0</v>
      </c>
      <c r="AA5" s="32" t="s">
        <v>206</v>
      </c>
      <c r="AB5" s="32">
        <f>COUNTIFS($AE:$AE,AA5,$AO:$AO, $F$4)</f>
        <v>0</v>
      </c>
      <c r="AD5" s="32" t="s">
        <v>206</v>
      </c>
      <c r="AE5" s="32">
        <f>COUNTIFS(AM:AM, AD5)</f>
        <v>40</v>
      </c>
      <c r="AG5" s="32" t="s">
        <v>206</v>
      </c>
      <c r="AH5" s="32">
        <f>COUNTIFS($AM:$AM, AG5,$AT:$AT,$L$4)</f>
        <v>0</v>
      </c>
    </row>
    <row r="6" spans="1:52" ht="19.95" customHeight="1">
      <c r="F6" s="32" t="s">
        <v>55</v>
      </c>
      <c r="G6" s="32">
        <f t="shared" si="0"/>
        <v>7</v>
      </c>
      <c r="I6" s="32" t="s">
        <v>60</v>
      </c>
      <c r="J6" s="32">
        <f t="shared" si="1"/>
        <v>0</v>
      </c>
      <c r="L6" s="32" t="s">
        <v>55</v>
      </c>
      <c r="M6" s="32">
        <f t="shared" si="2"/>
        <v>0</v>
      </c>
      <c r="O6" s="32" t="s">
        <v>60</v>
      </c>
      <c r="P6" s="32">
        <f t="shared" si="4"/>
        <v>0</v>
      </c>
      <c r="R6" s="32" t="s">
        <v>99</v>
      </c>
      <c r="S6" s="32">
        <f t="shared" si="3"/>
        <v>0</v>
      </c>
      <c r="U6" s="32" t="s">
        <v>1329</v>
      </c>
      <c r="V6" s="32">
        <f>COUNTIF(AE:AE, U6)</f>
        <v>0</v>
      </c>
      <c r="X6" s="166" t="s">
        <v>175</v>
      </c>
      <c r="Y6" s="167">
        <f>COUNTIFS($AZ:$AZ,"="&amp;6)</f>
        <v>0</v>
      </c>
    </row>
    <row r="7" spans="1:52" ht="19.95" customHeight="1">
      <c r="F7" s="32" t="s">
        <v>57</v>
      </c>
      <c r="G7" s="32">
        <f t="shared" si="0"/>
        <v>22</v>
      </c>
      <c r="I7" s="32" t="s">
        <v>62</v>
      </c>
      <c r="J7" s="32">
        <f t="shared" si="1"/>
        <v>0</v>
      </c>
      <c r="L7" s="32" t="s">
        <v>57</v>
      </c>
      <c r="M7" s="32">
        <f t="shared" si="2"/>
        <v>0</v>
      </c>
      <c r="O7" s="32" t="s">
        <v>62</v>
      </c>
      <c r="P7" s="32">
        <f t="shared" si="4"/>
        <v>0</v>
      </c>
      <c r="R7" s="32" t="s">
        <v>56</v>
      </c>
      <c r="S7" s="32">
        <f t="shared" si="3"/>
        <v>0</v>
      </c>
      <c r="U7" s="32" t="s">
        <v>206</v>
      </c>
      <c r="V7" s="32">
        <f>COUNTIF(AE:AE, U7)</f>
        <v>30</v>
      </c>
      <c r="X7" s="166" t="s">
        <v>176</v>
      </c>
      <c r="Y7" s="167">
        <f>COUNTIFS($AZ:$AZ,"="&amp;7)</f>
        <v>0</v>
      </c>
      <c r="AD7" s="507" t="s">
        <v>2060</v>
      </c>
      <c r="AE7" s="507" t="s">
        <v>65</v>
      </c>
    </row>
    <row r="8" spans="1:52" ht="19.95" customHeight="1">
      <c r="F8" s="32" t="s">
        <v>59</v>
      </c>
      <c r="G8" s="32">
        <f t="shared" si="0"/>
        <v>1</v>
      </c>
      <c r="I8" s="32"/>
      <c r="J8" s="32"/>
      <c r="L8" s="32" t="s">
        <v>59</v>
      </c>
      <c r="M8" s="32">
        <f t="shared" si="2"/>
        <v>0</v>
      </c>
      <c r="O8" s="32"/>
      <c r="P8" s="32"/>
      <c r="R8" s="32" t="s">
        <v>81</v>
      </c>
      <c r="S8" s="32">
        <f t="shared" si="3"/>
        <v>2</v>
      </c>
      <c r="X8" s="166" t="s">
        <v>177</v>
      </c>
      <c r="Y8" s="167">
        <f>COUNTIFS($AZ:$AZ,"="&amp;8)</f>
        <v>0</v>
      </c>
      <c r="AD8" s="32" t="s">
        <v>207</v>
      </c>
      <c r="AE8" s="32">
        <f>COUNTIFS(AR:AR, AD8)</f>
        <v>0</v>
      </c>
    </row>
    <row r="9" spans="1:52" ht="19.95" customHeight="1">
      <c r="F9" s="45" t="s">
        <v>67</v>
      </c>
      <c r="G9" s="46">
        <f>COUNTIFS($AC:$AC,"New_TC")</f>
        <v>96</v>
      </c>
      <c r="I9" s="45" t="s">
        <v>100</v>
      </c>
      <c r="J9" s="46">
        <f>COUNTIFS($AC:$AC,"Reuse_Org")</f>
        <v>0</v>
      </c>
      <c r="L9" s="45"/>
      <c r="M9" s="46">
        <f>COUNTA($E:$E)-1</f>
        <v>0</v>
      </c>
      <c r="O9" s="45" t="s">
        <v>101</v>
      </c>
      <c r="P9" s="46">
        <f>COUNTIFS($AC:$AC,"Reuse_Modify")</f>
        <v>0</v>
      </c>
      <c r="R9" s="32"/>
      <c r="S9" s="32"/>
      <c r="X9" s="166" t="s">
        <v>178</v>
      </c>
      <c r="Y9" s="167">
        <f>COUNTIFS($AZ:$AZ,"="&amp;9)</f>
        <v>0</v>
      </c>
      <c r="AD9" s="32" t="s">
        <v>214</v>
      </c>
      <c r="AE9" s="32">
        <f>COUNTIFS(AR:AR, AD9)</f>
        <v>0</v>
      </c>
    </row>
    <row r="10" spans="1:52" ht="19.95" customHeight="1">
      <c r="F10" s="45" t="s">
        <v>32</v>
      </c>
      <c r="G10" s="46">
        <f>SUM(G2:G8)</f>
        <v>91</v>
      </c>
      <c r="I10" s="45" t="s">
        <v>70</v>
      </c>
      <c r="J10" s="46">
        <f>SUM(J2:J7)</f>
        <v>91</v>
      </c>
      <c r="L10" s="45" t="s">
        <v>32</v>
      </c>
      <c r="M10" s="46">
        <f>SUM(M2:M8)</f>
        <v>33</v>
      </c>
      <c r="O10" s="45" t="s">
        <v>70</v>
      </c>
      <c r="P10" s="46">
        <f>SUM(P2:P7)</f>
        <v>33</v>
      </c>
      <c r="R10" s="45" t="s">
        <v>70</v>
      </c>
      <c r="S10" s="46">
        <f>SUM(S2:S9)</f>
        <v>96</v>
      </c>
      <c r="X10" s="166" t="s">
        <v>179</v>
      </c>
      <c r="Y10" s="167">
        <f>COUNTIFS($AZ:$AZ,"="&amp;10)</f>
        <v>0</v>
      </c>
      <c r="AD10" s="32" t="s">
        <v>1329</v>
      </c>
      <c r="AE10" s="32">
        <f>COUNTIFS(AR:AR, AD10)</f>
        <v>0</v>
      </c>
    </row>
    <row r="11" spans="1:52" ht="19.95" customHeight="1">
      <c r="X11" s="166" t="s">
        <v>180</v>
      </c>
      <c r="Y11" s="167">
        <f>COUNTIFS($AZ:$AZ,"="&amp;11)</f>
        <v>0</v>
      </c>
      <c r="AD11" s="32" t="s">
        <v>206</v>
      </c>
      <c r="AE11" s="32">
        <f>COUNTIFS(AR:AR, AD11)</f>
        <v>33</v>
      </c>
    </row>
    <row r="12" spans="1:52" ht="19.95" customHeight="1">
      <c r="X12" s="166" t="s">
        <v>181</v>
      </c>
      <c r="Y12" s="167">
        <f>COUNTIFS($AZ:$AZ,"="&amp;12)</f>
        <v>0</v>
      </c>
    </row>
    <row r="13" spans="1:52" ht="19.95" customHeight="1">
      <c r="D13" s="41"/>
      <c r="N13">
        <f>SUMPRODUCT(1/COUNTIF(N16:N111, N16:N111))</f>
        <v>26.999999999999993</v>
      </c>
    </row>
    <row r="14" spans="1:52" ht="19.95" customHeight="1">
      <c r="E14" s="56" t="s">
        <v>38</v>
      </c>
      <c r="F14" s="56" t="s">
        <v>39</v>
      </c>
      <c r="G14" s="55" t="s">
        <v>4</v>
      </c>
      <c r="H14" s="55" t="s">
        <v>41</v>
      </c>
      <c r="I14" s="55" t="s">
        <v>77</v>
      </c>
      <c r="J14" s="55" t="s">
        <v>78</v>
      </c>
      <c r="K14" s="55" t="s">
        <v>79</v>
      </c>
      <c r="L14" s="55" t="s">
        <v>80</v>
      </c>
      <c r="M14" s="55" t="s">
        <v>42</v>
      </c>
      <c r="N14" s="55" t="s">
        <v>43</v>
      </c>
      <c r="O14" s="55" t="s">
        <v>31</v>
      </c>
      <c r="P14" s="55" t="s">
        <v>40</v>
      </c>
      <c r="Q14" s="55" t="s">
        <v>84</v>
      </c>
      <c r="R14" s="55" t="s">
        <v>85</v>
      </c>
      <c r="S14" s="55" t="s">
        <v>45</v>
      </c>
      <c r="T14" s="55" t="s">
        <v>86</v>
      </c>
      <c r="U14" s="55" t="s">
        <v>46</v>
      </c>
      <c r="V14" s="55" t="s">
        <v>44</v>
      </c>
      <c r="W14" s="55" t="s">
        <v>2</v>
      </c>
      <c r="X14" s="55" t="s">
        <v>3</v>
      </c>
      <c r="Y14" s="55" t="s">
        <v>87</v>
      </c>
      <c r="Z14" s="55" t="s">
        <v>88</v>
      </c>
      <c r="AA14" s="55" t="s">
        <v>89</v>
      </c>
      <c r="AB14" s="55" t="s">
        <v>90</v>
      </c>
      <c r="AC14" s="55" t="s">
        <v>91</v>
      </c>
      <c r="AD14" s="57" t="s">
        <v>92</v>
      </c>
      <c r="AE14" s="57" t="s">
        <v>134</v>
      </c>
      <c r="AF14" s="57" t="s">
        <v>135</v>
      </c>
      <c r="AG14" s="58" t="s">
        <v>47</v>
      </c>
      <c r="AH14" s="58" t="s">
        <v>93</v>
      </c>
      <c r="AI14" s="58" t="s">
        <v>84</v>
      </c>
      <c r="AJ14" s="58" t="s">
        <v>94</v>
      </c>
      <c r="AK14" s="58" t="s">
        <v>95</v>
      </c>
      <c r="AL14" s="57" t="s">
        <v>50</v>
      </c>
      <c r="AM14" s="597" t="s">
        <v>48</v>
      </c>
      <c r="AN14" s="597"/>
      <c r="AO14" s="597"/>
      <c r="AP14" s="597"/>
      <c r="AQ14" s="597"/>
      <c r="AR14" s="597" t="s">
        <v>49</v>
      </c>
      <c r="AS14" s="597"/>
      <c r="AT14" s="597"/>
      <c r="AU14" s="597"/>
      <c r="AV14" s="597"/>
      <c r="AW14" s="157"/>
      <c r="AX14" s="157"/>
      <c r="AY14" s="157"/>
      <c r="AZ14" s="157"/>
    </row>
    <row r="15" spans="1:52" ht="19.95" customHeight="1">
      <c r="E15" s="305"/>
      <c r="F15" s="54"/>
      <c r="G15" s="305"/>
      <c r="H15" s="159"/>
      <c r="I15" s="31"/>
      <c r="J15" s="31"/>
      <c r="K15" s="159"/>
      <c r="L15" s="159"/>
      <c r="M15" s="159"/>
      <c r="N15" s="173"/>
      <c r="O15" s="173"/>
      <c r="P15" s="173"/>
      <c r="Q15" s="80"/>
      <c r="R15" s="80"/>
      <c r="S15" s="159"/>
      <c r="T15" s="159"/>
      <c r="U15" s="159"/>
      <c r="V15" s="159"/>
      <c r="W15" s="159"/>
      <c r="X15" s="159"/>
      <c r="Y15" s="159"/>
      <c r="Z15" s="159"/>
      <c r="AA15" s="159"/>
      <c r="AB15" s="159"/>
      <c r="AC15" s="173"/>
      <c r="AD15" s="159"/>
      <c r="AE15" s="32"/>
      <c r="AF15" s="32"/>
      <c r="AG15" s="159"/>
      <c r="AH15" s="159"/>
      <c r="AI15" s="159"/>
      <c r="AJ15" s="159"/>
      <c r="AK15" s="159"/>
      <c r="AL15" s="159"/>
      <c r="AM15" s="63" t="s">
        <v>36</v>
      </c>
      <c r="AN15" s="64" t="s">
        <v>96</v>
      </c>
      <c r="AO15" s="63" t="s">
        <v>52</v>
      </c>
      <c r="AP15" s="64" t="s">
        <v>53</v>
      </c>
      <c r="AQ15" s="64" t="s">
        <v>51</v>
      </c>
      <c r="AR15" s="65" t="s">
        <v>36</v>
      </c>
      <c r="AS15" s="65" t="s">
        <v>96</v>
      </c>
      <c r="AT15" s="65" t="s">
        <v>1111</v>
      </c>
      <c r="AU15" s="66" t="s">
        <v>53</v>
      </c>
      <c r="AV15" s="65" t="s">
        <v>51</v>
      </c>
      <c r="AW15" s="158" t="s">
        <v>153</v>
      </c>
      <c r="AX15" s="158" t="s">
        <v>168</v>
      </c>
      <c r="AY15" s="158" t="s">
        <v>169</v>
      </c>
      <c r="AZ15" s="315" t="s">
        <v>166</v>
      </c>
    </row>
    <row r="16" spans="1:52" ht="19.95" customHeight="1">
      <c r="E16" s="305"/>
      <c r="F16" s="54"/>
      <c r="G16" s="305"/>
      <c r="H16" s="319" t="s">
        <v>7781</v>
      </c>
      <c r="I16" s="320" t="s">
        <v>7874</v>
      </c>
      <c r="J16" s="325" t="s">
        <v>7875</v>
      </c>
      <c r="K16" s="159"/>
      <c r="L16" s="159"/>
      <c r="M16" s="159"/>
      <c r="N16" s="324" t="s">
        <v>1302</v>
      </c>
      <c r="O16" s="173"/>
      <c r="P16" s="173"/>
      <c r="Q16" s="324" t="s">
        <v>8048</v>
      </c>
      <c r="R16" s="319" t="s">
        <v>8049</v>
      </c>
      <c r="S16" s="159"/>
      <c r="T16" s="159"/>
      <c r="U16" s="159"/>
      <c r="V16" s="159"/>
      <c r="W16" s="319" t="s">
        <v>29</v>
      </c>
      <c r="X16" s="159"/>
      <c r="Y16" s="159"/>
      <c r="Z16" s="159"/>
      <c r="AA16" s="159"/>
      <c r="AB16" s="159"/>
      <c r="AC16" s="76" t="s">
        <v>142</v>
      </c>
      <c r="AD16" s="159"/>
      <c r="AE16" s="78" t="s">
        <v>214</v>
      </c>
      <c r="AF16" s="112">
        <v>43860</v>
      </c>
      <c r="AG16" s="159"/>
      <c r="AH16" s="159"/>
      <c r="AI16" s="159"/>
      <c r="AJ16" s="159"/>
      <c r="AK16" s="159"/>
      <c r="AL16" s="159"/>
      <c r="AM16" s="32" t="s">
        <v>206</v>
      </c>
      <c r="AN16" s="162">
        <v>43872</v>
      </c>
      <c r="AO16" s="69" t="s">
        <v>57</v>
      </c>
      <c r="AP16" s="69" t="s">
        <v>56</v>
      </c>
      <c r="AQ16" s="31" t="s">
        <v>1112</v>
      </c>
      <c r="AR16" s="32"/>
      <c r="AS16" s="112"/>
      <c r="AT16" s="69"/>
      <c r="AU16" s="105"/>
      <c r="AV16" s="69"/>
      <c r="AW16" s="159"/>
      <c r="AX16" s="159"/>
      <c r="AY16" s="159"/>
      <c r="AZ16" s="32">
        <f>MONTH(AF16)</f>
        <v>1</v>
      </c>
    </row>
    <row r="17" spans="5:52" ht="19.95" customHeight="1">
      <c r="E17" s="305"/>
      <c r="F17" s="54"/>
      <c r="G17" s="305"/>
      <c r="H17" s="319" t="s">
        <v>7782</v>
      </c>
      <c r="I17" s="320" t="s">
        <v>7876</v>
      </c>
      <c r="J17" s="325" t="s">
        <v>7877</v>
      </c>
      <c r="K17" s="159"/>
      <c r="L17" s="159"/>
      <c r="M17" s="159"/>
      <c r="N17" s="324" t="s">
        <v>1302</v>
      </c>
      <c r="O17" s="173"/>
      <c r="P17" s="173"/>
      <c r="Q17" s="324" t="s">
        <v>8050</v>
      </c>
      <c r="R17" s="319" t="s">
        <v>8051</v>
      </c>
      <c r="S17" s="159"/>
      <c r="T17" s="159"/>
      <c r="U17" s="159"/>
      <c r="V17" s="159"/>
      <c r="W17" s="319" t="s">
        <v>29</v>
      </c>
      <c r="X17" s="159"/>
      <c r="Y17" s="159"/>
      <c r="Z17" s="159"/>
      <c r="AA17" s="159"/>
      <c r="AB17" s="159"/>
      <c r="AC17" s="76" t="s">
        <v>142</v>
      </c>
      <c r="AD17" s="159"/>
      <c r="AE17" s="78" t="s">
        <v>214</v>
      </c>
      <c r="AF17" s="112">
        <v>43860</v>
      </c>
      <c r="AG17" s="159"/>
      <c r="AH17" s="159"/>
      <c r="AI17" s="159"/>
      <c r="AJ17" s="159"/>
      <c r="AK17" s="159"/>
      <c r="AL17" s="159"/>
      <c r="AM17" s="32" t="s">
        <v>206</v>
      </c>
      <c r="AN17" s="162">
        <v>43872</v>
      </c>
      <c r="AO17" s="69" t="s">
        <v>57</v>
      </c>
      <c r="AP17" s="69" t="s">
        <v>56</v>
      </c>
      <c r="AQ17" s="31" t="s">
        <v>1113</v>
      </c>
      <c r="AR17" s="32"/>
      <c r="AS17" s="112"/>
      <c r="AT17" s="69"/>
      <c r="AU17" s="105"/>
      <c r="AV17" s="69"/>
      <c r="AW17" s="159"/>
      <c r="AX17" s="159"/>
      <c r="AY17" s="159"/>
      <c r="AZ17" s="32">
        <f t="shared" ref="AZ17:AZ80" si="5">MONTH(AF17)</f>
        <v>1</v>
      </c>
    </row>
    <row r="18" spans="5:52" ht="19.95" customHeight="1">
      <c r="E18" s="305"/>
      <c r="F18" s="54"/>
      <c r="G18" s="305"/>
      <c r="H18" s="319" t="s">
        <v>7783</v>
      </c>
      <c r="I18" s="325" t="s">
        <v>7878</v>
      </c>
      <c r="J18" s="325" t="s">
        <v>7879</v>
      </c>
      <c r="K18" s="173"/>
      <c r="L18" s="173"/>
      <c r="M18" s="173"/>
      <c r="N18" s="319" t="s">
        <v>1303</v>
      </c>
      <c r="O18" s="173"/>
      <c r="P18" s="173"/>
      <c r="Q18" s="319" t="s">
        <v>8052</v>
      </c>
      <c r="R18" s="322" t="s">
        <v>8053</v>
      </c>
      <c r="S18" s="159"/>
      <c r="T18" s="173"/>
      <c r="U18" s="173"/>
      <c r="V18" s="173"/>
      <c r="W18" s="319" t="s">
        <v>29</v>
      </c>
      <c r="X18" s="159"/>
      <c r="Y18" s="159"/>
      <c r="Z18" s="159"/>
      <c r="AA18" s="159"/>
      <c r="AB18" s="159"/>
      <c r="AC18" s="76" t="s">
        <v>142</v>
      </c>
      <c r="AD18" s="159"/>
      <c r="AE18" s="69" t="s">
        <v>207</v>
      </c>
      <c r="AF18" s="111">
        <v>43860</v>
      </c>
      <c r="AG18" s="159"/>
      <c r="AH18" s="159"/>
      <c r="AI18" s="159"/>
      <c r="AJ18" s="159"/>
      <c r="AK18" s="159"/>
      <c r="AL18" s="159"/>
      <c r="AM18" s="32" t="s">
        <v>206</v>
      </c>
      <c r="AN18" s="112">
        <v>43872</v>
      </c>
      <c r="AO18" s="69" t="s">
        <v>55</v>
      </c>
      <c r="AP18" s="69" t="s">
        <v>56</v>
      </c>
      <c r="AQ18" s="104" t="s">
        <v>1069</v>
      </c>
      <c r="AR18" s="78"/>
      <c r="AS18" s="111"/>
      <c r="AT18" s="69"/>
      <c r="AU18" s="105"/>
      <c r="AV18" s="104"/>
      <c r="AW18" s="159"/>
      <c r="AX18" s="159"/>
      <c r="AY18" s="159"/>
      <c r="AZ18" s="32">
        <f t="shared" si="5"/>
        <v>1</v>
      </c>
    </row>
    <row r="19" spans="5:52" ht="19.95" customHeight="1">
      <c r="E19" s="305"/>
      <c r="F19" s="54"/>
      <c r="G19" s="305"/>
      <c r="H19" s="319" t="s">
        <v>7784</v>
      </c>
      <c r="I19" s="325" t="s">
        <v>7880</v>
      </c>
      <c r="J19" s="325" t="s">
        <v>7881</v>
      </c>
      <c r="K19" s="173"/>
      <c r="L19" s="173"/>
      <c r="M19" s="173"/>
      <c r="N19" s="319" t="s">
        <v>1303</v>
      </c>
      <c r="O19" s="173"/>
      <c r="P19" s="173"/>
      <c r="Q19" s="319" t="s">
        <v>8054</v>
      </c>
      <c r="R19" s="322" t="s">
        <v>7734</v>
      </c>
      <c r="S19" s="159"/>
      <c r="T19" s="173"/>
      <c r="U19" s="173"/>
      <c r="V19" s="173"/>
      <c r="W19" s="319" t="s">
        <v>29</v>
      </c>
      <c r="X19" s="159"/>
      <c r="Y19" s="159"/>
      <c r="Z19" s="159"/>
      <c r="AA19" s="159"/>
      <c r="AB19" s="159"/>
      <c r="AC19" s="76" t="s">
        <v>142</v>
      </c>
      <c r="AD19" s="159"/>
      <c r="AE19" s="69" t="s">
        <v>207</v>
      </c>
      <c r="AF19" s="111">
        <v>43860</v>
      </c>
      <c r="AG19" s="159"/>
      <c r="AH19" s="159"/>
      <c r="AI19" s="159"/>
      <c r="AJ19" s="159"/>
      <c r="AK19" s="159"/>
      <c r="AL19" s="159"/>
      <c r="AM19" s="32" t="s">
        <v>206</v>
      </c>
      <c r="AN19" s="112">
        <v>43872</v>
      </c>
      <c r="AO19" s="69" t="s">
        <v>55</v>
      </c>
      <c r="AP19" s="69" t="s">
        <v>56</v>
      </c>
      <c r="AQ19" s="104" t="s">
        <v>1069</v>
      </c>
      <c r="AR19" s="78"/>
      <c r="AS19" s="111"/>
      <c r="AT19" s="69"/>
      <c r="AU19" s="105"/>
      <c r="AV19" s="104"/>
      <c r="AW19" s="159"/>
      <c r="AX19" s="159"/>
      <c r="AY19" s="159"/>
      <c r="AZ19" s="32">
        <f t="shared" si="5"/>
        <v>1</v>
      </c>
    </row>
    <row r="20" spans="5:52" ht="19.95" customHeight="1">
      <c r="E20" s="305"/>
      <c r="F20" s="54"/>
      <c r="G20" s="305"/>
      <c r="H20" s="319" t="s">
        <v>7785</v>
      </c>
      <c r="I20" s="320" t="s">
        <v>7882</v>
      </c>
      <c r="J20" s="325" t="s">
        <v>7883</v>
      </c>
      <c r="K20" s="173"/>
      <c r="L20" s="173"/>
      <c r="M20" s="173"/>
      <c r="N20" s="319" t="s">
        <v>1304</v>
      </c>
      <c r="O20" s="173"/>
      <c r="P20" s="173"/>
      <c r="Q20" s="319" t="s">
        <v>8055</v>
      </c>
      <c r="R20" s="322" t="s">
        <v>8056</v>
      </c>
      <c r="S20" s="159"/>
      <c r="T20" s="173"/>
      <c r="U20" s="173"/>
      <c r="V20" s="173"/>
      <c r="W20" s="319" t="s">
        <v>29</v>
      </c>
      <c r="X20" s="159"/>
      <c r="Y20" s="159"/>
      <c r="Z20" s="159"/>
      <c r="AA20" s="159"/>
      <c r="AB20" s="159"/>
      <c r="AC20" s="76" t="s">
        <v>142</v>
      </c>
      <c r="AD20" s="159"/>
      <c r="AE20" s="69" t="s">
        <v>207</v>
      </c>
      <c r="AF20" s="163">
        <v>43852</v>
      </c>
      <c r="AG20" s="159"/>
      <c r="AH20" s="159"/>
      <c r="AI20" s="159"/>
      <c r="AJ20" s="159"/>
      <c r="AK20" s="159"/>
      <c r="AL20" s="159"/>
      <c r="AM20" s="69" t="s">
        <v>206</v>
      </c>
      <c r="AN20" s="163">
        <v>43867</v>
      </c>
      <c r="AO20" s="69" t="s">
        <v>55</v>
      </c>
      <c r="AP20" s="69" t="s">
        <v>56</v>
      </c>
      <c r="AQ20" s="104" t="s">
        <v>1065</v>
      </c>
      <c r="AR20" s="104"/>
      <c r="AS20" s="163"/>
      <c r="AT20" s="69"/>
      <c r="AU20" s="105"/>
      <c r="AV20" s="104"/>
      <c r="AW20" s="159"/>
      <c r="AX20" s="159"/>
      <c r="AY20" s="159"/>
      <c r="AZ20" s="32">
        <f t="shared" si="5"/>
        <v>1</v>
      </c>
    </row>
    <row r="21" spans="5:52" ht="19.95" customHeight="1">
      <c r="E21" s="305"/>
      <c r="F21" s="54"/>
      <c r="G21" s="305"/>
      <c r="H21" s="319" t="s">
        <v>7786</v>
      </c>
      <c r="I21" s="320" t="s">
        <v>7884</v>
      </c>
      <c r="J21" s="325" t="s">
        <v>7885</v>
      </c>
      <c r="K21" s="159"/>
      <c r="L21" s="159"/>
      <c r="M21" s="159"/>
      <c r="N21" s="319" t="s">
        <v>1304</v>
      </c>
      <c r="O21" s="173"/>
      <c r="P21" s="173"/>
      <c r="Q21" s="319" t="s">
        <v>8057</v>
      </c>
      <c r="R21" s="322" t="s">
        <v>8058</v>
      </c>
      <c r="S21" s="159"/>
      <c r="T21" s="173"/>
      <c r="U21" s="159"/>
      <c r="V21" s="159"/>
      <c r="W21" s="319" t="s">
        <v>29</v>
      </c>
      <c r="X21" s="159"/>
      <c r="Y21" s="159"/>
      <c r="Z21" s="159"/>
      <c r="AA21" s="159"/>
      <c r="AB21" s="159"/>
      <c r="AC21" s="76" t="s">
        <v>142</v>
      </c>
      <c r="AD21" s="159"/>
      <c r="AE21" s="69" t="s">
        <v>207</v>
      </c>
      <c r="AF21" s="163">
        <v>43852</v>
      </c>
      <c r="AG21" s="159"/>
      <c r="AH21" s="159"/>
      <c r="AI21" s="159"/>
      <c r="AJ21" s="159"/>
      <c r="AK21" s="159"/>
      <c r="AL21" s="159"/>
      <c r="AM21" s="69" t="s">
        <v>206</v>
      </c>
      <c r="AN21" s="163">
        <v>43867</v>
      </c>
      <c r="AO21" s="69" t="s">
        <v>55</v>
      </c>
      <c r="AP21" s="69" t="s">
        <v>56</v>
      </c>
      <c r="AQ21" s="104" t="s">
        <v>1065</v>
      </c>
      <c r="AR21" s="104"/>
      <c r="AS21" s="163"/>
      <c r="AT21" s="69"/>
      <c r="AU21" s="105"/>
      <c r="AV21" s="104"/>
      <c r="AW21" s="159"/>
      <c r="AX21" s="159"/>
      <c r="AY21" s="159"/>
      <c r="AZ21" s="32">
        <f t="shared" si="5"/>
        <v>1</v>
      </c>
    </row>
    <row r="22" spans="5:52" ht="19.95" customHeight="1">
      <c r="E22" s="305"/>
      <c r="F22" s="54"/>
      <c r="G22" s="305"/>
      <c r="H22" s="319" t="s">
        <v>7787</v>
      </c>
      <c r="I22" s="320" t="s">
        <v>7886</v>
      </c>
      <c r="J22" s="325" t="s">
        <v>7887</v>
      </c>
      <c r="K22" s="159"/>
      <c r="L22" s="159"/>
      <c r="M22" s="159"/>
      <c r="N22" s="319" t="s">
        <v>1304</v>
      </c>
      <c r="O22" s="173"/>
      <c r="P22" s="173"/>
      <c r="Q22" s="319" t="s">
        <v>8059</v>
      </c>
      <c r="R22" s="322" t="s">
        <v>8060</v>
      </c>
      <c r="S22" s="159"/>
      <c r="T22" s="173"/>
      <c r="U22" s="159"/>
      <c r="V22" s="159"/>
      <c r="W22" s="319" t="s">
        <v>29</v>
      </c>
      <c r="X22" s="159"/>
      <c r="Y22" s="159"/>
      <c r="Z22" s="159"/>
      <c r="AA22" s="159"/>
      <c r="AB22" s="159"/>
      <c r="AC22" s="76" t="s">
        <v>142</v>
      </c>
      <c r="AD22" s="159"/>
      <c r="AE22" s="69" t="s">
        <v>207</v>
      </c>
      <c r="AF22" s="163">
        <v>43852</v>
      </c>
      <c r="AG22" s="159"/>
      <c r="AH22" s="159"/>
      <c r="AI22" s="159"/>
      <c r="AJ22" s="159"/>
      <c r="AK22" s="159"/>
      <c r="AL22" s="159"/>
      <c r="AM22" s="69" t="s">
        <v>206</v>
      </c>
      <c r="AN22" s="163">
        <v>43867</v>
      </c>
      <c r="AO22" s="69" t="s">
        <v>55</v>
      </c>
      <c r="AP22" s="69" t="s">
        <v>56</v>
      </c>
      <c r="AQ22" s="104" t="s">
        <v>1114</v>
      </c>
      <c r="AR22" s="69"/>
      <c r="AS22" s="69"/>
      <c r="AT22" s="69"/>
      <c r="AU22" s="105"/>
      <c r="AV22" s="69"/>
      <c r="AW22" s="159"/>
      <c r="AX22" s="159"/>
      <c r="AY22" s="159"/>
      <c r="AZ22" s="32">
        <f t="shared" si="5"/>
        <v>1</v>
      </c>
    </row>
    <row r="23" spans="5:52" ht="19.95" customHeight="1">
      <c r="E23" s="306"/>
      <c r="F23" s="54"/>
      <c r="G23" s="305"/>
      <c r="H23" s="319" t="s">
        <v>7788</v>
      </c>
      <c r="I23" s="320" t="s">
        <v>7888</v>
      </c>
      <c r="J23" s="320" t="s">
        <v>7889</v>
      </c>
      <c r="K23" s="173"/>
      <c r="L23" s="173"/>
      <c r="M23" s="173"/>
      <c r="N23" s="319" t="s">
        <v>1304</v>
      </c>
      <c r="O23" s="173"/>
      <c r="P23" s="173"/>
      <c r="Q23" s="319" t="s">
        <v>8061</v>
      </c>
      <c r="R23" s="322" t="s">
        <v>8062</v>
      </c>
      <c r="S23" s="173"/>
      <c r="T23" s="173"/>
      <c r="U23" s="173"/>
      <c r="V23" s="173"/>
      <c r="W23" s="319" t="s">
        <v>29</v>
      </c>
      <c r="X23" s="173"/>
      <c r="Y23" s="173"/>
      <c r="Z23" s="173"/>
      <c r="AA23" s="173"/>
      <c r="AB23" s="173"/>
      <c r="AC23" s="76" t="s">
        <v>142</v>
      </c>
      <c r="AD23" s="173"/>
      <c r="AE23" s="69" t="s">
        <v>207</v>
      </c>
      <c r="AF23" s="163">
        <v>43852</v>
      </c>
      <c r="AG23" s="173"/>
      <c r="AH23" s="173"/>
      <c r="AI23" s="173"/>
      <c r="AJ23" s="173"/>
      <c r="AK23" s="173"/>
      <c r="AL23" s="173"/>
      <c r="AM23" s="69" t="s">
        <v>206</v>
      </c>
      <c r="AN23" s="163">
        <v>43867</v>
      </c>
      <c r="AO23" s="69" t="s">
        <v>57</v>
      </c>
      <c r="AP23" s="69" t="s">
        <v>56</v>
      </c>
      <c r="AQ23" s="104" t="s">
        <v>1066</v>
      </c>
      <c r="AR23" s="104"/>
      <c r="AS23" s="104"/>
      <c r="AT23" s="69"/>
      <c r="AU23" s="105"/>
      <c r="AV23" s="104"/>
      <c r="AW23" s="173"/>
      <c r="AX23" s="159"/>
      <c r="AY23" s="173"/>
      <c r="AZ23" s="32">
        <f t="shared" si="5"/>
        <v>1</v>
      </c>
    </row>
    <row r="24" spans="5:52" ht="19.95" customHeight="1">
      <c r="E24" s="306"/>
      <c r="F24" s="54"/>
      <c r="G24" s="305"/>
      <c r="H24" s="319" t="s">
        <v>7789</v>
      </c>
      <c r="I24" s="320" t="s">
        <v>7890</v>
      </c>
      <c r="J24" s="325" t="s">
        <v>7891</v>
      </c>
      <c r="K24" s="173"/>
      <c r="L24" s="173"/>
      <c r="M24" s="173"/>
      <c r="N24" s="319" t="s">
        <v>1304</v>
      </c>
      <c r="O24" s="173"/>
      <c r="P24" s="173"/>
      <c r="Q24" s="319" t="s">
        <v>8063</v>
      </c>
      <c r="R24" s="322" t="s">
        <v>8064</v>
      </c>
      <c r="S24" s="173"/>
      <c r="T24" s="173"/>
      <c r="U24" s="173"/>
      <c r="V24" s="173"/>
      <c r="W24" s="319" t="s">
        <v>29</v>
      </c>
      <c r="X24" s="173"/>
      <c r="Y24" s="173"/>
      <c r="Z24" s="173"/>
      <c r="AA24" s="173"/>
      <c r="AB24" s="173"/>
      <c r="AC24" s="76" t="s">
        <v>142</v>
      </c>
      <c r="AD24" s="173"/>
      <c r="AE24" s="69" t="s">
        <v>207</v>
      </c>
      <c r="AF24" s="163">
        <v>43852</v>
      </c>
      <c r="AG24" s="173"/>
      <c r="AH24" s="173"/>
      <c r="AI24" s="173"/>
      <c r="AJ24" s="173"/>
      <c r="AK24" s="173"/>
      <c r="AL24" s="173"/>
      <c r="AM24" s="69" t="s">
        <v>206</v>
      </c>
      <c r="AN24" s="163">
        <v>43867</v>
      </c>
      <c r="AO24" s="69" t="s">
        <v>57</v>
      </c>
      <c r="AP24" s="69" t="s">
        <v>56</v>
      </c>
      <c r="AQ24" s="104" t="s">
        <v>1115</v>
      </c>
      <c r="AR24" s="78"/>
      <c r="AS24" s="111"/>
      <c r="AT24" s="69"/>
      <c r="AU24" s="105"/>
      <c r="AV24" s="104"/>
      <c r="AW24" s="173"/>
      <c r="AX24" s="159"/>
      <c r="AY24" s="173"/>
      <c r="AZ24" s="32">
        <f t="shared" si="5"/>
        <v>1</v>
      </c>
    </row>
    <row r="25" spans="5:52" ht="19.95" customHeight="1">
      <c r="E25" s="306"/>
      <c r="F25" s="54"/>
      <c r="G25" s="305"/>
      <c r="H25" s="319" t="s">
        <v>7790</v>
      </c>
      <c r="I25" s="320" t="s">
        <v>7892</v>
      </c>
      <c r="J25" s="325" t="s">
        <v>7893</v>
      </c>
      <c r="K25" s="173"/>
      <c r="L25" s="173"/>
      <c r="M25" s="173"/>
      <c r="N25" s="319" t="s">
        <v>1304</v>
      </c>
      <c r="O25" s="173"/>
      <c r="P25" s="173"/>
      <c r="Q25" s="319" t="s">
        <v>8065</v>
      </c>
      <c r="R25" s="322" t="s">
        <v>8066</v>
      </c>
      <c r="S25" s="173"/>
      <c r="T25" s="173"/>
      <c r="U25" s="173"/>
      <c r="V25" s="173"/>
      <c r="W25" s="319" t="s">
        <v>29</v>
      </c>
      <c r="X25" s="173"/>
      <c r="Y25" s="173"/>
      <c r="Z25" s="173"/>
      <c r="AA25" s="173"/>
      <c r="AB25" s="173"/>
      <c r="AC25" s="76" t="s">
        <v>142</v>
      </c>
      <c r="AD25" s="173"/>
      <c r="AE25" s="69" t="s">
        <v>207</v>
      </c>
      <c r="AF25" s="163">
        <v>43852</v>
      </c>
      <c r="AG25" s="173"/>
      <c r="AH25" s="173"/>
      <c r="AI25" s="173"/>
      <c r="AJ25" s="173"/>
      <c r="AK25" s="173"/>
      <c r="AL25" s="173"/>
      <c r="AM25" s="69" t="s">
        <v>206</v>
      </c>
      <c r="AN25" s="163">
        <v>43867</v>
      </c>
      <c r="AO25" s="69" t="s">
        <v>57</v>
      </c>
      <c r="AP25" s="69" t="s">
        <v>56</v>
      </c>
      <c r="AQ25" s="104" t="s">
        <v>1067</v>
      </c>
      <c r="AR25" s="78"/>
      <c r="AS25" s="111"/>
      <c r="AT25" s="69"/>
      <c r="AU25" s="105"/>
      <c r="AV25" s="104"/>
      <c r="AW25" s="173"/>
      <c r="AX25" s="159"/>
      <c r="AY25" s="173"/>
      <c r="AZ25" s="32">
        <f t="shared" si="5"/>
        <v>1</v>
      </c>
    </row>
    <row r="26" spans="5:52" ht="19.95" customHeight="1">
      <c r="E26" s="306"/>
      <c r="F26" s="54"/>
      <c r="G26" s="306"/>
      <c r="H26" s="319" t="s">
        <v>7791</v>
      </c>
      <c r="I26" s="320" t="s">
        <v>7894</v>
      </c>
      <c r="J26" s="325" t="s">
        <v>7895</v>
      </c>
      <c r="K26" s="173"/>
      <c r="L26" s="173"/>
      <c r="M26" s="173"/>
      <c r="N26" s="324" t="s">
        <v>1305</v>
      </c>
      <c r="O26" s="173"/>
      <c r="P26" s="173"/>
      <c r="Q26" s="325" t="s">
        <v>8067</v>
      </c>
      <c r="R26" s="322" t="s">
        <v>8068</v>
      </c>
      <c r="S26" s="173"/>
      <c r="T26" s="173"/>
      <c r="U26" s="173"/>
      <c r="V26" s="173"/>
      <c r="W26" s="319" t="s">
        <v>29</v>
      </c>
      <c r="X26" s="173"/>
      <c r="Y26" s="173"/>
      <c r="Z26" s="173"/>
      <c r="AA26" s="173"/>
      <c r="AB26" s="173"/>
      <c r="AC26" s="76" t="s">
        <v>142</v>
      </c>
      <c r="AD26" s="173"/>
      <c r="AE26" s="69" t="s">
        <v>214</v>
      </c>
      <c r="AF26" s="162">
        <v>43851</v>
      </c>
      <c r="AG26" s="173"/>
      <c r="AH26" s="173"/>
      <c r="AI26" s="173"/>
      <c r="AJ26" s="173"/>
      <c r="AK26" s="173"/>
      <c r="AL26" s="173"/>
      <c r="AM26" s="69" t="s">
        <v>206</v>
      </c>
      <c r="AN26" s="163">
        <v>43867</v>
      </c>
      <c r="AO26" s="69" t="s">
        <v>57</v>
      </c>
      <c r="AP26" s="104" t="s">
        <v>56</v>
      </c>
      <c r="AQ26" s="104" t="s">
        <v>1116</v>
      </c>
      <c r="AR26" s="104"/>
      <c r="AS26" s="163"/>
      <c r="AT26" s="69"/>
      <c r="AU26" s="105"/>
      <c r="AV26" s="104"/>
      <c r="AW26" s="173"/>
      <c r="AX26" s="159"/>
      <c r="AY26" s="173"/>
      <c r="AZ26" s="32">
        <f t="shared" si="5"/>
        <v>1</v>
      </c>
    </row>
    <row r="27" spans="5:52" ht="19.95" customHeight="1">
      <c r="E27" s="306"/>
      <c r="F27" s="54"/>
      <c r="G27" s="306"/>
      <c r="H27" s="319" t="s">
        <v>7792</v>
      </c>
      <c r="I27" s="320" t="s">
        <v>7896</v>
      </c>
      <c r="J27" s="325" t="s">
        <v>7897</v>
      </c>
      <c r="K27" s="173"/>
      <c r="L27" s="173"/>
      <c r="M27" s="173"/>
      <c r="N27" s="324" t="s">
        <v>1306</v>
      </c>
      <c r="O27" s="173"/>
      <c r="P27" s="173"/>
      <c r="Q27" s="325" t="s">
        <v>8069</v>
      </c>
      <c r="R27" s="319" t="s">
        <v>8070</v>
      </c>
      <c r="S27" s="173"/>
      <c r="T27" s="173"/>
      <c r="U27" s="173"/>
      <c r="V27" s="173"/>
      <c r="W27" s="319" t="s">
        <v>29</v>
      </c>
      <c r="X27" s="173"/>
      <c r="Y27" s="173"/>
      <c r="Z27" s="173"/>
      <c r="AA27" s="173"/>
      <c r="AB27" s="173"/>
      <c r="AC27" s="76" t="s">
        <v>142</v>
      </c>
      <c r="AD27" s="173"/>
      <c r="AE27" s="78" t="s">
        <v>214</v>
      </c>
      <c r="AF27" s="112">
        <v>43860</v>
      </c>
      <c r="AG27" s="173"/>
      <c r="AH27" s="173"/>
      <c r="AI27" s="173"/>
      <c r="AJ27" s="173"/>
      <c r="AK27" s="173"/>
      <c r="AL27" s="173"/>
      <c r="AM27" s="32" t="s">
        <v>206</v>
      </c>
      <c r="AN27" s="112">
        <v>43872</v>
      </c>
      <c r="AO27" s="69" t="s">
        <v>56</v>
      </c>
      <c r="AP27" s="69" t="s">
        <v>56</v>
      </c>
      <c r="AQ27" s="31"/>
      <c r="AR27" s="32"/>
      <c r="AS27" s="32"/>
      <c r="AT27" s="69"/>
      <c r="AU27" s="105"/>
      <c r="AV27" s="69"/>
      <c r="AW27" s="173"/>
      <c r="AX27" s="159"/>
      <c r="AY27" s="173"/>
      <c r="AZ27" s="32">
        <f t="shared" si="5"/>
        <v>1</v>
      </c>
    </row>
    <row r="28" spans="5:52" ht="19.95" customHeight="1">
      <c r="E28" s="306"/>
      <c r="F28" s="54"/>
      <c r="G28" s="306"/>
      <c r="H28" s="319" t="s">
        <v>7793</v>
      </c>
      <c r="I28" s="320" t="s">
        <v>7898</v>
      </c>
      <c r="J28" s="325" t="s">
        <v>7899</v>
      </c>
      <c r="K28" s="173"/>
      <c r="L28" s="173"/>
      <c r="M28" s="173"/>
      <c r="N28" s="324" t="s">
        <v>1306</v>
      </c>
      <c r="O28" s="173"/>
      <c r="P28" s="173"/>
      <c r="Q28" s="325" t="s">
        <v>8071</v>
      </c>
      <c r="R28" s="319" t="s">
        <v>8072</v>
      </c>
      <c r="S28" s="173"/>
      <c r="T28" s="173"/>
      <c r="U28" s="173"/>
      <c r="V28" s="173"/>
      <c r="W28" s="319" t="s">
        <v>29</v>
      </c>
      <c r="X28" s="173"/>
      <c r="Y28" s="173"/>
      <c r="Z28" s="173"/>
      <c r="AA28" s="173"/>
      <c r="AB28" s="173"/>
      <c r="AC28" s="76" t="s">
        <v>142</v>
      </c>
      <c r="AD28" s="173"/>
      <c r="AE28" s="78" t="s">
        <v>214</v>
      </c>
      <c r="AF28" s="112">
        <v>43860</v>
      </c>
      <c r="AG28" s="173"/>
      <c r="AH28" s="173"/>
      <c r="AI28" s="173"/>
      <c r="AJ28" s="173"/>
      <c r="AK28" s="173"/>
      <c r="AL28" s="173"/>
      <c r="AM28" s="32" t="s">
        <v>206</v>
      </c>
      <c r="AN28" s="112">
        <v>43872</v>
      </c>
      <c r="AO28" s="69" t="s">
        <v>56</v>
      </c>
      <c r="AP28" s="69" t="s">
        <v>56</v>
      </c>
      <c r="AQ28" s="31"/>
      <c r="AR28" s="32"/>
      <c r="AS28" s="112"/>
      <c r="AT28" s="69"/>
      <c r="AU28" s="105"/>
      <c r="AV28" s="69"/>
      <c r="AW28" s="173"/>
      <c r="AX28" s="159"/>
      <c r="AY28" s="173"/>
      <c r="AZ28" s="32">
        <f t="shared" si="5"/>
        <v>1</v>
      </c>
    </row>
    <row r="29" spans="5:52" ht="19.95" customHeight="1">
      <c r="E29" s="306"/>
      <c r="F29" s="54"/>
      <c r="G29" s="306"/>
      <c r="H29" s="319" t="s">
        <v>7794</v>
      </c>
      <c r="I29" s="320" t="s">
        <v>7900</v>
      </c>
      <c r="J29" s="325" t="s">
        <v>7901</v>
      </c>
      <c r="K29" s="173"/>
      <c r="L29" s="173"/>
      <c r="M29" s="173"/>
      <c r="N29" s="324" t="s">
        <v>1306</v>
      </c>
      <c r="O29" s="173"/>
      <c r="P29" s="173"/>
      <c r="Q29" s="325" t="s">
        <v>8073</v>
      </c>
      <c r="R29" s="319" t="s">
        <v>8074</v>
      </c>
      <c r="S29" s="173"/>
      <c r="T29" s="173"/>
      <c r="U29" s="173"/>
      <c r="V29" s="173"/>
      <c r="W29" s="319" t="s">
        <v>29</v>
      </c>
      <c r="X29" s="173"/>
      <c r="Y29" s="173"/>
      <c r="Z29" s="173"/>
      <c r="AA29" s="173"/>
      <c r="AB29" s="173"/>
      <c r="AC29" s="76" t="s">
        <v>142</v>
      </c>
      <c r="AD29" s="173"/>
      <c r="AE29" s="78" t="s">
        <v>214</v>
      </c>
      <c r="AF29" s="112">
        <v>43860</v>
      </c>
      <c r="AG29" s="173"/>
      <c r="AH29" s="173"/>
      <c r="AI29" s="173"/>
      <c r="AJ29" s="173"/>
      <c r="AK29" s="173"/>
      <c r="AL29" s="173"/>
      <c r="AM29" s="32" t="s">
        <v>206</v>
      </c>
      <c r="AN29" s="112">
        <v>43872</v>
      </c>
      <c r="AO29" s="69" t="s">
        <v>59</v>
      </c>
      <c r="AP29" s="69" t="s">
        <v>59</v>
      </c>
      <c r="AQ29" s="31"/>
      <c r="AR29" s="32"/>
      <c r="AS29" s="112"/>
      <c r="AT29" s="69"/>
      <c r="AU29" s="105"/>
      <c r="AV29" s="69"/>
      <c r="AW29" s="173"/>
      <c r="AX29" s="159"/>
      <c r="AY29" s="173"/>
      <c r="AZ29" s="32">
        <f t="shared" si="5"/>
        <v>1</v>
      </c>
    </row>
    <row r="30" spans="5:52" ht="19.95" customHeight="1">
      <c r="E30" s="306"/>
      <c r="F30" s="54"/>
      <c r="G30" s="306"/>
      <c r="H30" s="319" t="s">
        <v>7795</v>
      </c>
      <c r="I30" s="321" t="s">
        <v>7902</v>
      </c>
      <c r="J30" s="322" t="s">
        <v>7903</v>
      </c>
      <c r="K30" s="173"/>
      <c r="L30" s="173"/>
      <c r="M30" s="173"/>
      <c r="N30" s="319" t="s">
        <v>1307</v>
      </c>
      <c r="O30" s="173"/>
      <c r="P30" s="173"/>
      <c r="Q30" s="321" t="s">
        <v>8075</v>
      </c>
      <c r="R30" s="322" t="s">
        <v>8076</v>
      </c>
      <c r="S30" s="173"/>
      <c r="T30" s="173"/>
      <c r="U30" s="173"/>
      <c r="V30" s="173"/>
      <c r="W30" s="319" t="s">
        <v>29</v>
      </c>
      <c r="X30" s="173"/>
      <c r="Y30" s="173"/>
      <c r="Z30" s="173"/>
      <c r="AA30" s="173"/>
      <c r="AB30" s="173"/>
      <c r="AC30" s="76" t="s">
        <v>142</v>
      </c>
      <c r="AD30" s="173"/>
      <c r="AE30" s="32" t="s">
        <v>206</v>
      </c>
      <c r="AF30" s="112">
        <v>43865</v>
      </c>
      <c r="AG30" s="173"/>
      <c r="AH30" s="173"/>
      <c r="AI30" s="173"/>
      <c r="AJ30" s="173"/>
      <c r="AK30" s="173"/>
      <c r="AL30" s="173"/>
      <c r="AM30" s="32" t="s">
        <v>214</v>
      </c>
      <c r="AN30" s="112">
        <v>43875</v>
      </c>
      <c r="AO30" s="69" t="s">
        <v>56</v>
      </c>
      <c r="AP30" s="69" t="s">
        <v>56</v>
      </c>
      <c r="AQ30" s="31"/>
      <c r="AR30" s="32"/>
      <c r="AS30" s="32"/>
      <c r="AT30" s="69"/>
      <c r="AU30" s="105"/>
      <c r="AV30" s="69"/>
      <c r="AW30" s="173"/>
      <c r="AX30" s="159"/>
      <c r="AY30" s="173"/>
      <c r="AZ30" s="32">
        <f t="shared" si="5"/>
        <v>2</v>
      </c>
    </row>
    <row r="31" spans="5:52" ht="19.95" customHeight="1">
      <c r="E31" s="306"/>
      <c r="F31" s="54"/>
      <c r="G31" s="306"/>
      <c r="H31" s="319" t="s">
        <v>7796</v>
      </c>
      <c r="I31" s="325" t="s">
        <v>7904</v>
      </c>
      <c r="J31" s="325" t="s">
        <v>7905</v>
      </c>
      <c r="K31" s="173"/>
      <c r="L31" s="173"/>
      <c r="M31" s="173"/>
      <c r="N31" s="319" t="s">
        <v>1308</v>
      </c>
      <c r="O31" s="173"/>
      <c r="P31" s="173"/>
      <c r="Q31" s="319" t="s">
        <v>8077</v>
      </c>
      <c r="R31" s="322" t="s">
        <v>8078</v>
      </c>
      <c r="S31" s="173"/>
      <c r="T31" s="173"/>
      <c r="U31" s="173"/>
      <c r="V31" s="173"/>
      <c r="W31" s="319" t="s">
        <v>29</v>
      </c>
      <c r="X31" s="173"/>
      <c r="Y31" s="173"/>
      <c r="Z31" s="173"/>
      <c r="AA31" s="173"/>
      <c r="AB31" s="173"/>
      <c r="AC31" s="76" t="s">
        <v>142</v>
      </c>
      <c r="AD31" s="173"/>
      <c r="AE31" s="69" t="s">
        <v>207</v>
      </c>
      <c r="AF31" s="111">
        <v>43860</v>
      </c>
      <c r="AG31" s="173"/>
      <c r="AH31" s="173"/>
      <c r="AI31" s="173"/>
      <c r="AJ31" s="173"/>
      <c r="AK31" s="173"/>
      <c r="AL31" s="173"/>
      <c r="AM31" s="69" t="s">
        <v>214</v>
      </c>
      <c r="AN31" s="111">
        <v>43885</v>
      </c>
      <c r="AO31" s="69" t="s">
        <v>56</v>
      </c>
      <c r="AP31" s="69" t="s">
        <v>56</v>
      </c>
      <c r="AQ31" s="104"/>
      <c r="AR31" s="78" t="s">
        <v>206</v>
      </c>
      <c r="AS31" s="111">
        <v>43886</v>
      </c>
      <c r="AT31" s="69" t="s">
        <v>56</v>
      </c>
      <c r="AU31" s="105" t="s">
        <v>56</v>
      </c>
      <c r="AV31" s="104"/>
      <c r="AW31" s="173"/>
      <c r="AX31" s="159"/>
      <c r="AY31" s="173"/>
      <c r="AZ31" s="32">
        <f t="shared" si="5"/>
        <v>1</v>
      </c>
    </row>
    <row r="32" spans="5:52" ht="19.95" customHeight="1">
      <c r="E32" s="306"/>
      <c r="F32" s="54"/>
      <c r="G32" s="306"/>
      <c r="H32" s="319" t="s">
        <v>7797</v>
      </c>
      <c r="I32" s="325" t="s">
        <v>7906</v>
      </c>
      <c r="J32" s="325" t="s">
        <v>7907</v>
      </c>
      <c r="K32" s="173"/>
      <c r="L32" s="173"/>
      <c r="M32" s="173"/>
      <c r="N32" s="319" t="s">
        <v>1308</v>
      </c>
      <c r="O32" s="173"/>
      <c r="P32" s="173"/>
      <c r="Q32" s="319" t="s">
        <v>8079</v>
      </c>
      <c r="R32" s="322" t="s">
        <v>8080</v>
      </c>
      <c r="S32" s="173"/>
      <c r="T32" s="173"/>
      <c r="U32" s="173"/>
      <c r="V32" s="173"/>
      <c r="W32" s="319" t="s">
        <v>29</v>
      </c>
      <c r="X32" s="173"/>
      <c r="Y32" s="173"/>
      <c r="Z32" s="173"/>
      <c r="AA32" s="173"/>
      <c r="AB32" s="173"/>
      <c r="AC32" s="76" t="s">
        <v>142</v>
      </c>
      <c r="AD32" s="173"/>
      <c r="AE32" s="69" t="s">
        <v>207</v>
      </c>
      <c r="AF32" s="111">
        <v>43860</v>
      </c>
      <c r="AG32" s="173"/>
      <c r="AH32" s="173"/>
      <c r="AI32" s="173"/>
      <c r="AJ32" s="173"/>
      <c r="AK32" s="173"/>
      <c r="AL32" s="173"/>
      <c r="AM32" s="69" t="s">
        <v>214</v>
      </c>
      <c r="AN32" s="111">
        <v>43885</v>
      </c>
      <c r="AO32" s="69" t="s">
        <v>56</v>
      </c>
      <c r="AP32" s="69" t="s">
        <v>56</v>
      </c>
      <c r="AQ32" s="104"/>
      <c r="AR32" s="78"/>
      <c r="AS32" s="111"/>
      <c r="AT32" s="69"/>
      <c r="AU32" s="105"/>
      <c r="AV32" s="104"/>
      <c r="AW32" s="173"/>
      <c r="AX32" s="159"/>
      <c r="AY32" s="173"/>
      <c r="AZ32" s="32">
        <f t="shared" si="5"/>
        <v>1</v>
      </c>
    </row>
    <row r="33" spans="1:52" ht="19.95" customHeight="1">
      <c r="E33" s="306"/>
      <c r="F33" s="54"/>
      <c r="G33" s="306"/>
      <c r="H33" s="319" t="s">
        <v>7798</v>
      </c>
      <c r="I33" s="320" t="s">
        <v>7908</v>
      </c>
      <c r="J33" s="320" t="s">
        <v>7909</v>
      </c>
      <c r="K33" s="173"/>
      <c r="L33" s="173"/>
      <c r="M33" s="173"/>
      <c r="N33" s="324" t="s">
        <v>1309</v>
      </c>
      <c r="O33" s="173"/>
      <c r="P33" s="173"/>
      <c r="Q33" s="319" t="s">
        <v>8081</v>
      </c>
      <c r="R33" s="319" t="s">
        <v>8072</v>
      </c>
      <c r="S33" s="173"/>
      <c r="T33" s="173"/>
      <c r="U33" s="173"/>
      <c r="V33" s="173"/>
      <c r="W33" s="319" t="s">
        <v>29</v>
      </c>
      <c r="X33" s="173"/>
      <c r="Y33" s="173"/>
      <c r="Z33" s="173"/>
      <c r="AA33" s="173"/>
      <c r="AB33" s="173"/>
      <c r="AC33" s="76" t="s">
        <v>142</v>
      </c>
      <c r="AD33" s="173"/>
      <c r="AE33" s="78" t="s">
        <v>206</v>
      </c>
      <c r="AF33" s="112">
        <v>43872</v>
      </c>
      <c r="AG33" s="173"/>
      <c r="AH33" s="173"/>
      <c r="AI33" s="173"/>
      <c r="AJ33" s="173"/>
      <c r="AK33" s="173"/>
      <c r="AL33" s="173"/>
      <c r="AM33" s="32" t="s">
        <v>207</v>
      </c>
      <c r="AN33" s="112">
        <v>43880</v>
      </c>
      <c r="AO33" s="69" t="s">
        <v>56</v>
      </c>
      <c r="AP33" s="69" t="s">
        <v>56</v>
      </c>
      <c r="AQ33" s="333" t="s">
        <v>1064</v>
      </c>
      <c r="AR33" s="78" t="s">
        <v>206</v>
      </c>
      <c r="AS33" s="111">
        <v>43886</v>
      </c>
      <c r="AT33" s="69" t="s">
        <v>56</v>
      </c>
      <c r="AU33" s="105" t="s">
        <v>56</v>
      </c>
      <c r="AV33" s="69"/>
      <c r="AW33" s="173"/>
      <c r="AX33" s="159"/>
      <c r="AY33" s="173"/>
      <c r="AZ33" s="32">
        <f t="shared" si="5"/>
        <v>2</v>
      </c>
    </row>
    <row r="34" spans="1:52" ht="19.95" customHeight="1">
      <c r="E34" s="306"/>
      <c r="F34" s="54"/>
      <c r="G34" s="306"/>
      <c r="H34" s="319" t="s">
        <v>7799</v>
      </c>
      <c r="I34" s="320" t="s">
        <v>7910</v>
      </c>
      <c r="J34" s="320" t="s">
        <v>7911</v>
      </c>
      <c r="K34" s="173"/>
      <c r="L34" s="173"/>
      <c r="M34" s="173"/>
      <c r="N34" s="324" t="s">
        <v>1309</v>
      </c>
      <c r="O34" s="173"/>
      <c r="P34" s="173"/>
      <c r="Q34" s="319" t="s">
        <v>8082</v>
      </c>
      <c r="R34" s="319" t="s">
        <v>8072</v>
      </c>
      <c r="S34" s="173"/>
      <c r="T34" s="173"/>
      <c r="U34" s="173"/>
      <c r="V34" s="173"/>
      <c r="W34" s="319" t="s">
        <v>29</v>
      </c>
      <c r="X34" s="173"/>
      <c r="Y34" s="173"/>
      <c r="Z34" s="173"/>
      <c r="AA34" s="173"/>
      <c r="AB34" s="173"/>
      <c r="AC34" s="76" t="s">
        <v>142</v>
      </c>
      <c r="AD34" s="173"/>
      <c r="AE34" s="78" t="s">
        <v>214</v>
      </c>
      <c r="AF34" s="112">
        <v>43860</v>
      </c>
      <c r="AG34" s="173"/>
      <c r="AH34" s="173"/>
      <c r="AI34" s="173"/>
      <c r="AJ34" s="173"/>
      <c r="AK34" s="173"/>
      <c r="AL34" s="173"/>
      <c r="AM34" s="32" t="s">
        <v>206</v>
      </c>
      <c r="AN34" s="112">
        <v>43872</v>
      </c>
      <c r="AO34" s="69" t="s">
        <v>57</v>
      </c>
      <c r="AP34" s="69" t="s">
        <v>56</v>
      </c>
      <c r="AQ34" s="333" t="s">
        <v>1070</v>
      </c>
      <c r="AR34" s="32"/>
      <c r="AS34" s="112"/>
      <c r="AT34" s="69"/>
      <c r="AU34" s="105"/>
      <c r="AV34" s="69"/>
      <c r="AW34" s="173"/>
      <c r="AX34" s="159"/>
      <c r="AY34" s="173"/>
      <c r="AZ34" s="32">
        <f t="shared" si="5"/>
        <v>1</v>
      </c>
    </row>
    <row r="35" spans="1:52" ht="19.95" customHeight="1">
      <c r="E35" s="306"/>
      <c r="F35" s="54"/>
      <c r="G35" s="306"/>
      <c r="H35" s="346" t="s">
        <v>7800</v>
      </c>
      <c r="I35" s="346" t="s">
        <v>7912</v>
      </c>
      <c r="J35" s="515" t="s">
        <v>7913</v>
      </c>
      <c r="K35" s="173"/>
      <c r="L35" s="173"/>
      <c r="M35" s="173"/>
      <c r="N35" s="346" t="s">
        <v>1310</v>
      </c>
      <c r="O35" s="173"/>
      <c r="P35" s="173"/>
      <c r="Q35" s="346" t="s">
        <v>8083</v>
      </c>
      <c r="R35" s="515" t="s">
        <v>8084</v>
      </c>
      <c r="S35" s="173"/>
      <c r="T35" s="173"/>
      <c r="U35" s="173"/>
      <c r="V35" s="173"/>
      <c r="W35" s="319" t="s">
        <v>29</v>
      </c>
      <c r="X35" s="173"/>
      <c r="Y35" s="173"/>
      <c r="Z35" s="173"/>
      <c r="AA35" s="173"/>
      <c r="AB35" s="173"/>
      <c r="AC35" s="76" t="s">
        <v>142</v>
      </c>
      <c r="AD35" s="173"/>
      <c r="AE35" s="349" t="s">
        <v>206</v>
      </c>
      <c r="AF35" s="350">
        <v>43864</v>
      </c>
      <c r="AG35" s="173"/>
      <c r="AH35" s="173"/>
      <c r="AI35" s="173"/>
      <c r="AJ35" s="173"/>
      <c r="AK35" s="173"/>
      <c r="AL35" s="173"/>
      <c r="AM35" s="349" t="s">
        <v>214</v>
      </c>
      <c r="AN35" s="350">
        <v>43874</v>
      </c>
      <c r="AO35" s="310" t="s">
        <v>57</v>
      </c>
      <c r="AP35" s="310" t="s">
        <v>56</v>
      </c>
      <c r="AQ35" s="356" t="s">
        <v>1117</v>
      </c>
      <c r="AR35" s="349"/>
      <c r="AS35" s="349"/>
      <c r="AT35" s="310"/>
      <c r="AU35" s="311"/>
      <c r="AV35" s="310"/>
      <c r="AW35" s="173"/>
      <c r="AX35" s="159"/>
      <c r="AY35" s="173"/>
      <c r="AZ35" s="32">
        <f t="shared" si="5"/>
        <v>2</v>
      </c>
    </row>
    <row r="36" spans="1:52" ht="19.95" customHeight="1">
      <c r="E36" s="306"/>
      <c r="F36" s="54"/>
      <c r="G36" s="306"/>
      <c r="H36" s="319" t="s">
        <v>7801</v>
      </c>
      <c r="I36" s="321" t="s">
        <v>7914</v>
      </c>
      <c r="J36" s="322" t="s">
        <v>7915</v>
      </c>
      <c r="K36" s="173"/>
      <c r="L36" s="173"/>
      <c r="M36" s="173"/>
      <c r="N36" s="319" t="s">
        <v>1310</v>
      </c>
      <c r="O36" s="173"/>
      <c r="P36" s="173"/>
      <c r="Q36" s="321" t="s">
        <v>8085</v>
      </c>
      <c r="R36" s="322" t="s">
        <v>8084</v>
      </c>
      <c r="S36" s="173"/>
      <c r="T36" s="173"/>
      <c r="U36" s="173"/>
      <c r="V36" s="173"/>
      <c r="W36" s="319" t="s">
        <v>29</v>
      </c>
      <c r="X36" s="173"/>
      <c r="Y36" s="173"/>
      <c r="Z36" s="173"/>
      <c r="AA36" s="173"/>
      <c r="AB36" s="173"/>
      <c r="AC36" s="76" t="s">
        <v>142</v>
      </c>
      <c r="AD36" s="173"/>
      <c r="AE36" s="32" t="s">
        <v>206</v>
      </c>
      <c r="AF36" s="112">
        <v>43864</v>
      </c>
      <c r="AG36" s="173"/>
      <c r="AH36" s="173"/>
      <c r="AI36" s="173"/>
      <c r="AJ36" s="173"/>
      <c r="AK36" s="173"/>
      <c r="AL36" s="173"/>
      <c r="AM36" s="32" t="s">
        <v>214</v>
      </c>
      <c r="AN36" s="112">
        <v>43874</v>
      </c>
      <c r="AO36" s="69" t="s">
        <v>56</v>
      </c>
      <c r="AP36" s="69" t="s">
        <v>56</v>
      </c>
      <c r="AQ36" s="31"/>
      <c r="AR36" s="32"/>
      <c r="AS36" s="32"/>
      <c r="AT36" s="69"/>
      <c r="AU36" s="105"/>
      <c r="AV36" s="69"/>
      <c r="AW36" s="173"/>
      <c r="AX36" s="159"/>
      <c r="AY36" s="173"/>
      <c r="AZ36" s="32">
        <f t="shared" si="5"/>
        <v>2</v>
      </c>
    </row>
    <row r="37" spans="1:52" ht="19.95" customHeight="1">
      <c r="E37" s="306"/>
      <c r="F37" s="54"/>
      <c r="G37" s="306"/>
      <c r="H37" s="319" t="s">
        <v>7802</v>
      </c>
      <c r="I37" s="321" t="s">
        <v>7916</v>
      </c>
      <c r="J37" s="322" t="s">
        <v>7917</v>
      </c>
      <c r="K37" s="173"/>
      <c r="L37" s="173"/>
      <c r="M37" s="173"/>
      <c r="N37" s="319" t="s">
        <v>1311</v>
      </c>
      <c r="O37" s="173"/>
      <c r="P37" s="173"/>
      <c r="Q37" s="321" t="s">
        <v>8086</v>
      </c>
      <c r="R37" s="322" t="s">
        <v>8087</v>
      </c>
      <c r="S37" s="173"/>
      <c r="T37" s="173"/>
      <c r="U37" s="173"/>
      <c r="V37" s="173"/>
      <c r="W37" s="319" t="s">
        <v>29</v>
      </c>
      <c r="X37" s="173"/>
      <c r="Y37" s="173"/>
      <c r="Z37" s="173"/>
      <c r="AA37" s="173"/>
      <c r="AB37" s="173"/>
      <c r="AC37" s="76" t="s">
        <v>142</v>
      </c>
      <c r="AD37" s="173"/>
      <c r="AE37" s="32" t="s">
        <v>206</v>
      </c>
      <c r="AF37" s="112">
        <v>43864</v>
      </c>
      <c r="AG37" s="173"/>
      <c r="AH37" s="173"/>
      <c r="AI37" s="173"/>
      <c r="AJ37" s="173"/>
      <c r="AK37" s="173"/>
      <c r="AL37" s="173"/>
      <c r="AM37" s="32" t="s">
        <v>214</v>
      </c>
      <c r="AN37" s="112">
        <v>43875</v>
      </c>
      <c r="AO37" s="69" t="s">
        <v>57</v>
      </c>
      <c r="AP37" s="69" t="s">
        <v>56</v>
      </c>
      <c r="AQ37" s="333" t="s">
        <v>1118</v>
      </c>
      <c r="AR37" s="78" t="s">
        <v>206</v>
      </c>
      <c r="AS37" s="111">
        <v>43886</v>
      </c>
      <c r="AT37" s="69" t="s">
        <v>56</v>
      </c>
      <c r="AU37" s="105" t="s">
        <v>56</v>
      </c>
      <c r="AV37" s="69"/>
      <c r="AW37" s="173"/>
      <c r="AX37" s="159"/>
      <c r="AY37" s="173"/>
      <c r="AZ37" s="32">
        <f t="shared" si="5"/>
        <v>2</v>
      </c>
    </row>
    <row r="38" spans="1:52" ht="19.95" customHeight="1">
      <c r="E38" s="306"/>
      <c r="F38" s="54"/>
      <c r="G38" s="306"/>
      <c r="H38" s="319" t="s">
        <v>7803</v>
      </c>
      <c r="I38" s="321" t="s">
        <v>7918</v>
      </c>
      <c r="J38" s="322" t="s">
        <v>7919</v>
      </c>
      <c r="K38" s="173"/>
      <c r="L38" s="173"/>
      <c r="M38" s="173"/>
      <c r="N38" s="319" t="s">
        <v>1311</v>
      </c>
      <c r="O38" s="173"/>
      <c r="P38" s="173"/>
      <c r="Q38" s="321" t="s">
        <v>8088</v>
      </c>
      <c r="R38" s="322" t="s">
        <v>8087</v>
      </c>
      <c r="S38" s="173"/>
      <c r="T38" s="173"/>
      <c r="U38" s="173"/>
      <c r="V38" s="173"/>
      <c r="W38" s="319" t="s">
        <v>29</v>
      </c>
      <c r="X38" s="173"/>
      <c r="Y38" s="173"/>
      <c r="Z38" s="173"/>
      <c r="AA38" s="173"/>
      <c r="AB38" s="173"/>
      <c r="AC38" s="76" t="s">
        <v>142</v>
      </c>
      <c r="AD38" s="173"/>
      <c r="AE38" s="32" t="s">
        <v>206</v>
      </c>
      <c r="AF38" s="112">
        <v>43861</v>
      </c>
      <c r="AG38" s="173"/>
      <c r="AH38" s="173"/>
      <c r="AI38" s="173"/>
      <c r="AJ38" s="173"/>
      <c r="AK38" s="173"/>
      <c r="AL38" s="173"/>
      <c r="AM38" s="32" t="s">
        <v>214</v>
      </c>
      <c r="AN38" s="112">
        <v>43874</v>
      </c>
      <c r="AO38" s="69" t="s">
        <v>56</v>
      </c>
      <c r="AP38" s="69" t="s">
        <v>56</v>
      </c>
      <c r="AQ38" s="31" t="s">
        <v>1119</v>
      </c>
      <c r="AR38" s="32"/>
      <c r="AS38" s="32"/>
      <c r="AT38" s="69"/>
      <c r="AU38" s="105"/>
      <c r="AV38" s="69"/>
      <c r="AW38" s="173"/>
      <c r="AX38" s="159"/>
      <c r="AY38" s="173"/>
      <c r="AZ38" s="32">
        <f t="shared" si="5"/>
        <v>1</v>
      </c>
    </row>
    <row r="39" spans="1:52" ht="19.95" customHeight="1">
      <c r="E39" s="306"/>
      <c r="F39" s="54"/>
      <c r="G39" s="306"/>
      <c r="H39" s="324" t="s">
        <v>7804</v>
      </c>
      <c r="I39" s="324" t="s">
        <v>7920</v>
      </c>
      <c r="J39" s="325" t="s">
        <v>7921</v>
      </c>
      <c r="K39" s="173"/>
      <c r="L39" s="173"/>
      <c r="M39" s="173"/>
      <c r="N39" s="324" t="s">
        <v>1312</v>
      </c>
      <c r="O39" s="173"/>
      <c r="P39" s="173"/>
      <c r="Q39" s="324" t="s">
        <v>8089</v>
      </c>
      <c r="R39" s="325" t="s">
        <v>8090</v>
      </c>
      <c r="S39" s="173"/>
      <c r="T39" s="173"/>
      <c r="U39" s="173"/>
      <c r="V39" s="173"/>
      <c r="W39" s="319" t="s">
        <v>29</v>
      </c>
      <c r="X39" s="173"/>
      <c r="Y39" s="173"/>
      <c r="Z39" s="173"/>
      <c r="AA39" s="173"/>
      <c r="AB39" s="173"/>
      <c r="AC39" s="76" t="s">
        <v>142</v>
      </c>
      <c r="AD39" s="173"/>
      <c r="AE39" s="78" t="s">
        <v>206</v>
      </c>
      <c r="AF39" s="111">
        <v>43864</v>
      </c>
      <c r="AG39" s="173"/>
      <c r="AH39" s="173"/>
      <c r="AI39" s="173"/>
      <c r="AJ39" s="173"/>
      <c r="AK39" s="173"/>
      <c r="AL39" s="173"/>
      <c r="AM39" s="78" t="s">
        <v>214</v>
      </c>
      <c r="AN39" s="111">
        <v>43874</v>
      </c>
      <c r="AO39" s="104" t="s">
        <v>56</v>
      </c>
      <c r="AP39" s="104" t="s">
        <v>56</v>
      </c>
      <c r="AQ39" s="90"/>
      <c r="AR39" s="78" t="s">
        <v>206</v>
      </c>
      <c r="AS39" s="111">
        <v>43886</v>
      </c>
      <c r="AT39" s="69" t="s">
        <v>56</v>
      </c>
      <c r="AU39" s="105" t="s">
        <v>56</v>
      </c>
      <c r="AV39" s="104"/>
      <c r="AW39" s="173"/>
      <c r="AX39" s="159"/>
      <c r="AY39" s="173"/>
      <c r="AZ39" s="32">
        <f t="shared" si="5"/>
        <v>2</v>
      </c>
    </row>
    <row r="40" spans="1:52" ht="19.95" customHeight="1">
      <c r="E40" s="306"/>
      <c r="F40" s="54"/>
      <c r="G40" s="306"/>
      <c r="H40" s="324" t="s">
        <v>7805</v>
      </c>
      <c r="I40" s="324" t="s">
        <v>7922</v>
      </c>
      <c r="J40" s="325" t="s">
        <v>7923</v>
      </c>
      <c r="K40" s="173"/>
      <c r="L40" s="173"/>
      <c r="M40" s="173"/>
      <c r="N40" s="324" t="s">
        <v>1312</v>
      </c>
      <c r="O40" s="173"/>
      <c r="P40" s="173"/>
      <c r="Q40" s="324" t="s">
        <v>8091</v>
      </c>
      <c r="R40" s="325" t="s">
        <v>8092</v>
      </c>
      <c r="S40" s="173"/>
      <c r="T40" s="173"/>
      <c r="U40" s="173"/>
      <c r="V40" s="173"/>
      <c r="W40" s="319" t="s">
        <v>29</v>
      </c>
      <c r="X40" s="173"/>
      <c r="Y40" s="173"/>
      <c r="Z40" s="173"/>
      <c r="AA40" s="173"/>
      <c r="AB40" s="173"/>
      <c r="AC40" s="76" t="s">
        <v>142</v>
      </c>
      <c r="AD40" s="173"/>
      <c r="AE40" s="78" t="s">
        <v>206</v>
      </c>
      <c r="AF40" s="111">
        <v>43864</v>
      </c>
      <c r="AG40" s="173"/>
      <c r="AH40" s="173"/>
      <c r="AI40" s="173"/>
      <c r="AJ40" s="173"/>
      <c r="AK40" s="173"/>
      <c r="AL40" s="173"/>
      <c r="AM40" s="78" t="s">
        <v>214</v>
      </c>
      <c r="AN40" s="111">
        <v>43874</v>
      </c>
      <c r="AO40" s="104" t="s">
        <v>56</v>
      </c>
      <c r="AP40" s="104" t="s">
        <v>56</v>
      </c>
      <c r="AQ40" s="90"/>
      <c r="AR40" s="78" t="s">
        <v>206</v>
      </c>
      <c r="AS40" s="111">
        <v>43886</v>
      </c>
      <c r="AT40" s="69" t="s">
        <v>56</v>
      </c>
      <c r="AU40" s="105" t="s">
        <v>56</v>
      </c>
      <c r="AV40" s="104"/>
      <c r="AW40" s="173"/>
      <c r="AX40" s="159"/>
      <c r="AY40" s="173"/>
      <c r="AZ40" s="32">
        <f t="shared" si="5"/>
        <v>2</v>
      </c>
    </row>
    <row r="41" spans="1:52" ht="19.95" customHeight="1">
      <c r="E41" s="306"/>
      <c r="F41" s="54"/>
      <c r="G41" s="306"/>
      <c r="H41" s="319" t="s">
        <v>7806</v>
      </c>
      <c r="I41" s="325" t="s">
        <v>7924</v>
      </c>
      <c r="J41" s="325" t="s">
        <v>7925</v>
      </c>
      <c r="K41" s="173"/>
      <c r="L41" s="173"/>
      <c r="M41" s="173"/>
      <c r="N41" s="319" t="s">
        <v>1313</v>
      </c>
      <c r="O41" s="173"/>
      <c r="P41" s="173"/>
      <c r="Q41" s="319" t="s">
        <v>8093</v>
      </c>
      <c r="R41" s="322" t="s">
        <v>8094</v>
      </c>
      <c r="S41" s="173"/>
      <c r="T41" s="173"/>
      <c r="U41" s="173"/>
      <c r="V41" s="173"/>
      <c r="W41" s="319" t="s">
        <v>29</v>
      </c>
      <c r="X41" s="173"/>
      <c r="Y41" s="173"/>
      <c r="Z41" s="173"/>
      <c r="AA41" s="173"/>
      <c r="AB41" s="173"/>
      <c r="AC41" s="76" t="s">
        <v>142</v>
      </c>
      <c r="AD41" s="173"/>
      <c r="AE41" s="69" t="s">
        <v>207</v>
      </c>
      <c r="AF41" s="111">
        <v>43860</v>
      </c>
      <c r="AG41" s="173"/>
      <c r="AH41" s="173"/>
      <c r="AI41" s="173"/>
      <c r="AJ41" s="173"/>
      <c r="AK41" s="173"/>
      <c r="AL41" s="173"/>
      <c r="AM41" s="69" t="s">
        <v>214</v>
      </c>
      <c r="AN41" s="111">
        <v>43885</v>
      </c>
      <c r="AO41" s="69" t="s">
        <v>56</v>
      </c>
      <c r="AP41" s="69" t="s">
        <v>56</v>
      </c>
      <c r="AQ41" s="90"/>
      <c r="AR41" s="78" t="s">
        <v>206</v>
      </c>
      <c r="AS41" s="111">
        <v>43886</v>
      </c>
      <c r="AT41" s="69" t="s">
        <v>56</v>
      </c>
      <c r="AU41" s="105" t="s">
        <v>56</v>
      </c>
      <c r="AV41" s="104"/>
      <c r="AW41" s="173"/>
      <c r="AX41" s="159"/>
      <c r="AY41" s="173"/>
      <c r="AZ41" s="32">
        <f t="shared" si="5"/>
        <v>1</v>
      </c>
    </row>
    <row r="42" spans="1:52" ht="19.95" customHeight="1">
      <c r="E42" s="306"/>
      <c r="F42" s="54"/>
      <c r="G42" s="306"/>
      <c r="H42" s="319" t="s">
        <v>7807</v>
      </c>
      <c r="I42" s="325" t="s">
        <v>7926</v>
      </c>
      <c r="J42" s="325" t="s">
        <v>7927</v>
      </c>
      <c r="K42" s="173"/>
      <c r="L42" s="173"/>
      <c r="M42" s="173"/>
      <c r="N42" s="319" t="s">
        <v>1313</v>
      </c>
      <c r="O42" s="173"/>
      <c r="P42" s="173"/>
      <c r="Q42" s="319" t="s">
        <v>8095</v>
      </c>
      <c r="R42" s="322" t="s">
        <v>8094</v>
      </c>
      <c r="S42" s="173"/>
      <c r="T42" s="173"/>
      <c r="U42" s="173"/>
      <c r="V42" s="173"/>
      <c r="W42" s="319" t="s">
        <v>29</v>
      </c>
      <c r="X42" s="173"/>
      <c r="Y42" s="173"/>
      <c r="Z42" s="173"/>
      <c r="AA42" s="173"/>
      <c r="AB42" s="173"/>
      <c r="AC42" s="76" t="s">
        <v>142</v>
      </c>
      <c r="AD42" s="173"/>
      <c r="AE42" s="69" t="s">
        <v>207</v>
      </c>
      <c r="AF42" s="111">
        <v>43860</v>
      </c>
      <c r="AG42" s="173"/>
      <c r="AH42" s="173"/>
      <c r="AI42" s="173"/>
      <c r="AJ42" s="173"/>
      <c r="AK42" s="173"/>
      <c r="AL42" s="173"/>
      <c r="AM42" s="69" t="s">
        <v>214</v>
      </c>
      <c r="AN42" s="111">
        <v>43885</v>
      </c>
      <c r="AO42" s="69" t="s">
        <v>56</v>
      </c>
      <c r="AP42" s="69" t="s">
        <v>56</v>
      </c>
      <c r="AQ42" s="90"/>
      <c r="AR42" s="78" t="s">
        <v>206</v>
      </c>
      <c r="AS42" s="111">
        <v>43886</v>
      </c>
      <c r="AT42" s="69" t="s">
        <v>56</v>
      </c>
      <c r="AU42" s="105" t="s">
        <v>56</v>
      </c>
      <c r="AV42" s="104"/>
      <c r="AW42" s="173"/>
      <c r="AX42" s="159"/>
      <c r="AY42" s="173"/>
      <c r="AZ42" s="32">
        <f t="shared" si="5"/>
        <v>1</v>
      </c>
    </row>
    <row r="43" spans="1:52" ht="19.95" customHeight="1">
      <c r="A43" s="375"/>
      <c r="B43" s="375"/>
      <c r="C43" s="375"/>
      <c r="D43" s="375"/>
      <c r="E43" s="306"/>
      <c r="F43" s="75"/>
      <c r="G43" s="306"/>
      <c r="H43" s="319" t="s">
        <v>7808</v>
      </c>
      <c r="I43" s="321" t="s">
        <v>7928</v>
      </c>
      <c r="J43" s="322" t="s">
        <v>7929</v>
      </c>
      <c r="K43" s="70"/>
      <c r="L43" s="70"/>
      <c r="M43" s="70"/>
      <c r="N43" s="319" t="s">
        <v>1314</v>
      </c>
      <c r="O43" s="70"/>
      <c r="P43" s="70"/>
      <c r="Q43" s="321" t="s">
        <v>8096</v>
      </c>
      <c r="R43" s="322" t="s">
        <v>8097</v>
      </c>
      <c r="S43" s="70"/>
      <c r="T43" s="70"/>
      <c r="U43" s="70"/>
      <c r="V43" s="70"/>
      <c r="W43" s="319" t="s">
        <v>29</v>
      </c>
      <c r="X43" s="70"/>
      <c r="Y43" s="70"/>
      <c r="Z43" s="70"/>
      <c r="AA43" s="70"/>
      <c r="AB43" s="70"/>
      <c r="AC43" s="76" t="s">
        <v>142</v>
      </c>
      <c r="AD43" s="316"/>
      <c r="AE43" s="32" t="s">
        <v>206</v>
      </c>
      <c r="AF43" s="112">
        <v>43865</v>
      </c>
      <c r="AG43" s="316"/>
      <c r="AH43" s="316"/>
      <c r="AI43" s="316"/>
      <c r="AJ43" s="316"/>
      <c r="AK43" s="316"/>
      <c r="AL43" s="316"/>
      <c r="AM43" s="32" t="s">
        <v>214</v>
      </c>
      <c r="AN43" s="112">
        <v>43874</v>
      </c>
      <c r="AO43" s="69" t="s">
        <v>56</v>
      </c>
      <c r="AP43" s="44" t="s">
        <v>56</v>
      </c>
      <c r="AQ43" s="31"/>
      <c r="AR43" s="78" t="s">
        <v>206</v>
      </c>
      <c r="AS43" s="111">
        <v>43886</v>
      </c>
      <c r="AT43" s="69" t="s">
        <v>56</v>
      </c>
      <c r="AU43" s="105" t="s">
        <v>56</v>
      </c>
      <c r="AV43" s="69"/>
      <c r="AW43" s="316"/>
      <c r="AX43" s="316"/>
      <c r="AY43" s="316"/>
      <c r="AZ43" s="32">
        <f t="shared" si="5"/>
        <v>2</v>
      </c>
    </row>
    <row r="44" spans="1:52" ht="19.95" customHeight="1">
      <c r="A44" s="375"/>
      <c r="B44" s="375"/>
      <c r="C44" s="375"/>
      <c r="D44" s="375"/>
      <c r="E44" s="306"/>
      <c r="F44" s="54"/>
      <c r="G44" s="306"/>
      <c r="H44" s="319" t="s">
        <v>7809</v>
      </c>
      <c r="I44" s="321" t="s">
        <v>7930</v>
      </c>
      <c r="J44" s="322" t="s">
        <v>7931</v>
      </c>
      <c r="K44" s="173"/>
      <c r="L44" s="173"/>
      <c r="M44" s="173"/>
      <c r="N44" s="319" t="s">
        <v>1315</v>
      </c>
      <c r="O44" s="173"/>
      <c r="P44" s="173"/>
      <c r="Q44" s="321" t="s">
        <v>8098</v>
      </c>
      <c r="R44" s="322" t="s">
        <v>8099</v>
      </c>
      <c r="S44" s="173"/>
      <c r="T44" s="173"/>
      <c r="U44" s="173"/>
      <c r="V44" s="173"/>
      <c r="W44" s="319" t="s">
        <v>29</v>
      </c>
      <c r="X44" s="173"/>
      <c r="Y44" s="173"/>
      <c r="Z44" s="173"/>
      <c r="AA44" s="173"/>
      <c r="AB44" s="173"/>
      <c r="AC44" s="76" t="s">
        <v>142</v>
      </c>
      <c r="AD44" s="173"/>
      <c r="AE44" s="32" t="s">
        <v>206</v>
      </c>
      <c r="AF44" s="112">
        <v>43865</v>
      </c>
      <c r="AG44" s="173"/>
      <c r="AH44" s="173"/>
      <c r="AI44" s="173"/>
      <c r="AJ44" s="173"/>
      <c r="AK44" s="173"/>
      <c r="AL44" s="173"/>
      <c r="AM44" s="32" t="s">
        <v>214</v>
      </c>
      <c r="AN44" s="112">
        <v>43875</v>
      </c>
      <c r="AO44" s="69" t="s">
        <v>56</v>
      </c>
      <c r="AP44" s="69" t="s">
        <v>56</v>
      </c>
      <c r="AQ44" s="31"/>
      <c r="AR44" s="78" t="s">
        <v>206</v>
      </c>
      <c r="AS44" s="111">
        <v>43886</v>
      </c>
      <c r="AT44" s="69" t="s">
        <v>56</v>
      </c>
      <c r="AU44" s="105" t="s">
        <v>56</v>
      </c>
      <c r="AV44" s="69"/>
      <c r="AW44" s="173"/>
      <c r="AX44" s="159"/>
      <c r="AY44" s="173"/>
      <c r="AZ44" s="32">
        <f t="shared" si="5"/>
        <v>2</v>
      </c>
    </row>
    <row r="45" spans="1:52" ht="19.95" customHeight="1">
      <c r="A45" s="375"/>
      <c r="B45" s="375"/>
      <c r="C45" s="375"/>
      <c r="D45" s="375"/>
      <c r="E45" s="306"/>
      <c r="F45" s="54"/>
      <c r="G45" s="306"/>
      <c r="H45" s="319" t="s">
        <v>7810</v>
      </c>
      <c r="I45" s="321" t="s">
        <v>7932</v>
      </c>
      <c r="J45" s="322" t="s">
        <v>7933</v>
      </c>
      <c r="K45" s="173"/>
      <c r="L45" s="173"/>
      <c r="M45" s="173"/>
      <c r="N45" s="319" t="s">
        <v>1316</v>
      </c>
      <c r="O45" s="173"/>
      <c r="P45" s="173"/>
      <c r="Q45" s="321" t="s">
        <v>8100</v>
      </c>
      <c r="R45" s="322" t="s">
        <v>8101</v>
      </c>
      <c r="S45" s="173"/>
      <c r="T45" s="173"/>
      <c r="U45" s="173"/>
      <c r="V45" s="173"/>
      <c r="W45" s="319" t="s">
        <v>29</v>
      </c>
      <c r="X45" s="173"/>
      <c r="Y45" s="173"/>
      <c r="Z45" s="173"/>
      <c r="AA45" s="173"/>
      <c r="AB45" s="173"/>
      <c r="AC45" s="76" t="s">
        <v>142</v>
      </c>
      <c r="AD45" s="173"/>
      <c r="AE45" s="32" t="s">
        <v>206</v>
      </c>
      <c r="AF45" s="112">
        <v>43861</v>
      </c>
      <c r="AG45" s="173"/>
      <c r="AH45" s="173"/>
      <c r="AI45" s="173"/>
      <c r="AJ45" s="173"/>
      <c r="AK45" s="173"/>
      <c r="AL45" s="173"/>
      <c r="AM45" s="162" t="s">
        <v>214</v>
      </c>
      <c r="AN45" s="162">
        <v>43874</v>
      </c>
      <c r="AO45" s="69" t="s">
        <v>55</v>
      </c>
      <c r="AP45" s="69" t="s">
        <v>56</v>
      </c>
      <c r="AQ45" s="104" t="s">
        <v>1120</v>
      </c>
      <c r="AR45" s="78" t="s">
        <v>206</v>
      </c>
      <c r="AS45" s="111">
        <v>43886</v>
      </c>
      <c r="AT45" s="69" t="s">
        <v>56</v>
      </c>
      <c r="AU45" s="105" t="s">
        <v>56</v>
      </c>
      <c r="AV45" s="69"/>
      <c r="AW45" s="173"/>
      <c r="AX45" s="159"/>
      <c r="AY45" s="173"/>
      <c r="AZ45" s="32">
        <f t="shared" si="5"/>
        <v>1</v>
      </c>
    </row>
    <row r="46" spans="1:52" ht="19.95" customHeight="1">
      <c r="A46" s="375"/>
      <c r="B46" s="375"/>
      <c r="C46" s="375"/>
      <c r="D46" s="375"/>
      <c r="E46" s="306"/>
      <c r="F46" s="54"/>
      <c r="G46" s="306"/>
      <c r="H46" s="319" t="s">
        <v>7811</v>
      </c>
      <c r="I46" s="321" t="s">
        <v>7934</v>
      </c>
      <c r="J46" s="322" t="s">
        <v>7935</v>
      </c>
      <c r="K46" s="173"/>
      <c r="L46" s="173"/>
      <c r="M46" s="173"/>
      <c r="N46" s="319" t="s">
        <v>1316</v>
      </c>
      <c r="O46" s="173"/>
      <c r="P46" s="173"/>
      <c r="Q46" s="321" t="s">
        <v>8102</v>
      </c>
      <c r="R46" s="322" t="s">
        <v>8103</v>
      </c>
      <c r="S46" s="173"/>
      <c r="T46" s="173"/>
      <c r="U46" s="173"/>
      <c r="V46" s="173"/>
      <c r="W46" s="319" t="s">
        <v>29</v>
      </c>
      <c r="X46" s="173"/>
      <c r="Y46" s="173"/>
      <c r="Z46" s="173"/>
      <c r="AA46" s="173"/>
      <c r="AB46" s="173"/>
      <c r="AC46" s="76" t="s">
        <v>142</v>
      </c>
      <c r="AD46" s="173"/>
      <c r="AE46" s="32" t="s">
        <v>206</v>
      </c>
      <c r="AF46" s="112">
        <v>43861</v>
      </c>
      <c r="AG46" s="173"/>
      <c r="AH46" s="173"/>
      <c r="AI46" s="173"/>
      <c r="AJ46" s="173"/>
      <c r="AK46" s="173"/>
      <c r="AL46" s="173"/>
      <c r="AM46" s="162" t="s">
        <v>214</v>
      </c>
      <c r="AN46" s="162">
        <v>43875</v>
      </c>
      <c r="AO46" s="69" t="s">
        <v>57</v>
      </c>
      <c r="AP46" s="69" t="s">
        <v>56</v>
      </c>
      <c r="AQ46" s="31" t="s">
        <v>1121</v>
      </c>
      <c r="AR46" s="32"/>
      <c r="AS46" s="32"/>
      <c r="AT46" s="69"/>
      <c r="AU46" s="105"/>
      <c r="AV46" s="69"/>
      <c r="AW46" s="173"/>
      <c r="AX46" s="159"/>
      <c r="AY46" s="173"/>
      <c r="AZ46" s="32">
        <f t="shared" si="5"/>
        <v>1</v>
      </c>
    </row>
    <row r="47" spans="1:52" ht="19.95" customHeight="1">
      <c r="A47" s="375"/>
      <c r="B47" s="375"/>
      <c r="C47" s="375"/>
      <c r="D47" s="375"/>
      <c r="E47" s="395"/>
      <c r="F47" s="54"/>
      <c r="G47" s="306"/>
      <c r="H47" s="319" t="s">
        <v>7812</v>
      </c>
      <c r="I47" s="325" t="s">
        <v>7936</v>
      </c>
      <c r="J47" s="325" t="s">
        <v>7937</v>
      </c>
      <c r="K47" s="173"/>
      <c r="L47" s="173"/>
      <c r="M47" s="173"/>
      <c r="N47" s="319" t="s">
        <v>1317</v>
      </c>
      <c r="O47" s="173"/>
      <c r="P47" s="173"/>
      <c r="Q47" s="319" t="s">
        <v>8104</v>
      </c>
      <c r="R47" s="322" t="s">
        <v>7734</v>
      </c>
      <c r="S47" s="173"/>
      <c r="T47" s="173"/>
      <c r="U47" s="173"/>
      <c r="V47" s="173"/>
      <c r="W47" s="319" t="s">
        <v>29</v>
      </c>
      <c r="X47" s="173"/>
      <c r="Y47" s="173"/>
      <c r="Z47" s="173"/>
      <c r="AA47" s="173"/>
      <c r="AB47" s="173"/>
      <c r="AC47" s="76" t="s">
        <v>142</v>
      </c>
      <c r="AD47" s="159"/>
      <c r="AE47" s="69" t="s">
        <v>207</v>
      </c>
      <c r="AF47" s="111">
        <v>43860</v>
      </c>
      <c r="AG47" s="159"/>
      <c r="AH47" s="159"/>
      <c r="AI47" s="159"/>
      <c r="AJ47" s="159"/>
      <c r="AK47" s="159"/>
      <c r="AL47" s="159"/>
      <c r="AM47" s="32" t="s">
        <v>206</v>
      </c>
      <c r="AN47" s="112">
        <v>43872</v>
      </c>
      <c r="AO47" s="69" t="s">
        <v>56</v>
      </c>
      <c r="AP47" s="69" t="s">
        <v>56</v>
      </c>
      <c r="AQ47" s="104" t="s">
        <v>1071</v>
      </c>
      <c r="AR47" s="78"/>
      <c r="AS47" s="111"/>
      <c r="AT47" s="69"/>
      <c r="AU47" s="105"/>
      <c r="AV47" s="104"/>
      <c r="AW47" s="159"/>
      <c r="AX47" s="159"/>
      <c r="AY47" s="159"/>
      <c r="AZ47" s="32">
        <f t="shared" si="5"/>
        <v>1</v>
      </c>
    </row>
    <row r="48" spans="1:52" ht="19.95" customHeight="1">
      <c r="A48" s="375"/>
      <c r="B48" s="375"/>
      <c r="C48" s="375"/>
      <c r="D48" s="375"/>
      <c r="E48" s="395"/>
      <c r="F48" s="54"/>
      <c r="G48" s="306"/>
      <c r="H48" s="319" t="s">
        <v>7813</v>
      </c>
      <c r="I48" s="325" t="s">
        <v>7938</v>
      </c>
      <c r="J48" s="325" t="s">
        <v>7939</v>
      </c>
      <c r="K48" s="173"/>
      <c r="L48" s="173"/>
      <c r="M48" s="173"/>
      <c r="N48" s="319" t="s">
        <v>1318</v>
      </c>
      <c r="O48" s="173"/>
      <c r="P48" s="173"/>
      <c r="Q48" s="319" t="s">
        <v>8105</v>
      </c>
      <c r="R48" s="322" t="s">
        <v>8106</v>
      </c>
      <c r="S48" s="173"/>
      <c r="T48" s="173"/>
      <c r="U48" s="173"/>
      <c r="V48" s="173"/>
      <c r="W48" s="319" t="s">
        <v>29</v>
      </c>
      <c r="X48" s="173"/>
      <c r="Y48" s="173"/>
      <c r="Z48" s="173"/>
      <c r="AA48" s="173"/>
      <c r="AB48" s="173"/>
      <c r="AC48" s="76" t="s">
        <v>142</v>
      </c>
      <c r="AD48" s="159"/>
      <c r="AE48" s="69" t="s">
        <v>206</v>
      </c>
      <c r="AF48" s="111">
        <v>43867</v>
      </c>
      <c r="AG48" s="159"/>
      <c r="AH48" s="159"/>
      <c r="AI48" s="159"/>
      <c r="AJ48" s="159"/>
      <c r="AK48" s="159"/>
      <c r="AL48" s="159"/>
      <c r="AM48" s="69" t="s">
        <v>207</v>
      </c>
      <c r="AN48" s="163">
        <v>43880</v>
      </c>
      <c r="AO48" s="69" t="s">
        <v>56</v>
      </c>
      <c r="AP48" s="69" t="s">
        <v>56</v>
      </c>
      <c r="AQ48" s="104" t="s">
        <v>1064</v>
      </c>
      <c r="AR48" s="78"/>
      <c r="AS48" s="111"/>
      <c r="AT48" s="69"/>
      <c r="AU48" s="105"/>
      <c r="AV48" s="104"/>
      <c r="AW48" s="159"/>
      <c r="AX48" s="159"/>
      <c r="AY48" s="159"/>
      <c r="AZ48" s="32">
        <f t="shared" si="5"/>
        <v>2</v>
      </c>
    </row>
    <row r="49" spans="1:52" ht="19.95" customHeight="1">
      <c r="A49" s="375"/>
      <c r="B49" s="375"/>
      <c r="C49" s="375"/>
      <c r="D49" s="375"/>
      <c r="E49" s="395"/>
      <c r="F49" s="54"/>
      <c r="G49" s="306"/>
      <c r="H49" s="319" t="s">
        <v>7814</v>
      </c>
      <c r="I49" s="325" t="s">
        <v>7940</v>
      </c>
      <c r="J49" s="325" t="s">
        <v>7941</v>
      </c>
      <c r="K49" s="173"/>
      <c r="L49" s="173"/>
      <c r="M49" s="173"/>
      <c r="N49" s="319" t="s">
        <v>1318</v>
      </c>
      <c r="O49" s="173"/>
      <c r="P49" s="173"/>
      <c r="Q49" s="319" t="s">
        <v>8107</v>
      </c>
      <c r="R49" s="322" t="s">
        <v>8108</v>
      </c>
      <c r="S49" s="173"/>
      <c r="T49" s="173"/>
      <c r="U49" s="173"/>
      <c r="V49" s="173"/>
      <c r="W49" s="319" t="s">
        <v>29</v>
      </c>
      <c r="X49" s="173"/>
      <c r="Y49" s="173"/>
      <c r="Z49" s="173"/>
      <c r="AA49" s="173"/>
      <c r="AB49" s="173"/>
      <c r="AC49" s="76" t="s">
        <v>142</v>
      </c>
      <c r="AD49" s="159"/>
      <c r="AE49" s="69" t="s">
        <v>207</v>
      </c>
      <c r="AF49" s="111">
        <v>43852</v>
      </c>
      <c r="AG49" s="159"/>
      <c r="AH49" s="159"/>
      <c r="AI49" s="159"/>
      <c r="AJ49" s="159"/>
      <c r="AK49" s="159"/>
      <c r="AL49" s="159"/>
      <c r="AM49" s="69" t="s">
        <v>206</v>
      </c>
      <c r="AN49" s="163">
        <v>43867</v>
      </c>
      <c r="AO49" s="69" t="s">
        <v>55</v>
      </c>
      <c r="AP49" s="69" t="s">
        <v>56</v>
      </c>
      <c r="AQ49" s="104" t="s">
        <v>1068</v>
      </c>
      <c r="AR49" s="78"/>
      <c r="AS49" s="111"/>
      <c r="AT49" s="69"/>
      <c r="AU49" s="105"/>
      <c r="AV49" s="104"/>
      <c r="AW49" s="159"/>
      <c r="AX49" s="159"/>
      <c r="AY49" s="159"/>
      <c r="AZ49" s="32">
        <f t="shared" si="5"/>
        <v>1</v>
      </c>
    </row>
    <row r="50" spans="1:52" ht="19.95" customHeight="1">
      <c r="A50" s="375"/>
      <c r="B50" s="375"/>
      <c r="C50" s="375"/>
      <c r="D50" s="375"/>
      <c r="E50" s="395"/>
      <c r="F50" s="54"/>
      <c r="G50" s="306"/>
      <c r="H50" s="319" t="s">
        <v>7815</v>
      </c>
      <c r="I50" s="320" t="s">
        <v>7942</v>
      </c>
      <c r="J50" s="320" t="s">
        <v>7943</v>
      </c>
      <c r="K50" s="173"/>
      <c r="L50" s="173"/>
      <c r="M50" s="173"/>
      <c r="N50" s="319" t="s">
        <v>1319</v>
      </c>
      <c r="O50" s="173"/>
      <c r="P50" s="173"/>
      <c r="Q50" s="321" t="s">
        <v>8109</v>
      </c>
      <c r="R50" s="322" t="s">
        <v>8110</v>
      </c>
      <c r="S50" s="173"/>
      <c r="T50" s="173"/>
      <c r="U50" s="173"/>
      <c r="V50" s="173"/>
      <c r="W50" s="319" t="s">
        <v>29</v>
      </c>
      <c r="X50" s="173"/>
      <c r="Y50" s="173"/>
      <c r="Z50" s="173"/>
      <c r="AA50" s="173"/>
      <c r="AB50" s="173"/>
      <c r="AC50" s="76" t="s">
        <v>142</v>
      </c>
      <c r="AD50" s="159"/>
      <c r="AE50" s="69" t="s">
        <v>214</v>
      </c>
      <c r="AF50" s="162">
        <v>43851</v>
      </c>
      <c r="AG50" s="159"/>
      <c r="AH50" s="159"/>
      <c r="AI50" s="159"/>
      <c r="AJ50" s="159"/>
      <c r="AK50" s="159"/>
      <c r="AL50" s="159"/>
      <c r="AM50" s="69" t="s">
        <v>206</v>
      </c>
      <c r="AN50" s="162">
        <v>43866</v>
      </c>
      <c r="AO50" s="69" t="s">
        <v>57</v>
      </c>
      <c r="AP50" s="69" t="s">
        <v>56</v>
      </c>
      <c r="AQ50" s="69" t="s">
        <v>1122</v>
      </c>
      <c r="AR50" s="69"/>
      <c r="AS50" s="162"/>
      <c r="AT50" s="69"/>
      <c r="AU50" s="105"/>
      <c r="AV50" s="69"/>
      <c r="AW50" s="159"/>
      <c r="AX50" s="159"/>
      <c r="AY50" s="159"/>
      <c r="AZ50" s="32">
        <f t="shared" si="5"/>
        <v>1</v>
      </c>
    </row>
    <row r="51" spans="1:52" ht="19.95" customHeight="1">
      <c r="A51" s="375"/>
      <c r="B51" s="375"/>
      <c r="C51" s="375"/>
      <c r="D51" s="375"/>
      <c r="E51" s="395"/>
      <c r="F51" s="54"/>
      <c r="G51" s="306"/>
      <c r="H51" s="319" t="s">
        <v>7816</v>
      </c>
      <c r="I51" s="320" t="s">
        <v>7944</v>
      </c>
      <c r="J51" s="320" t="s">
        <v>7945</v>
      </c>
      <c r="K51" s="173"/>
      <c r="L51" s="173"/>
      <c r="M51" s="173"/>
      <c r="N51" s="319" t="s">
        <v>1319</v>
      </c>
      <c r="O51" s="173"/>
      <c r="P51" s="173"/>
      <c r="Q51" s="321" t="s">
        <v>8111</v>
      </c>
      <c r="R51" s="322" t="s">
        <v>8112</v>
      </c>
      <c r="S51" s="173"/>
      <c r="T51" s="173"/>
      <c r="U51" s="173"/>
      <c r="V51" s="173"/>
      <c r="W51" s="319" t="s">
        <v>29</v>
      </c>
      <c r="X51" s="173"/>
      <c r="Y51" s="173"/>
      <c r="Z51" s="173"/>
      <c r="AA51" s="173"/>
      <c r="AB51" s="173"/>
      <c r="AC51" s="76" t="s">
        <v>142</v>
      </c>
      <c r="AD51" s="159"/>
      <c r="AE51" s="69" t="s">
        <v>214</v>
      </c>
      <c r="AF51" s="162">
        <v>43851</v>
      </c>
      <c r="AG51" s="159"/>
      <c r="AH51" s="159"/>
      <c r="AI51" s="159"/>
      <c r="AJ51" s="159"/>
      <c r="AK51" s="159"/>
      <c r="AL51" s="159"/>
      <c r="AM51" s="69" t="s">
        <v>206</v>
      </c>
      <c r="AN51" s="162">
        <v>43866</v>
      </c>
      <c r="AO51" s="69" t="s">
        <v>57</v>
      </c>
      <c r="AP51" s="69" t="s">
        <v>56</v>
      </c>
      <c r="AQ51" s="69" t="s">
        <v>1123</v>
      </c>
      <c r="AR51" s="69"/>
      <c r="AS51" s="162"/>
      <c r="AT51" s="69"/>
      <c r="AU51" s="105"/>
      <c r="AV51" s="69"/>
      <c r="AW51" s="159"/>
      <c r="AX51" s="159"/>
      <c r="AY51" s="159"/>
      <c r="AZ51" s="32">
        <f t="shared" si="5"/>
        <v>1</v>
      </c>
    </row>
    <row r="52" spans="1:52" ht="19.95" customHeight="1">
      <c r="A52" s="375"/>
      <c r="B52" s="375"/>
      <c r="C52" s="375"/>
      <c r="D52" s="375"/>
      <c r="E52" s="395"/>
      <c r="F52" s="54"/>
      <c r="G52" s="306"/>
      <c r="H52" s="319" t="s">
        <v>7817</v>
      </c>
      <c r="I52" s="320" t="s">
        <v>7946</v>
      </c>
      <c r="J52" s="320" t="s">
        <v>7947</v>
      </c>
      <c r="K52" s="173"/>
      <c r="L52" s="173"/>
      <c r="M52" s="173"/>
      <c r="N52" s="376" t="s">
        <v>1320</v>
      </c>
      <c r="O52" s="173"/>
      <c r="P52" s="173"/>
      <c r="Q52" s="319" t="s">
        <v>8113</v>
      </c>
      <c r="R52" s="322" t="s">
        <v>7728</v>
      </c>
      <c r="S52" s="173"/>
      <c r="T52" s="173"/>
      <c r="U52" s="173"/>
      <c r="V52" s="173"/>
      <c r="W52" s="319" t="s">
        <v>29</v>
      </c>
      <c r="X52" s="173"/>
      <c r="Y52" s="173"/>
      <c r="Z52" s="173"/>
      <c r="AA52" s="173"/>
      <c r="AB52" s="173"/>
      <c r="AC52" s="76" t="s">
        <v>142</v>
      </c>
      <c r="AD52" s="159"/>
      <c r="AE52" s="69" t="s">
        <v>206</v>
      </c>
      <c r="AF52" s="162">
        <v>43866</v>
      </c>
      <c r="AG52" s="159"/>
      <c r="AH52" s="159"/>
      <c r="AI52" s="159"/>
      <c r="AJ52" s="159"/>
      <c r="AK52" s="159"/>
      <c r="AL52" s="159"/>
      <c r="AM52" s="69" t="s">
        <v>207</v>
      </c>
      <c r="AN52" s="162">
        <v>43880</v>
      </c>
      <c r="AO52" s="69" t="s">
        <v>56</v>
      </c>
      <c r="AP52" s="105" t="s">
        <v>56</v>
      </c>
      <c r="AQ52" s="69" t="s">
        <v>1062</v>
      </c>
      <c r="AR52" s="69"/>
      <c r="AS52" s="69"/>
      <c r="AT52" s="69"/>
      <c r="AU52" s="105"/>
      <c r="AV52" s="69"/>
      <c r="AW52" s="159"/>
      <c r="AX52" s="159"/>
      <c r="AY52" s="159"/>
      <c r="AZ52" s="32">
        <f t="shared" si="5"/>
        <v>2</v>
      </c>
    </row>
    <row r="53" spans="1:52" ht="19.95" customHeight="1">
      <c r="A53" s="375"/>
      <c r="B53" s="375"/>
      <c r="C53" s="375"/>
      <c r="D53" s="375"/>
      <c r="E53" s="395"/>
      <c r="F53" s="54"/>
      <c r="G53" s="306"/>
      <c r="H53" s="319" t="s">
        <v>7818</v>
      </c>
      <c r="I53" s="320" t="s">
        <v>7948</v>
      </c>
      <c r="J53" s="320" t="s">
        <v>7949</v>
      </c>
      <c r="K53" s="173"/>
      <c r="L53" s="173"/>
      <c r="M53" s="173"/>
      <c r="N53" s="376" t="s">
        <v>1320</v>
      </c>
      <c r="O53" s="173"/>
      <c r="P53" s="173"/>
      <c r="Q53" s="319" t="s">
        <v>8114</v>
      </c>
      <c r="R53" s="322" t="s">
        <v>8115</v>
      </c>
      <c r="S53" s="173"/>
      <c r="T53" s="173"/>
      <c r="U53" s="173"/>
      <c r="V53" s="173"/>
      <c r="W53" s="319" t="s">
        <v>29</v>
      </c>
      <c r="X53" s="173"/>
      <c r="Y53" s="173"/>
      <c r="Z53" s="173"/>
      <c r="AA53" s="173"/>
      <c r="AB53" s="173"/>
      <c r="AC53" s="76" t="s">
        <v>142</v>
      </c>
      <c r="AD53" s="159"/>
      <c r="AE53" s="69" t="s">
        <v>206</v>
      </c>
      <c r="AF53" s="162">
        <v>43866</v>
      </c>
      <c r="AG53" s="159"/>
      <c r="AH53" s="159"/>
      <c r="AI53" s="159"/>
      <c r="AJ53" s="159"/>
      <c r="AK53" s="159"/>
      <c r="AL53" s="159"/>
      <c r="AM53" s="69" t="s">
        <v>207</v>
      </c>
      <c r="AN53" s="162">
        <v>43880</v>
      </c>
      <c r="AO53" s="69" t="s">
        <v>56</v>
      </c>
      <c r="AP53" s="69" t="s">
        <v>56</v>
      </c>
      <c r="AQ53" s="69" t="s">
        <v>1062</v>
      </c>
      <c r="AR53" s="69"/>
      <c r="AS53" s="162"/>
      <c r="AT53" s="69"/>
      <c r="AU53" s="105"/>
      <c r="AV53" s="69"/>
      <c r="AW53" s="159"/>
      <c r="AX53" s="159"/>
      <c r="AY53" s="159"/>
      <c r="AZ53" s="32">
        <f t="shared" si="5"/>
        <v>2</v>
      </c>
    </row>
    <row r="54" spans="1:52" ht="19.95" customHeight="1">
      <c r="A54" s="375"/>
      <c r="B54" s="375"/>
      <c r="C54" s="375"/>
      <c r="D54" s="375"/>
      <c r="E54" s="395"/>
      <c r="F54" s="54"/>
      <c r="G54" s="306"/>
      <c r="H54" s="319" t="s">
        <v>7819</v>
      </c>
      <c r="I54" s="320" t="s">
        <v>7950</v>
      </c>
      <c r="J54" s="320" t="s">
        <v>7951</v>
      </c>
      <c r="K54" s="173"/>
      <c r="L54" s="173"/>
      <c r="M54" s="173"/>
      <c r="N54" s="376" t="s">
        <v>1320</v>
      </c>
      <c r="O54" s="173"/>
      <c r="P54" s="173"/>
      <c r="Q54" s="319" t="s">
        <v>8116</v>
      </c>
      <c r="R54" s="320" t="s">
        <v>8117</v>
      </c>
      <c r="S54" s="173"/>
      <c r="T54" s="173"/>
      <c r="U54" s="173"/>
      <c r="V54" s="173"/>
      <c r="W54" s="319" t="s">
        <v>29</v>
      </c>
      <c r="X54" s="173"/>
      <c r="Y54" s="173"/>
      <c r="Z54" s="173"/>
      <c r="AA54" s="173"/>
      <c r="AB54" s="173"/>
      <c r="AC54" s="76" t="s">
        <v>142</v>
      </c>
      <c r="AD54" s="159"/>
      <c r="AE54" s="69" t="s">
        <v>207</v>
      </c>
      <c r="AF54" s="162">
        <v>43851</v>
      </c>
      <c r="AG54" s="159"/>
      <c r="AH54" s="159"/>
      <c r="AI54" s="159"/>
      <c r="AJ54" s="159"/>
      <c r="AK54" s="159"/>
      <c r="AL54" s="159"/>
      <c r="AM54" s="69" t="s">
        <v>206</v>
      </c>
      <c r="AN54" s="162">
        <v>43867</v>
      </c>
      <c r="AO54" s="69" t="s">
        <v>57</v>
      </c>
      <c r="AP54" s="69" t="s">
        <v>56</v>
      </c>
      <c r="AQ54" s="69" t="s">
        <v>1061</v>
      </c>
      <c r="AR54" s="69"/>
      <c r="AS54" s="69"/>
      <c r="AT54" s="69"/>
      <c r="AU54" s="105"/>
      <c r="AV54" s="69"/>
      <c r="AW54" s="159"/>
      <c r="AX54" s="159"/>
      <c r="AY54" s="159"/>
      <c r="AZ54" s="32">
        <f t="shared" si="5"/>
        <v>1</v>
      </c>
    </row>
    <row r="55" spans="1:52" ht="19.95" customHeight="1">
      <c r="A55" s="375"/>
      <c r="B55" s="375"/>
      <c r="C55" s="375"/>
      <c r="D55" s="375"/>
      <c r="E55" s="395"/>
      <c r="F55" s="54"/>
      <c r="G55" s="306"/>
      <c r="H55" s="319" t="s">
        <v>7820</v>
      </c>
      <c r="I55" s="320" t="s">
        <v>7952</v>
      </c>
      <c r="J55" s="320" t="s">
        <v>7953</v>
      </c>
      <c r="K55" s="173"/>
      <c r="L55" s="173"/>
      <c r="M55" s="173"/>
      <c r="N55" s="376" t="s">
        <v>1320</v>
      </c>
      <c r="O55" s="173"/>
      <c r="P55" s="173"/>
      <c r="Q55" s="319" t="s">
        <v>8118</v>
      </c>
      <c r="R55" s="320" t="s">
        <v>8119</v>
      </c>
      <c r="S55" s="173"/>
      <c r="T55" s="173"/>
      <c r="U55" s="173"/>
      <c r="V55" s="173"/>
      <c r="W55" s="319" t="s">
        <v>29</v>
      </c>
      <c r="X55" s="173"/>
      <c r="Y55" s="173"/>
      <c r="Z55" s="173"/>
      <c r="AA55" s="173"/>
      <c r="AB55" s="173"/>
      <c r="AC55" s="76" t="s">
        <v>142</v>
      </c>
      <c r="AD55" s="159"/>
      <c r="AE55" s="69" t="s">
        <v>207</v>
      </c>
      <c r="AF55" s="162">
        <v>43851</v>
      </c>
      <c r="AG55" s="159"/>
      <c r="AH55" s="159"/>
      <c r="AI55" s="159"/>
      <c r="AJ55" s="159"/>
      <c r="AK55" s="159"/>
      <c r="AL55" s="159"/>
      <c r="AM55" s="69" t="s">
        <v>206</v>
      </c>
      <c r="AN55" s="162">
        <v>43867</v>
      </c>
      <c r="AO55" s="69" t="s">
        <v>57</v>
      </c>
      <c r="AP55" s="69" t="s">
        <v>56</v>
      </c>
      <c r="AQ55" s="69" t="s">
        <v>1061</v>
      </c>
      <c r="AR55" s="69"/>
      <c r="AS55" s="69"/>
      <c r="AT55" s="69"/>
      <c r="AU55" s="105"/>
      <c r="AV55" s="69"/>
      <c r="AW55" s="159"/>
      <c r="AX55" s="159"/>
      <c r="AY55" s="159"/>
      <c r="AZ55" s="32">
        <f t="shared" si="5"/>
        <v>1</v>
      </c>
    </row>
    <row r="56" spans="1:52" ht="19.95" customHeight="1">
      <c r="A56" s="375"/>
      <c r="B56" s="375"/>
      <c r="C56" s="375"/>
      <c r="D56" s="375"/>
      <c r="E56" s="395"/>
      <c r="F56" s="54"/>
      <c r="G56" s="306"/>
      <c r="H56" s="319" t="s">
        <v>7821</v>
      </c>
      <c r="I56" s="320" t="s">
        <v>7954</v>
      </c>
      <c r="J56" s="320" t="s">
        <v>7955</v>
      </c>
      <c r="K56" s="173"/>
      <c r="L56" s="173"/>
      <c r="M56" s="173"/>
      <c r="N56" s="376" t="s">
        <v>1320</v>
      </c>
      <c r="O56" s="173"/>
      <c r="P56" s="173"/>
      <c r="Q56" s="319" t="s">
        <v>8120</v>
      </c>
      <c r="R56" s="322" t="s">
        <v>7728</v>
      </c>
      <c r="S56" s="173"/>
      <c r="T56" s="173"/>
      <c r="U56" s="173"/>
      <c r="V56" s="173"/>
      <c r="W56" s="319" t="s">
        <v>29</v>
      </c>
      <c r="X56" s="173"/>
      <c r="Y56" s="173"/>
      <c r="Z56" s="173"/>
      <c r="AA56" s="173"/>
      <c r="AB56" s="173"/>
      <c r="AC56" s="76" t="s">
        <v>142</v>
      </c>
      <c r="AD56" s="159"/>
      <c r="AE56" s="69" t="s">
        <v>214</v>
      </c>
      <c r="AF56" s="162">
        <v>43851</v>
      </c>
      <c r="AG56" s="159"/>
      <c r="AH56" s="159"/>
      <c r="AI56" s="159"/>
      <c r="AJ56" s="159"/>
      <c r="AK56" s="159"/>
      <c r="AL56" s="159"/>
      <c r="AM56" s="69" t="s">
        <v>206</v>
      </c>
      <c r="AN56" s="162">
        <v>43866</v>
      </c>
      <c r="AO56" s="69" t="s">
        <v>57</v>
      </c>
      <c r="AP56" s="105" t="s">
        <v>56</v>
      </c>
      <c r="AQ56" s="69" t="s">
        <v>1124</v>
      </c>
      <c r="AR56" s="69"/>
      <c r="AS56" s="69"/>
      <c r="AT56" s="69"/>
      <c r="AU56" s="105"/>
      <c r="AV56" s="69"/>
      <c r="AW56" s="159"/>
      <c r="AX56" s="159"/>
      <c r="AY56" s="159"/>
      <c r="AZ56" s="32">
        <f t="shared" si="5"/>
        <v>1</v>
      </c>
    </row>
    <row r="57" spans="1:52" ht="19.95" customHeight="1">
      <c r="A57" s="375"/>
      <c r="B57" s="375"/>
      <c r="C57" s="375"/>
      <c r="D57" s="375"/>
      <c r="E57" s="395"/>
      <c r="F57" s="54"/>
      <c r="G57" s="306"/>
      <c r="H57" s="319" t="s">
        <v>7822</v>
      </c>
      <c r="I57" s="320" t="s">
        <v>7956</v>
      </c>
      <c r="J57" s="320" t="s">
        <v>7957</v>
      </c>
      <c r="K57" s="173"/>
      <c r="L57" s="173"/>
      <c r="M57" s="173"/>
      <c r="N57" s="376" t="s">
        <v>1320</v>
      </c>
      <c r="O57" s="173"/>
      <c r="P57" s="173"/>
      <c r="Q57" s="319" t="s">
        <v>8121</v>
      </c>
      <c r="R57" s="322" t="s">
        <v>8115</v>
      </c>
      <c r="S57" s="173"/>
      <c r="T57" s="173"/>
      <c r="U57" s="173"/>
      <c r="V57" s="173"/>
      <c r="W57" s="319" t="s">
        <v>29</v>
      </c>
      <c r="X57" s="173"/>
      <c r="Y57" s="173"/>
      <c r="Z57" s="173"/>
      <c r="AA57" s="173"/>
      <c r="AB57" s="173"/>
      <c r="AC57" s="76" t="s">
        <v>142</v>
      </c>
      <c r="AD57" s="159"/>
      <c r="AE57" s="69" t="s">
        <v>214</v>
      </c>
      <c r="AF57" s="162">
        <v>43851</v>
      </c>
      <c r="AG57" s="159"/>
      <c r="AH57" s="159"/>
      <c r="AI57" s="159"/>
      <c r="AJ57" s="159"/>
      <c r="AK57" s="159"/>
      <c r="AL57" s="159"/>
      <c r="AM57" s="69" t="s">
        <v>206</v>
      </c>
      <c r="AN57" s="162">
        <v>43866</v>
      </c>
      <c r="AO57" s="69" t="s">
        <v>57</v>
      </c>
      <c r="AP57" s="105" t="s">
        <v>56</v>
      </c>
      <c r="AQ57" s="69" t="s">
        <v>1125</v>
      </c>
      <c r="AR57" s="69"/>
      <c r="AS57" s="162"/>
      <c r="AT57" s="69"/>
      <c r="AU57" s="105"/>
      <c r="AV57" s="69"/>
      <c r="AW57" s="159"/>
      <c r="AX57" s="159"/>
      <c r="AY57" s="159"/>
      <c r="AZ57" s="32">
        <f t="shared" si="5"/>
        <v>1</v>
      </c>
    </row>
    <row r="58" spans="1:52" ht="19.95" customHeight="1">
      <c r="A58" s="375"/>
      <c r="B58" s="375"/>
      <c r="C58" s="375"/>
      <c r="D58" s="375"/>
      <c r="E58" s="395"/>
      <c r="F58" s="54"/>
      <c r="G58" s="306"/>
      <c r="H58" s="319" t="s">
        <v>7823</v>
      </c>
      <c r="I58" s="320" t="s">
        <v>7958</v>
      </c>
      <c r="J58" s="320" t="s">
        <v>7959</v>
      </c>
      <c r="K58" s="173"/>
      <c r="L58" s="173"/>
      <c r="M58" s="173"/>
      <c r="N58" s="324" t="s">
        <v>1321</v>
      </c>
      <c r="O58" s="173"/>
      <c r="P58" s="173"/>
      <c r="Q58" s="319" t="s">
        <v>8122</v>
      </c>
      <c r="R58" s="319" t="s">
        <v>8123</v>
      </c>
      <c r="S58" s="173"/>
      <c r="T58" s="173"/>
      <c r="U58" s="173"/>
      <c r="V58" s="173"/>
      <c r="W58" s="319" t="s">
        <v>29</v>
      </c>
      <c r="X58" s="173"/>
      <c r="Y58" s="173"/>
      <c r="Z58" s="173"/>
      <c r="AA58" s="173"/>
      <c r="AB58" s="173"/>
      <c r="AC58" s="76" t="s">
        <v>142</v>
      </c>
      <c r="AD58" s="159"/>
      <c r="AE58" s="78" t="s">
        <v>206</v>
      </c>
      <c r="AF58" s="111">
        <v>43871</v>
      </c>
      <c r="AG58" s="159"/>
      <c r="AH58" s="159"/>
      <c r="AI58" s="159"/>
      <c r="AJ58" s="159"/>
      <c r="AK58" s="159"/>
      <c r="AL58" s="159"/>
      <c r="AM58" s="104" t="s">
        <v>214</v>
      </c>
      <c r="AN58" s="163">
        <v>43871</v>
      </c>
      <c r="AO58" s="69" t="s">
        <v>57</v>
      </c>
      <c r="AP58" s="69" t="s">
        <v>56</v>
      </c>
      <c r="AQ58" s="104" t="s">
        <v>1064</v>
      </c>
      <c r="AR58" s="78" t="s">
        <v>206</v>
      </c>
      <c r="AS58" s="111">
        <v>43886</v>
      </c>
      <c r="AT58" s="69" t="s">
        <v>56</v>
      </c>
      <c r="AU58" s="105" t="s">
        <v>56</v>
      </c>
      <c r="AV58" s="104"/>
      <c r="AW58" s="159"/>
      <c r="AX58" s="159"/>
      <c r="AY58" s="159"/>
      <c r="AZ58" s="32">
        <f t="shared" si="5"/>
        <v>2</v>
      </c>
    </row>
    <row r="59" spans="1:52" ht="19.95" customHeight="1">
      <c r="A59" s="375"/>
      <c r="B59" s="375"/>
      <c r="C59" s="375"/>
      <c r="D59" s="375"/>
      <c r="E59" s="395"/>
      <c r="F59" s="54"/>
      <c r="G59" s="306"/>
      <c r="H59" s="319" t="s">
        <v>7824</v>
      </c>
      <c r="I59" s="320" t="s">
        <v>7960</v>
      </c>
      <c r="J59" s="320" t="s">
        <v>7961</v>
      </c>
      <c r="K59" s="173"/>
      <c r="L59" s="173"/>
      <c r="M59" s="173"/>
      <c r="N59" s="324" t="s">
        <v>1321</v>
      </c>
      <c r="O59" s="173"/>
      <c r="P59" s="173"/>
      <c r="Q59" s="319" t="s">
        <v>8124</v>
      </c>
      <c r="R59" s="319" t="s">
        <v>8108</v>
      </c>
      <c r="S59" s="173"/>
      <c r="T59" s="173"/>
      <c r="U59" s="173"/>
      <c r="V59" s="173"/>
      <c r="W59" s="319" t="s">
        <v>29</v>
      </c>
      <c r="X59" s="173"/>
      <c r="Y59" s="173"/>
      <c r="Z59" s="173"/>
      <c r="AA59" s="173"/>
      <c r="AB59" s="173"/>
      <c r="AC59" s="76" t="s">
        <v>142</v>
      </c>
      <c r="AD59" s="159"/>
      <c r="AE59" s="78" t="s">
        <v>214</v>
      </c>
      <c r="AF59" s="111">
        <v>43852</v>
      </c>
      <c r="AG59" s="159"/>
      <c r="AH59" s="159"/>
      <c r="AI59" s="159"/>
      <c r="AJ59" s="159"/>
      <c r="AK59" s="159"/>
      <c r="AL59" s="159"/>
      <c r="AM59" s="104" t="s">
        <v>206</v>
      </c>
      <c r="AN59" s="163">
        <v>43871</v>
      </c>
      <c r="AO59" s="69" t="s">
        <v>56</v>
      </c>
      <c r="AP59" s="69" t="s">
        <v>56</v>
      </c>
      <c r="AQ59" s="104"/>
      <c r="AR59" s="78"/>
      <c r="AS59" s="111"/>
      <c r="AT59" s="69"/>
      <c r="AU59" s="105"/>
      <c r="AV59" s="104"/>
      <c r="AW59" s="159"/>
      <c r="AX59" s="159"/>
      <c r="AY59" s="159"/>
      <c r="AZ59" s="32">
        <f t="shared" si="5"/>
        <v>1</v>
      </c>
    </row>
    <row r="60" spans="1:52" ht="19.95" customHeight="1">
      <c r="A60" s="375"/>
      <c r="B60" s="375"/>
      <c r="C60" s="375"/>
      <c r="D60" s="375"/>
      <c r="E60" s="395"/>
      <c r="F60" s="54"/>
      <c r="G60" s="306"/>
      <c r="H60" s="319" t="s">
        <v>7825</v>
      </c>
      <c r="I60" s="320" t="s">
        <v>7962</v>
      </c>
      <c r="J60" s="320" t="s">
        <v>7963</v>
      </c>
      <c r="K60" s="173"/>
      <c r="L60" s="173"/>
      <c r="M60" s="173"/>
      <c r="N60" s="324" t="s">
        <v>1321</v>
      </c>
      <c r="O60" s="173"/>
      <c r="P60" s="173"/>
      <c r="Q60" s="319" t="s">
        <v>8125</v>
      </c>
      <c r="R60" s="319" t="s">
        <v>8108</v>
      </c>
      <c r="S60" s="173"/>
      <c r="T60" s="173"/>
      <c r="U60" s="173"/>
      <c r="V60" s="173"/>
      <c r="W60" s="319" t="s">
        <v>29</v>
      </c>
      <c r="X60" s="173"/>
      <c r="Y60" s="173"/>
      <c r="Z60" s="173"/>
      <c r="AA60" s="173"/>
      <c r="AB60" s="173"/>
      <c r="AC60" s="76" t="s">
        <v>142</v>
      </c>
      <c r="AD60" s="159"/>
      <c r="AE60" s="78" t="s">
        <v>214</v>
      </c>
      <c r="AF60" s="111">
        <v>43852</v>
      </c>
      <c r="AG60" s="159"/>
      <c r="AH60" s="159"/>
      <c r="AI60" s="159"/>
      <c r="AJ60" s="159"/>
      <c r="AK60" s="159"/>
      <c r="AL60" s="159"/>
      <c r="AM60" s="104" t="s">
        <v>206</v>
      </c>
      <c r="AN60" s="163">
        <v>43871</v>
      </c>
      <c r="AO60" s="69" t="s">
        <v>56</v>
      </c>
      <c r="AP60" s="69" t="s">
        <v>56</v>
      </c>
      <c r="AQ60" s="104"/>
      <c r="AR60" s="78"/>
      <c r="AS60" s="111"/>
      <c r="AT60" s="69"/>
      <c r="AU60" s="105"/>
      <c r="AV60" s="104"/>
      <c r="AW60" s="159"/>
      <c r="AX60" s="159"/>
      <c r="AY60" s="159"/>
      <c r="AZ60" s="32">
        <f t="shared" si="5"/>
        <v>1</v>
      </c>
    </row>
    <row r="61" spans="1:52" ht="19.95" customHeight="1">
      <c r="A61" s="375"/>
      <c r="B61" s="375"/>
      <c r="C61" s="375"/>
      <c r="D61" s="375"/>
      <c r="E61" s="395"/>
      <c r="F61" s="54"/>
      <c r="G61" s="306"/>
      <c r="H61" s="319" t="s">
        <v>7826</v>
      </c>
      <c r="I61" s="320" t="s">
        <v>7964</v>
      </c>
      <c r="J61" s="320" t="s">
        <v>7965</v>
      </c>
      <c r="K61" s="173"/>
      <c r="L61" s="173"/>
      <c r="M61" s="173"/>
      <c r="N61" s="324" t="s">
        <v>1321</v>
      </c>
      <c r="O61" s="173"/>
      <c r="P61" s="173"/>
      <c r="Q61" s="319" t="s">
        <v>8126</v>
      </c>
      <c r="R61" s="322" t="s">
        <v>8127</v>
      </c>
      <c r="S61" s="173"/>
      <c r="T61" s="173"/>
      <c r="U61" s="173"/>
      <c r="V61" s="173"/>
      <c r="W61" s="319" t="s">
        <v>29</v>
      </c>
      <c r="X61" s="173"/>
      <c r="Y61" s="173"/>
      <c r="Z61" s="173"/>
      <c r="AA61" s="173"/>
      <c r="AB61" s="173"/>
      <c r="AC61" s="76" t="s">
        <v>142</v>
      </c>
      <c r="AD61" s="159"/>
      <c r="AE61" s="78" t="s">
        <v>214</v>
      </c>
      <c r="AF61" s="111">
        <v>43852</v>
      </c>
      <c r="AG61" s="159"/>
      <c r="AH61" s="159"/>
      <c r="AI61" s="159"/>
      <c r="AJ61" s="159"/>
      <c r="AK61" s="159"/>
      <c r="AL61" s="159"/>
      <c r="AM61" s="78" t="s">
        <v>206</v>
      </c>
      <c r="AN61" s="163">
        <v>43871</v>
      </c>
      <c r="AO61" s="69" t="s">
        <v>56</v>
      </c>
      <c r="AP61" s="69" t="s">
        <v>56</v>
      </c>
      <c r="AQ61" s="104"/>
      <c r="AR61" s="78"/>
      <c r="AS61" s="111"/>
      <c r="AT61" s="69"/>
      <c r="AU61" s="105"/>
      <c r="AV61" s="104"/>
      <c r="AW61" s="159"/>
      <c r="AX61" s="159"/>
      <c r="AY61" s="159"/>
      <c r="AZ61" s="32">
        <f t="shared" si="5"/>
        <v>1</v>
      </c>
    </row>
    <row r="62" spans="1:52" ht="19.95" customHeight="1">
      <c r="A62" s="375"/>
      <c r="B62" s="375"/>
      <c r="C62" s="375"/>
      <c r="D62" s="375"/>
      <c r="E62" s="395"/>
      <c r="F62" s="54"/>
      <c r="G62" s="306"/>
      <c r="H62" s="319" t="s">
        <v>7827</v>
      </c>
      <c r="I62" s="320" t="s">
        <v>7966</v>
      </c>
      <c r="J62" s="320" t="s">
        <v>7967</v>
      </c>
      <c r="K62" s="173"/>
      <c r="L62" s="173"/>
      <c r="M62" s="173"/>
      <c r="N62" s="324" t="s">
        <v>1321</v>
      </c>
      <c r="O62" s="173"/>
      <c r="P62" s="173"/>
      <c r="Q62" s="319" t="s">
        <v>8128</v>
      </c>
      <c r="R62" s="322" t="s">
        <v>8127</v>
      </c>
      <c r="S62" s="173"/>
      <c r="T62" s="173"/>
      <c r="U62" s="173"/>
      <c r="V62" s="173"/>
      <c r="W62" s="319" t="s">
        <v>29</v>
      </c>
      <c r="X62" s="173"/>
      <c r="Y62" s="173"/>
      <c r="Z62" s="173"/>
      <c r="AA62" s="173"/>
      <c r="AB62" s="173"/>
      <c r="AC62" s="76" t="s">
        <v>142</v>
      </c>
      <c r="AD62" s="159"/>
      <c r="AE62" s="78" t="s">
        <v>214</v>
      </c>
      <c r="AF62" s="111">
        <v>43852</v>
      </c>
      <c r="AG62" s="159"/>
      <c r="AH62" s="159"/>
      <c r="AI62" s="159"/>
      <c r="AJ62" s="159"/>
      <c r="AK62" s="159"/>
      <c r="AL62" s="159"/>
      <c r="AM62" s="78" t="s">
        <v>206</v>
      </c>
      <c r="AN62" s="163">
        <v>43871</v>
      </c>
      <c r="AO62" s="69" t="s">
        <v>56</v>
      </c>
      <c r="AP62" s="69" t="s">
        <v>56</v>
      </c>
      <c r="AQ62" s="31"/>
      <c r="AR62" s="32"/>
      <c r="AS62" s="112"/>
      <c r="AT62" s="69"/>
      <c r="AU62" s="105"/>
      <c r="AV62" s="69"/>
      <c r="AW62" s="159"/>
      <c r="AX62" s="159"/>
      <c r="AY62" s="159"/>
      <c r="AZ62" s="32">
        <f t="shared" si="5"/>
        <v>1</v>
      </c>
    </row>
    <row r="63" spans="1:52" ht="19.95" customHeight="1">
      <c r="A63" s="375"/>
      <c r="B63" s="375"/>
      <c r="C63" s="375"/>
      <c r="D63" s="375"/>
      <c r="E63" s="395"/>
      <c r="F63" s="54"/>
      <c r="G63" s="306"/>
      <c r="H63" s="319" t="s">
        <v>7828</v>
      </c>
      <c r="I63" s="320" t="s">
        <v>7968</v>
      </c>
      <c r="J63" s="320" t="s">
        <v>7969</v>
      </c>
      <c r="K63" s="173"/>
      <c r="L63" s="173"/>
      <c r="M63" s="173"/>
      <c r="N63" s="324" t="s">
        <v>1322</v>
      </c>
      <c r="O63" s="173"/>
      <c r="P63" s="173"/>
      <c r="Q63" s="319" t="s">
        <v>8129</v>
      </c>
      <c r="R63" s="319" t="s">
        <v>8130</v>
      </c>
      <c r="S63" s="173"/>
      <c r="T63" s="173"/>
      <c r="U63" s="173"/>
      <c r="V63" s="173"/>
      <c r="W63" s="319" t="s">
        <v>29</v>
      </c>
      <c r="X63" s="173"/>
      <c r="Y63" s="173"/>
      <c r="Z63" s="173"/>
      <c r="AA63" s="173"/>
      <c r="AB63" s="173"/>
      <c r="AC63" s="76" t="s">
        <v>142</v>
      </c>
      <c r="AD63" s="159"/>
      <c r="AE63" s="78" t="s">
        <v>206</v>
      </c>
      <c r="AF63" s="112">
        <v>43872</v>
      </c>
      <c r="AG63" s="159"/>
      <c r="AH63" s="159"/>
      <c r="AI63" s="159"/>
      <c r="AJ63" s="159"/>
      <c r="AK63" s="159"/>
      <c r="AL63" s="159"/>
      <c r="AM63" s="32" t="s">
        <v>207</v>
      </c>
      <c r="AN63" s="112">
        <v>43885</v>
      </c>
      <c r="AO63" s="69" t="s">
        <v>56</v>
      </c>
      <c r="AP63" s="69" t="s">
        <v>56</v>
      </c>
      <c r="AQ63" s="333" t="s">
        <v>1064</v>
      </c>
      <c r="AR63" s="32"/>
      <c r="AS63" s="112"/>
      <c r="AT63" s="69"/>
      <c r="AU63" s="105"/>
      <c r="AV63" s="106"/>
      <c r="AW63" s="159"/>
      <c r="AX63" s="159"/>
      <c r="AY63" s="159"/>
      <c r="AZ63" s="32">
        <f t="shared" si="5"/>
        <v>2</v>
      </c>
    </row>
    <row r="64" spans="1:52" ht="19.95" customHeight="1">
      <c r="A64" s="375"/>
      <c r="B64" s="375"/>
      <c r="C64" s="375"/>
      <c r="D64" s="375"/>
      <c r="E64" s="395"/>
      <c r="F64" s="54"/>
      <c r="G64" s="306"/>
      <c r="H64" s="319" t="s">
        <v>7829</v>
      </c>
      <c r="I64" s="320" t="s">
        <v>7970</v>
      </c>
      <c r="J64" s="320" t="s">
        <v>7971</v>
      </c>
      <c r="K64" s="173"/>
      <c r="L64" s="173"/>
      <c r="M64" s="173"/>
      <c r="N64" s="324" t="s">
        <v>1322</v>
      </c>
      <c r="O64" s="173"/>
      <c r="P64" s="173"/>
      <c r="Q64" s="319" t="s">
        <v>8131</v>
      </c>
      <c r="R64" s="319" t="s">
        <v>8072</v>
      </c>
      <c r="S64" s="173"/>
      <c r="T64" s="173"/>
      <c r="U64" s="173"/>
      <c r="V64" s="173"/>
      <c r="W64" s="319" t="s">
        <v>29</v>
      </c>
      <c r="X64" s="173"/>
      <c r="Y64" s="173"/>
      <c r="Z64" s="173"/>
      <c r="AA64" s="173"/>
      <c r="AB64" s="173"/>
      <c r="AC64" s="76" t="s">
        <v>142</v>
      </c>
      <c r="AD64" s="159"/>
      <c r="AE64" s="78" t="s">
        <v>214</v>
      </c>
      <c r="AF64" s="112">
        <v>43860</v>
      </c>
      <c r="AG64" s="159"/>
      <c r="AH64" s="159"/>
      <c r="AI64" s="159"/>
      <c r="AJ64" s="159"/>
      <c r="AK64" s="159"/>
      <c r="AL64" s="159"/>
      <c r="AM64" s="112" t="s">
        <v>206</v>
      </c>
      <c r="AN64" s="112">
        <v>43872</v>
      </c>
      <c r="AO64" s="69" t="s">
        <v>57</v>
      </c>
      <c r="AP64" s="69" t="s">
        <v>56</v>
      </c>
      <c r="AQ64" s="333" t="s">
        <v>1070</v>
      </c>
      <c r="AR64" s="32"/>
      <c r="AS64" s="112"/>
      <c r="AT64" s="69"/>
      <c r="AU64" s="105"/>
      <c r="AV64" s="106"/>
      <c r="AW64" s="159"/>
      <c r="AX64" s="159"/>
      <c r="AY64" s="159"/>
      <c r="AZ64" s="32">
        <f t="shared" si="5"/>
        <v>1</v>
      </c>
    </row>
    <row r="65" spans="1:52" ht="19.95" customHeight="1">
      <c r="A65" s="375"/>
      <c r="B65" s="375"/>
      <c r="C65" s="375"/>
      <c r="D65" s="375"/>
      <c r="E65" s="395"/>
      <c r="F65" s="54"/>
      <c r="G65" s="306"/>
      <c r="H65" s="319" t="s">
        <v>7830</v>
      </c>
      <c r="I65" s="321" t="s">
        <v>7972</v>
      </c>
      <c r="J65" s="322" t="s">
        <v>7973</v>
      </c>
      <c r="K65" s="173"/>
      <c r="L65" s="173"/>
      <c r="M65" s="173"/>
      <c r="N65" s="319" t="s">
        <v>1323</v>
      </c>
      <c r="O65" s="173"/>
      <c r="P65" s="173"/>
      <c r="Q65" s="321" t="s">
        <v>8132</v>
      </c>
      <c r="R65" s="322" t="s">
        <v>8133</v>
      </c>
      <c r="S65" s="173"/>
      <c r="T65" s="173"/>
      <c r="U65" s="173"/>
      <c r="V65" s="173"/>
      <c r="W65" s="319" t="s">
        <v>29</v>
      </c>
      <c r="X65" s="173"/>
      <c r="Y65" s="173"/>
      <c r="Z65" s="173"/>
      <c r="AA65" s="173"/>
      <c r="AB65" s="173"/>
      <c r="AC65" s="76" t="s">
        <v>142</v>
      </c>
      <c r="AD65" s="159"/>
      <c r="AE65" s="32" t="s">
        <v>206</v>
      </c>
      <c r="AF65" s="112">
        <v>43861</v>
      </c>
      <c r="AG65" s="159"/>
      <c r="AH65" s="159"/>
      <c r="AI65" s="159"/>
      <c r="AJ65" s="159"/>
      <c r="AK65" s="159"/>
      <c r="AL65" s="159"/>
      <c r="AM65" s="32" t="s">
        <v>214</v>
      </c>
      <c r="AN65" s="112">
        <v>43875</v>
      </c>
      <c r="AO65" s="69" t="s">
        <v>56</v>
      </c>
      <c r="AP65" s="69" t="s">
        <v>56</v>
      </c>
      <c r="AQ65" s="31" t="s">
        <v>1126</v>
      </c>
      <c r="AR65" s="78" t="s">
        <v>206</v>
      </c>
      <c r="AS65" s="111">
        <v>43886</v>
      </c>
      <c r="AT65" s="69" t="s">
        <v>56</v>
      </c>
      <c r="AU65" s="105" t="s">
        <v>56</v>
      </c>
      <c r="AV65" s="69"/>
      <c r="AW65" s="159"/>
      <c r="AX65" s="159"/>
      <c r="AY65" s="159"/>
      <c r="AZ65" s="32">
        <f t="shared" si="5"/>
        <v>1</v>
      </c>
    </row>
    <row r="66" spans="1:52" ht="19.95" customHeight="1">
      <c r="A66" s="375"/>
      <c r="B66" s="375"/>
      <c r="C66" s="375"/>
      <c r="D66" s="375"/>
      <c r="E66" s="395"/>
      <c r="F66" s="54"/>
      <c r="G66" s="306"/>
      <c r="H66" s="319" t="s">
        <v>7831</v>
      </c>
      <c r="I66" s="321" t="s">
        <v>7974</v>
      </c>
      <c r="J66" s="322" t="s">
        <v>7975</v>
      </c>
      <c r="K66" s="173"/>
      <c r="L66" s="173"/>
      <c r="M66" s="173"/>
      <c r="N66" s="319" t="s">
        <v>1323</v>
      </c>
      <c r="O66" s="173"/>
      <c r="P66" s="173"/>
      <c r="Q66" s="321" t="s">
        <v>8134</v>
      </c>
      <c r="R66" s="322" t="s">
        <v>8133</v>
      </c>
      <c r="S66" s="173"/>
      <c r="T66" s="173"/>
      <c r="U66" s="173"/>
      <c r="V66" s="173"/>
      <c r="W66" s="319" t="s">
        <v>29</v>
      </c>
      <c r="X66" s="173"/>
      <c r="Y66" s="173"/>
      <c r="Z66" s="173"/>
      <c r="AA66" s="173"/>
      <c r="AB66" s="173"/>
      <c r="AC66" s="76" t="s">
        <v>142</v>
      </c>
      <c r="AD66" s="159"/>
      <c r="AE66" s="32" t="s">
        <v>206</v>
      </c>
      <c r="AF66" s="112">
        <v>43861</v>
      </c>
      <c r="AG66" s="159"/>
      <c r="AH66" s="159"/>
      <c r="AI66" s="159"/>
      <c r="AJ66" s="159"/>
      <c r="AK66" s="159"/>
      <c r="AL66" s="159"/>
      <c r="AM66" s="32" t="s">
        <v>214</v>
      </c>
      <c r="AN66" s="112">
        <v>43875</v>
      </c>
      <c r="AO66" s="69" t="s">
        <v>56</v>
      </c>
      <c r="AP66" s="69" t="s">
        <v>56</v>
      </c>
      <c r="AQ66" s="90"/>
      <c r="AR66" s="78" t="s">
        <v>206</v>
      </c>
      <c r="AS66" s="111">
        <v>43886</v>
      </c>
      <c r="AT66" s="69" t="s">
        <v>56</v>
      </c>
      <c r="AU66" s="105" t="s">
        <v>56</v>
      </c>
      <c r="AV66" s="69"/>
      <c r="AW66" s="159"/>
      <c r="AX66" s="159"/>
      <c r="AY66" s="159"/>
      <c r="AZ66" s="32">
        <f t="shared" si="5"/>
        <v>1</v>
      </c>
    </row>
    <row r="67" spans="1:52" ht="19.95" customHeight="1">
      <c r="A67" s="375"/>
      <c r="B67" s="375"/>
      <c r="C67" s="375"/>
      <c r="D67" s="375"/>
      <c r="E67" s="395"/>
      <c r="F67" s="54"/>
      <c r="G67" s="306"/>
      <c r="H67" s="319" t="s">
        <v>7832</v>
      </c>
      <c r="I67" s="320" t="s">
        <v>7976</v>
      </c>
      <c r="J67" s="320" t="s">
        <v>7977</v>
      </c>
      <c r="K67" s="173"/>
      <c r="L67" s="173"/>
      <c r="M67" s="173"/>
      <c r="N67" s="319" t="s">
        <v>1324</v>
      </c>
      <c r="O67" s="173"/>
      <c r="P67" s="173"/>
      <c r="Q67" s="319" t="s">
        <v>8135</v>
      </c>
      <c r="R67" s="322" t="s">
        <v>8136</v>
      </c>
      <c r="S67" s="173"/>
      <c r="T67" s="173"/>
      <c r="U67" s="173"/>
      <c r="V67" s="173"/>
      <c r="W67" s="319" t="s">
        <v>29</v>
      </c>
      <c r="X67" s="173"/>
      <c r="Y67" s="173"/>
      <c r="Z67" s="173"/>
      <c r="AA67" s="173"/>
      <c r="AB67" s="173"/>
      <c r="AC67" s="76" t="s">
        <v>142</v>
      </c>
      <c r="AD67" s="159"/>
      <c r="AE67" s="69" t="s">
        <v>206</v>
      </c>
      <c r="AF67" s="162">
        <v>43867</v>
      </c>
      <c r="AG67" s="159"/>
      <c r="AH67" s="159"/>
      <c r="AI67" s="159"/>
      <c r="AJ67" s="159"/>
      <c r="AK67" s="159"/>
      <c r="AL67" s="159"/>
      <c r="AM67" s="69" t="s">
        <v>207</v>
      </c>
      <c r="AN67" s="163">
        <v>43880</v>
      </c>
      <c r="AO67" s="69" t="s">
        <v>56</v>
      </c>
      <c r="AP67" s="69" t="s">
        <v>56</v>
      </c>
      <c r="AQ67" s="69" t="s">
        <v>1064</v>
      </c>
      <c r="AR67" s="69"/>
      <c r="AS67" s="69"/>
      <c r="AT67" s="69"/>
      <c r="AU67" s="105"/>
      <c r="AV67" s="69"/>
      <c r="AW67" s="159"/>
      <c r="AX67" s="159"/>
      <c r="AY67" s="159"/>
      <c r="AZ67" s="32">
        <f t="shared" si="5"/>
        <v>2</v>
      </c>
    </row>
    <row r="68" spans="1:52" ht="19.95" customHeight="1">
      <c r="A68" s="375"/>
      <c r="B68" s="375"/>
      <c r="C68" s="375"/>
      <c r="D68" s="375"/>
      <c r="E68" s="395"/>
      <c r="F68" s="54"/>
      <c r="G68" s="306"/>
      <c r="H68" s="319" t="s">
        <v>7833</v>
      </c>
      <c r="I68" s="320" t="s">
        <v>7978</v>
      </c>
      <c r="J68" s="320" t="s">
        <v>7979</v>
      </c>
      <c r="K68" s="173"/>
      <c r="L68" s="173"/>
      <c r="M68" s="173"/>
      <c r="N68" s="319" t="s">
        <v>1324</v>
      </c>
      <c r="O68" s="173"/>
      <c r="P68" s="173"/>
      <c r="Q68" s="319" t="s">
        <v>8137</v>
      </c>
      <c r="R68" s="322" t="s">
        <v>8138</v>
      </c>
      <c r="S68" s="173"/>
      <c r="T68" s="173"/>
      <c r="U68" s="173"/>
      <c r="V68" s="173"/>
      <c r="W68" s="319" t="s">
        <v>29</v>
      </c>
      <c r="X68" s="173"/>
      <c r="Y68" s="173"/>
      <c r="Z68" s="173"/>
      <c r="AA68" s="173"/>
      <c r="AB68" s="173"/>
      <c r="AC68" s="76" t="s">
        <v>142</v>
      </c>
      <c r="AD68" s="159"/>
      <c r="AE68" s="69" t="s">
        <v>206</v>
      </c>
      <c r="AF68" s="162">
        <v>43867</v>
      </c>
      <c r="AG68" s="159"/>
      <c r="AH68" s="159"/>
      <c r="AI68" s="159"/>
      <c r="AJ68" s="159"/>
      <c r="AK68" s="159"/>
      <c r="AL68" s="159"/>
      <c r="AM68" s="69" t="s">
        <v>207</v>
      </c>
      <c r="AN68" s="163">
        <v>43880</v>
      </c>
      <c r="AO68" s="69" t="s">
        <v>56</v>
      </c>
      <c r="AP68" s="69" t="s">
        <v>56</v>
      </c>
      <c r="AQ68" s="69"/>
      <c r="AR68" s="69"/>
      <c r="AS68" s="162"/>
      <c r="AT68" s="69"/>
      <c r="AU68" s="105"/>
      <c r="AV68" s="69"/>
      <c r="AW68" s="159"/>
      <c r="AX68" s="159"/>
      <c r="AY68" s="159"/>
      <c r="AZ68" s="32">
        <f t="shared" si="5"/>
        <v>2</v>
      </c>
    </row>
    <row r="69" spans="1:52" ht="19.95" customHeight="1">
      <c r="A69" s="375"/>
      <c r="B69" s="375"/>
      <c r="C69" s="375"/>
      <c r="D69" s="375"/>
      <c r="E69" s="395"/>
      <c r="F69" s="54"/>
      <c r="G69" s="306"/>
      <c r="H69" s="321" t="s">
        <v>7834</v>
      </c>
      <c r="I69" s="322" t="s">
        <v>7976</v>
      </c>
      <c r="J69" s="322" t="s">
        <v>7980</v>
      </c>
      <c r="K69" s="173"/>
      <c r="L69" s="173"/>
      <c r="M69" s="173"/>
      <c r="N69" s="321" t="s">
        <v>1324</v>
      </c>
      <c r="O69" s="173"/>
      <c r="P69" s="173"/>
      <c r="Q69" s="321" t="s">
        <v>8139</v>
      </c>
      <c r="R69" s="322" t="s">
        <v>8140</v>
      </c>
      <c r="S69" s="173"/>
      <c r="T69" s="173"/>
      <c r="U69" s="173"/>
      <c r="V69" s="173"/>
      <c r="W69" s="319" t="s">
        <v>29</v>
      </c>
      <c r="X69" s="173"/>
      <c r="Y69" s="173"/>
      <c r="Z69" s="173"/>
      <c r="AA69" s="173"/>
      <c r="AB69" s="173"/>
      <c r="AC69" s="76" t="s">
        <v>142</v>
      </c>
      <c r="AD69" s="159"/>
      <c r="AE69" s="96" t="s">
        <v>207</v>
      </c>
      <c r="AF69" s="323">
        <v>43851</v>
      </c>
      <c r="AG69" s="159"/>
      <c r="AH69" s="159"/>
      <c r="AI69" s="159"/>
      <c r="AJ69" s="159"/>
      <c r="AK69" s="159"/>
      <c r="AL69" s="159"/>
      <c r="AM69" s="96" t="s">
        <v>206</v>
      </c>
      <c r="AN69" s="323">
        <v>43867</v>
      </c>
      <c r="AO69" s="96" t="s">
        <v>58</v>
      </c>
      <c r="AP69" s="96" t="s">
        <v>56</v>
      </c>
      <c r="AQ69" s="96" t="s">
        <v>1063</v>
      </c>
      <c r="AR69" s="96"/>
      <c r="AS69" s="96"/>
      <c r="AT69" s="96"/>
      <c r="AU69" s="317"/>
      <c r="AV69" s="96"/>
      <c r="AW69" s="159"/>
      <c r="AX69" s="159"/>
      <c r="AY69" s="159"/>
      <c r="AZ69" s="32">
        <f t="shared" si="5"/>
        <v>1</v>
      </c>
    </row>
    <row r="70" spans="1:52" ht="19.95" customHeight="1">
      <c r="A70" s="375"/>
      <c r="B70" s="375"/>
      <c r="C70" s="375"/>
      <c r="D70" s="375"/>
      <c r="E70" s="395"/>
      <c r="F70" s="54"/>
      <c r="G70" s="306"/>
      <c r="H70" s="321" t="s">
        <v>7835</v>
      </c>
      <c r="I70" s="322" t="s">
        <v>7978</v>
      </c>
      <c r="J70" s="322" t="s">
        <v>7981</v>
      </c>
      <c r="K70" s="173"/>
      <c r="L70" s="173"/>
      <c r="M70" s="173"/>
      <c r="N70" s="321" t="s">
        <v>1324</v>
      </c>
      <c r="O70" s="173"/>
      <c r="P70" s="173"/>
      <c r="Q70" s="321" t="s">
        <v>8141</v>
      </c>
      <c r="R70" s="322" t="s">
        <v>8142</v>
      </c>
      <c r="S70" s="173"/>
      <c r="T70" s="173"/>
      <c r="U70" s="173"/>
      <c r="V70" s="173"/>
      <c r="W70" s="319" t="s">
        <v>29</v>
      </c>
      <c r="X70" s="173"/>
      <c r="Y70" s="173"/>
      <c r="Z70" s="173"/>
      <c r="AA70" s="173"/>
      <c r="AB70" s="173"/>
      <c r="AC70" s="76" t="s">
        <v>142</v>
      </c>
      <c r="AD70" s="159"/>
      <c r="AE70" s="96" t="s">
        <v>207</v>
      </c>
      <c r="AF70" s="323">
        <v>43851</v>
      </c>
      <c r="AG70" s="159"/>
      <c r="AH70" s="159"/>
      <c r="AI70" s="159"/>
      <c r="AJ70" s="159"/>
      <c r="AK70" s="159"/>
      <c r="AL70" s="159"/>
      <c r="AM70" s="96" t="s">
        <v>206</v>
      </c>
      <c r="AN70" s="323">
        <v>43867</v>
      </c>
      <c r="AO70" s="96" t="s">
        <v>58</v>
      </c>
      <c r="AP70" s="96" t="s">
        <v>56</v>
      </c>
      <c r="AQ70" s="96" t="s">
        <v>1063</v>
      </c>
      <c r="AR70" s="96"/>
      <c r="AS70" s="323"/>
      <c r="AT70" s="96"/>
      <c r="AU70" s="317"/>
      <c r="AV70" s="96"/>
      <c r="AW70" s="159"/>
      <c r="AX70" s="159"/>
      <c r="AY70" s="159"/>
      <c r="AZ70" s="32">
        <f t="shared" si="5"/>
        <v>1</v>
      </c>
    </row>
    <row r="71" spans="1:52" ht="19.95" customHeight="1">
      <c r="A71" s="375"/>
      <c r="B71" s="375"/>
      <c r="C71" s="375"/>
      <c r="D71" s="375"/>
      <c r="E71" s="395"/>
      <c r="F71" s="54"/>
      <c r="G71" s="306"/>
      <c r="H71" s="319" t="s">
        <v>7836</v>
      </c>
      <c r="I71" s="320" t="s">
        <v>7982</v>
      </c>
      <c r="J71" s="320" t="s">
        <v>7983</v>
      </c>
      <c r="K71" s="173"/>
      <c r="L71" s="173"/>
      <c r="M71" s="173"/>
      <c r="N71" s="324" t="s">
        <v>1325</v>
      </c>
      <c r="O71" s="173"/>
      <c r="P71" s="173"/>
      <c r="Q71" s="319" t="s">
        <v>8143</v>
      </c>
      <c r="R71" s="319" t="s">
        <v>8144</v>
      </c>
      <c r="S71" s="173"/>
      <c r="T71" s="173"/>
      <c r="U71" s="173"/>
      <c r="V71" s="173"/>
      <c r="W71" s="319" t="s">
        <v>29</v>
      </c>
      <c r="X71" s="173"/>
      <c r="Y71" s="173"/>
      <c r="Z71" s="173"/>
      <c r="AA71" s="173"/>
      <c r="AB71" s="173"/>
      <c r="AC71" s="76" t="s">
        <v>142</v>
      </c>
      <c r="AD71" s="159"/>
      <c r="AE71" s="78" t="s">
        <v>206</v>
      </c>
      <c r="AF71" s="111">
        <v>43871</v>
      </c>
      <c r="AG71" s="159"/>
      <c r="AH71" s="159"/>
      <c r="AI71" s="159"/>
      <c r="AJ71" s="159"/>
      <c r="AK71" s="159"/>
      <c r="AL71" s="159"/>
      <c r="AM71" s="78" t="s">
        <v>206</v>
      </c>
      <c r="AN71" s="163">
        <v>43871</v>
      </c>
      <c r="AO71" s="69" t="s">
        <v>56</v>
      </c>
      <c r="AP71" s="69" t="s">
        <v>56</v>
      </c>
      <c r="AQ71" s="104" t="s">
        <v>1064</v>
      </c>
      <c r="AR71" s="32"/>
      <c r="AS71" s="112"/>
      <c r="AT71" s="69"/>
      <c r="AU71" s="105"/>
      <c r="AV71" s="69"/>
      <c r="AW71" s="159"/>
      <c r="AX71" s="159"/>
      <c r="AY71" s="159"/>
      <c r="AZ71" s="32">
        <f t="shared" si="5"/>
        <v>2</v>
      </c>
    </row>
    <row r="72" spans="1:52" ht="19.95" customHeight="1">
      <c r="A72" s="375"/>
      <c r="B72" s="375"/>
      <c r="C72" s="375"/>
      <c r="D72" s="375"/>
      <c r="E72" s="395"/>
      <c r="F72" s="54"/>
      <c r="G72" s="306"/>
      <c r="H72" s="319" t="s">
        <v>7837</v>
      </c>
      <c r="I72" s="320" t="s">
        <v>7984</v>
      </c>
      <c r="J72" s="320" t="s">
        <v>7985</v>
      </c>
      <c r="K72" s="173"/>
      <c r="L72" s="173"/>
      <c r="M72" s="173"/>
      <c r="N72" s="324" t="s">
        <v>1325</v>
      </c>
      <c r="O72" s="173"/>
      <c r="P72" s="173"/>
      <c r="Q72" s="319" t="s">
        <v>8145</v>
      </c>
      <c r="R72" s="319" t="s">
        <v>8108</v>
      </c>
      <c r="S72" s="173"/>
      <c r="T72" s="173"/>
      <c r="U72" s="173"/>
      <c r="V72" s="173"/>
      <c r="W72" s="319" t="s">
        <v>29</v>
      </c>
      <c r="X72" s="173"/>
      <c r="Y72" s="173"/>
      <c r="Z72" s="173"/>
      <c r="AA72" s="173"/>
      <c r="AB72" s="173"/>
      <c r="AC72" s="76" t="s">
        <v>142</v>
      </c>
      <c r="AD72" s="159"/>
      <c r="AE72" s="78" t="s">
        <v>214</v>
      </c>
      <c r="AF72" s="111">
        <v>43852</v>
      </c>
      <c r="AG72" s="159"/>
      <c r="AH72" s="159"/>
      <c r="AI72" s="159"/>
      <c r="AJ72" s="159"/>
      <c r="AK72" s="159"/>
      <c r="AL72" s="159"/>
      <c r="AM72" s="78" t="s">
        <v>206</v>
      </c>
      <c r="AN72" s="163">
        <v>43871</v>
      </c>
      <c r="AO72" s="69" t="s">
        <v>56</v>
      </c>
      <c r="AP72" s="69" t="s">
        <v>56</v>
      </c>
      <c r="AQ72" s="31"/>
      <c r="AR72" s="32"/>
      <c r="AS72" s="112"/>
      <c r="AT72" s="69"/>
      <c r="AU72" s="105"/>
      <c r="AV72" s="69"/>
      <c r="AW72" s="159"/>
      <c r="AX72" s="159"/>
      <c r="AY72" s="159"/>
      <c r="AZ72" s="32">
        <f t="shared" si="5"/>
        <v>1</v>
      </c>
    </row>
    <row r="73" spans="1:52" ht="19.95" customHeight="1">
      <c r="A73" s="375"/>
      <c r="B73" s="375"/>
      <c r="C73" s="375"/>
      <c r="D73" s="375"/>
      <c r="E73" s="395"/>
      <c r="F73" s="54"/>
      <c r="G73" s="306"/>
      <c r="H73" s="319" t="s">
        <v>7838</v>
      </c>
      <c r="I73" s="320" t="s">
        <v>7986</v>
      </c>
      <c r="J73" s="320" t="s">
        <v>7987</v>
      </c>
      <c r="K73" s="173"/>
      <c r="L73" s="173"/>
      <c r="M73" s="173"/>
      <c r="N73" s="324" t="s">
        <v>1325</v>
      </c>
      <c r="O73" s="173"/>
      <c r="P73" s="173"/>
      <c r="Q73" s="319" t="s">
        <v>8146</v>
      </c>
      <c r="R73" s="319" t="s">
        <v>8108</v>
      </c>
      <c r="S73" s="173"/>
      <c r="T73" s="173"/>
      <c r="U73" s="173"/>
      <c r="V73" s="173"/>
      <c r="W73" s="319" t="s">
        <v>29</v>
      </c>
      <c r="X73" s="173"/>
      <c r="Y73" s="173"/>
      <c r="Z73" s="173"/>
      <c r="AA73" s="173"/>
      <c r="AB73" s="173"/>
      <c r="AC73" s="76" t="s">
        <v>142</v>
      </c>
      <c r="AD73" s="159"/>
      <c r="AE73" s="78" t="s">
        <v>214</v>
      </c>
      <c r="AF73" s="111">
        <v>43852</v>
      </c>
      <c r="AG73" s="159"/>
      <c r="AH73" s="159"/>
      <c r="AI73" s="159"/>
      <c r="AJ73" s="159"/>
      <c r="AK73" s="159"/>
      <c r="AL73" s="159"/>
      <c r="AM73" s="78" t="s">
        <v>206</v>
      </c>
      <c r="AN73" s="163">
        <v>43871</v>
      </c>
      <c r="AO73" s="69" t="s">
        <v>56</v>
      </c>
      <c r="AP73" s="69" t="s">
        <v>56</v>
      </c>
      <c r="AQ73" s="31"/>
      <c r="AR73" s="32"/>
      <c r="AS73" s="112"/>
      <c r="AT73" s="69"/>
      <c r="AU73" s="105"/>
      <c r="AV73" s="69"/>
      <c r="AW73" s="159"/>
      <c r="AX73" s="159"/>
      <c r="AY73" s="159"/>
      <c r="AZ73" s="32">
        <f t="shared" si="5"/>
        <v>1</v>
      </c>
    </row>
    <row r="74" spans="1:52" ht="19.95" customHeight="1">
      <c r="A74" s="375"/>
      <c r="B74" s="375"/>
      <c r="C74" s="375"/>
      <c r="D74" s="375"/>
      <c r="E74" s="395"/>
      <c r="F74" s="54"/>
      <c r="G74" s="306"/>
      <c r="H74" s="319" t="s">
        <v>7839</v>
      </c>
      <c r="I74" s="320" t="s">
        <v>7988</v>
      </c>
      <c r="J74" s="320" t="s">
        <v>7989</v>
      </c>
      <c r="K74" s="173"/>
      <c r="L74" s="173"/>
      <c r="M74" s="173"/>
      <c r="N74" s="324" t="s">
        <v>1325</v>
      </c>
      <c r="O74" s="173"/>
      <c r="P74" s="173"/>
      <c r="Q74" s="319" t="s">
        <v>8147</v>
      </c>
      <c r="R74" s="322" t="s">
        <v>8127</v>
      </c>
      <c r="S74" s="173"/>
      <c r="T74" s="173"/>
      <c r="U74" s="173"/>
      <c r="V74" s="173"/>
      <c r="W74" s="319" t="s">
        <v>29</v>
      </c>
      <c r="X74" s="173"/>
      <c r="Y74" s="173"/>
      <c r="Z74" s="173"/>
      <c r="AA74" s="173"/>
      <c r="AB74" s="173"/>
      <c r="AC74" s="76" t="s">
        <v>142</v>
      </c>
      <c r="AD74" s="159"/>
      <c r="AE74" s="78" t="s">
        <v>214</v>
      </c>
      <c r="AF74" s="111">
        <v>43852</v>
      </c>
      <c r="AG74" s="159"/>
      <c r="AH74" s="159"/>
      <c r="AI74" s="159"/>
      <c r="AJ74" s="159"/>
      <c r="AK74" s="159"/>
      <c r="AL74" s="159"/>
      <c r="AM74" s="78" t="s">
        <v>206</v>
      </c>
      <c r="AN74" s="163">
        <v>43871</v>
      </c>
      <c r="AO74" s="69" t="s">
        <v>56</v>
      </c>
      <c r="AP74" s="69" t="s">
        <v>56</v>
      </c>
      <c r="AQ74" s="31"/>
      <c r="AR74" s="32"/>
      <c r="AS74" s="112"/>
      <c r="AT74" s="69"/>
      <c r="AU74" s="105"/>
      <c r="AV74" s="69"/>
      <c r="AW74" s="159"/>
      <c r="AX74" s="159"/>
      <c r="AY74" s="159"/>
      <c r="AZ74" s="32">
        <f t="shared" si="5"/>
        <v>1</v>
      </c>
    </row>
    <row r="75" spans="1:52" ht="19.95" customHeight="1">
      <c r="A75" s="375"/>
      <c r="B75" s="375"/>
      <c r="C75" s="375"/>
      <c r="D75" s="375"/>
      <c r="E75" s="395"/>
      <c r="F75" s="54"/>
      <c r="G75" s="306"/>
      <c r="H75" s="319" t="s">
        <v>7840</v>
      </c>
      <c r="I75" s="320" t="s">
        <v>7990</v>
      </c>
      <c r="J75" s="320" t="s">
        <v>7991</v>
      </c>
      <c r="K75" s="173"/>
      <c r="L75" s="173"/>
      <c r="M75" s="173"/>
      <c r="N75" s="324" t="s">
        <v>1325</v>
      </c>
      <c r="O75" s="173"/>
      <c r="P75" s="173"/>
      <c r="Q75" s="319" t="s">
        <v>8148</v>
      </c>
      <c r="R75" s="322" t="s">
        <v>8127</v>
      </c>
      <c r="S75" s="173"/>
      <c r="T75" s="173"/>
      <c r="U75" s="173"/>
      <c r="V75" s="173"/>
      <c r="W75" s="319" t="s">
        <v>29</v>
      </c>
      <c r="X75" s="173"/>
      <c r="Y75" s="173"/>
      <c r="Z75" s="173"/>
      <c r="AA75" s="173"/>
      <c r="AB75" s="173"/>
      <c r="AC75" s="76" t="s">
        <v>142</v>
      </c>
      <c r="AD75" s="159"/>
      <c r="AE75" s="78" t="s">
        <v>214</v>
      </c>
      <c r="AF75" s="111">
        <v>43852</v>
      </c>
      <c r="AG75" s="159"/>
      <c r="AH75" s="159"/>
      <c r="AI75" s="159"/>
      <c r="AJ75" s="159"/>
      <c r="AK75" s="159"/>
      <c r="AL75" s="159"/>
      <c r="AM75" s="78" t="s">
        <v>206</v>
      </c>
      <c r="AN75" s="163">
        <v>43871</v>
      </c>
      <c r="AO75" s="69" t="s">
        <v>56</v>
      </c>
      <c r="AP75" s="69" t="s">
        <v>56</v>
      </c>
      <c r="AQ75" s="90"/>
      <c r="AR75" s="78"/>
      <c r="AS75" s="111"/>
      <c r="AT75" s="69"/>
      <c r="AU75" s="105"/>
      <c r="AV75" s="104"/>
      <c r="AW75" s="159"/>
      <c r="AX75" s="159"/>
      <c r="AY75" s="159"/>
      <c r="AZ75" s="32">
        <f t="shared" si="5"/>
        <v>1</v>
      </c>
    </row>
    <row r="76" spans="1:52" ht="19.95" customHeight="1">
      <c r="A76" s="375"/>
      <c r="B76" s="375"/>
      <c r="C76" s="375"/>
      <c r="D76" s="375"/>
      <c r="E76" s="395"/>
      <c r="F76" s="54"/>
      <c r="G76" s="306"/>
      <c r="H76" s="319" t="s">
        <v>7841</v>
      </c>
      <c r="I76" s="320" t="s">
        <v>7992</v>
      </c>
      <c r="J76" s="320" t="s">
        <v>7993</v>
      </c>
      <c r="K76" s="173"/>
      <c r="L76" s="173"/>
      <c r="M76" s="173"/>
      <c r="N76" s="319" t="s">
        <v>1326</v>
      </c>
      <c r="O76" s="173"/>
      <c r="P76" s="173"/>
      <c r="Q76" s="319" t="s">
        <v>8149</v>
      </c>
      <c r="R76" s="322" t="s">
        <v>8150</v>
      </c>
      <c r="S76" s="173"/>
      <c r="T76" s="173"/>
      <c r="U76" s="173"/>
      <c r="V76" s="173"/>
      <c r="W76" s="319" t="s">
        <v>29</v>
      </c>
      <c r="X76" s="173"/>
      <c r="Y76" s="173"/>
      <c r="Z76" s="173"/>
      <c r="AA76" s="173"/>
      <c r="AB76" s="173"/>
      <c r="AC76" s="76" t="s">
        <v>142</v>
      </c>
      <c r="AD76" s="159"/>
      <c r="AE76" s="69" t="s">
        <v>206</v>
      </c>
      <c r="AF76" s="162">
        <v>43867</v>
      </c>
      <c r="AG76" s="159"/>
      <c r="AH76" s="159"/>
      <c r="AI76" s="159"/>
      <c r="AJ76" s="159"/>
      <c r="AK76" s="159"/>
      <c r="AL76" s="159"/>
      <c r="AM76" s="69" t="s">
        <v>207</v>
      </c>
      <c r="AN76" s="163">
        <v>43879</v>
      </c>
      <c r="AO76" s="69" t="s">
        <v>56</v>
      </c>
      <c r="AP76" s="69" t="s">
        <v>56</v>
      </c>
      <c r="AQ76" s="69" t="s">
        <v>1127</v>
      </c>
      <c r="AR76" s="78" t="s">
        <v>206</v>
      </c>
      <c r="AS76" s="111">
        <v>43886</v>
      </c>
      <c r="AT76" s="69" t="s">
        <v>56</v>
      </c>
      <c r="AU76" s="105" t="s">
        <v>56</v>
      </c>
      <c r="AV76" s="69"/>
      <c r="AW76" s="159"/>
      <c r="AX76" s="159"/>
      <c r="AY76" s="159"/>
      <c r="AZ76" s="32">
        <f t="shared" si="5"/>
        <v>2</v>
      </c>
    </row>
    <row r="77" spans="1:52" ht="19.95" customHeight="1">
      <c r="A77" s="375"/>
      <c r="B77" s="375"/>
      <c r="C77" s="375"/>
      <c r="D77" s="375"/>
      <c r="E77" s="395"/>
      <c r="F77" s="54"/>
      <c r="G77" s="306"/>
      <c r="H77" s="319" t="s">
        <v>7842</v>
      </c>
      <c r="I77" s="320" t="s">
        <v>7992</v>
      </c>
      <c r="J77" s="320" t="s">
        <v>7994</v>
      </c>
      <c r="K77" s="173"/>
      <c r="L77" s="173"/>
      <c r="M77" s="173"/>
      <c r="N77" s="319" t="s">
        <v>1326</v>
      </c>
      <c r="O77" s="173"/>
      <c r="P77" s="173"/>
      <c r="Q77" s="319" t="s">
        <v>8151</v>
      </c>
      <c r="R77" s="322" t="s">
        <v>8152</v>
      </c>
      <c r="S77" s="173"/>
      <c r="T77" s="173"/>
      <c r="U77" s="173"/>
      <c r="V77" s="173"/>
      <c r="W77" s="319" t="s">
        <v>29</v>
      </c>
      <c r="X77" s="173"/>
      <c r="Y77" s="173"/>
      <c r="Z77" s="173"/>
      <c r="AA77" s="173"/>
      <c r="AB77" s="173"/>
      <c r="AC77" s="76" t="s">
        <v>142</v>
      </c>
      <c r="AD77" s="159"/>
      <c r="AE77" s="69" t="s">
        <v>206</v>
      </c>
      <c r="AF77" s="162">
        <v>43867</v>
      </c>
      <c r="AG77" s="159"/>
      <c r="AH77" s="159"/>
      <c r="AI77" s="159"/>
      <c r="AJ77" s="159"/>
      <c r="AK77" s="159"/>
      <c r="AL77" s="159"/>
      <c r="AM77" s="69" t="s">
        <v>207</v>
      </c>
      <c r="AN77" s="163">
        <v>43879</v>
      </c>
      <c r="AO77" s="69" t="s">
        <v>56</v>
      </c>
      <c r="AP77" s="69" t="s">
        <v>56</v>
      </c>
      <c r="AQ77" s="69" t="s">
        <v>1064</v>
      </c>
      <c r="AR77" s="69"/>
      <c r="AS77" s="162"/>
      <c r="AT77" s="69"/>
      <c r="AU77" s="105"/>
      <c r="AV77" s="69"/>
      <c r="AW77" s="159"/>
      <c r="AX77" s="159"/>
      <c r="AY77" s="159"/>
      <c r="AZ77" s="32">
        <f t="shared" si="5"/>
        <v>2</v>
      </c>
    </row>
    <row r="78" spans="1:52" ht="19.95" customHeight="1">
      <c r="A78" s="375"/>
      <c r="B78" s="375"/>
      <c r="C78" s="375"/>
      <c r="D78" s="375"/>
      <c r="E78" s="395"/>
      <c r="F78" s="54"/>
      <c r="G78" s="306"/>
      <c r="H78" s="319" t="s">
        <v>7843</v>
      </c>
      <c r="I78" s="320" t="s">
        <v>7992</v>
      </c>
      <c r="J78" s="320" t="s">
        <v>7995</v>
      </c>
      <c r="K78" s="173"/>
      <c r="L78" s="173"/>
      <c r="M78" s="173"/>
      <c r="N78" s="319" t="s">
        <v>1326</v>
      </c>
      <c r="O78" s="173"/>
      <c r="P78" s="173"/>
      <c r="Q78" s="319" t="s">
        <v>8153</v>
      </c>
      <c r="R78" s="322" t="s">
        <v>8154</v>
      </c>
      <c r="S78" s="173"/>
      <c r="T78" s="173"/>
      <c r="U78" s="173"/>
      <c r="V78" s="173"/>
      <c r="W78" s="319" t="s">
        <v>29</v>
      </c>
      <c r="X78" s="173"/>
      <c r="Y78" s="173"/>
      <c r="Z78" s="173"/>
      <c r="AA78" s="173"/>
      <c r="AB78" s="173"/>
      <c r="AC78" s="76" t="s">
        <v>142</v>
      </c>
      <c r="AD78" s="159"/>
      <c r="AE78" s="69" t="s">
        <v>206</v>
      </c>
      <c r="AF78" s="162">
        <v>43867</v>
      </c>
      <c r="AG78" s="159"/>
      <c r="AH78" s="159"/>
      <c r="AI78" s="159"/>
      <c r="AJ78" s="159"/>
      <c r="AK78" s="159"/>
      <c r="AL78" s="159"/>
      <c r="AM78" s="69" t="s">
        <v>207</v>
      </c>
      <c r="AN78" s="163">
        <v>43879</v>
      </c>
      <c r="AO78" s="69" t="s">
        <v>56</v>
      </c>
      <c r="AP78" s="69" t="s">
        <v>56</v>
      </c>
      <c r="AQ78" s="69" t="s">
        <v>1064</v>
      </c>
      <c r="AR78" s="69"/>
      <c r="AS78" s="162"/>
      <c r="AT78" s="69"/>
      <c r="AU78" s="105"/>
      <c r="AV78" s="69"/>
      <c r="AW78" s="159"/>
      <c r="AX78" s="159"/>
      <c r="AY78" s="159"/>
      <c r="AZ78" s="32">
        <f t="shared" si="5"/>
        <v>2</v>
      </c>
    </row>
    <row r="79" spans="1:52" ht="19.95" customHeight="1">
      <c r="A79" s="375"/>
      <c r="B79" s="375"/>
      <c r="C79" s="375"/>
      <c r="D79" s="375"/>
      <c r="E79" s="395"/>
      <c r="F79" s="54"/>
      <c r="G79" s="306"/>
      <c r="H79" s="319" t="s">
        <v>7844</v>
      </c>
      <c r="I79" s="320" t="s">
        <v>7992</v>
      </c>
      <c r="J79" s="320" t="s">
        <v>7996</v>
      </c>
      <c r="K79" s="173"/>
      <c r="L79" s="173"/>
      <c r="M79" s="173"/>
      <c r="N79" s="319" t="s">
        <v>1326</v>
      </c>
      <c r="O79" s="173"/>
      <c r="P79" s="173"/>
      <c r="Q79" s="319" t="s">
        <v>8155</v>
      </c>
      <c r="R79" s="322" t="s">
        <v>8156</v>
      </c>
      <c r="S79" s="173"/>
      <c r="T79" s="173"/>
      <c r="U79" s="173"/>
      <c r="V79" s="173"/>
      <c r="W79" s="319" t="s">
        <v>29</v>
      </c>
      <c r="X79" s="173"/>
      <c r="Y79" s="173"/>
      <c r="Z79" s="173"/>
      <c r="AA79" s="173"/>
      <c r="AB79" s="173"/>
      <c r="AC79" s="76" t="s">
        <v>142</v>
      </c>
      <c r="AD79" s="159"/>
      <c r="AE79" s="69" t="s">
        <v>206</v>
      </c>
      <c r="AF79" s="162">
        <v>43867</v>
      </c>
      <c r="AG79" s="159"/>
      <c r="AH79" s="159"/>
      <c r="AI79" s="159"/>
      <c r="AJ79" s="159"/>
      <c r="AK79" s="159"/>
      <c r="AL79" s="159"/>
      <c r="AM79" s="69" t="s">
        <v>207</v>
      </c>
      <c r="AN79" s="163">
        <v>43879</v>
      </c>
      <c r="AO79" s="69" t="s">
        <v>56</v>
      </c>
      <c r="AP79" s="69" t="s">
        <v>56</v>
      </c>
      <c r="AQ79" s="69" t="s">
        <v>1064</v>
      </c>
      <c r="AR79" s="69"/>
      <c r="AS79" s="162"/>
      <c r="AT79" s="69"/>
      <c r="AU79" s="105"/>
      <c r="AV79" s="69"/>
      <c r="AW79" s="159"/>
      <c r="AX79" s="159"/>
      <c r="AY79" s="159"/>
      <c r="AZ79" s="32">
        <f t="shared" si="5"/>
        <v>2</v>
      </c>
    </row>
    <row r="80" spans="1:52" ht="19.95" customHeight="1">
      <c r="A80" s="375"/>
      <c r="B80" s="375"/>
      <c r="C80" s="375"/>
      <c r="D80" s="375"/>
      <c r="E80" s="395"/>
      <c r="F80" s="54"/>
      <c r="G80" s="306"/>
      <c r="H80" s="319" t="s">
        <v>7845</v>
      </c>
      <c r="I80" s="320" t="s">
        <v>7992</v>
      </c>
      <c r="J80" s="320" t="s">
        <v>7997</v>
      </c>
      <c r="K80" s="173"/>
      <c r="L80" s="173"/>
      <c r="M80" s="173"/>
      <c r="N80" s="319" t="s">
        <v>1326</v>
      </c>
      <c r="O80" s="173"/>
      <c r="P80" s="173"/>
      <c r="Q80" s="319" t="s">
        <v>8157</v>
      </c>
      <c r="R80" s="322" t="s">
        <v>8158</v>
      </c>
      <c r="S80" s="173"/>
      <c r="T80" s="173"/>
      <c r="U80" s="173"/>
      <c r="V80" s="173"/>
      <c r="W80" s="319" t="s">
        <v>29</v>
      </c>
      <c r="X80" s="173"/>
      <c r="Y80" s="173"/>
      <c r="Z80" s="173"/>
      <c r="AA80" s="173"/>
      <c r="AB80" s="173"/>
      <c r="AC80" s="76" t="s">
        <v>142</v>
      </c>
      <c r="AD80" s="159"/>
      <c r="AE80" s="69" t="s">
        <v>207</v>
      </c>
      <c r="AF80" s="162">
        <v>43851</v>
      </c>
      <c r="AG80" s="159"/>
      <c r="AH80" s="159"/>
      <c r="AI80" s="159"/>
      <c r="AJ80" s="159"/>
      <c r="AK80" s="159"/>
      <c r="AL80" s="159"/>
      <c r="AM80" s="69" t="s">
        <v>206</v>
      </c>
      <c r="AN80" s="163">
        <v>43867</v>
      </c>
      <c r="AO80" s="69" t="s">
        <v>58</v>
      </c>
      <c r="AP80" s="69" t="s">
        <v>56</v>
      </c>
      <c r="AQ80" s="69" t="s">
        <v>1128</v>
      </c>
      <c r="AR80" s="69"/>
      <c r="AS80" s="162"/>
      <c r="AT80" s="69"/>
      <c r="AU80" s="105"/>
      <c r="AV80" s="69"/>
      <c r="AW80" s="159"/>
      <c r="AX80" s="159"/>
      <c r="AY80" s="159"/>
      <c r="AZ80" s="32">
        <f t="shared" si="5"/>
        <v>1</v>
      </c>
    </row>
    <row r="81" spans="1:52" ht="19.95" customHeight="1">
      <c r="A81" s="375"/>
      <c r="B81" s="375"/>
      <c r="C81" s="375"/>
      <c r="D81" s="375"/>
      <c r="E81" s="395"/>
      <c r="F81" s="54"/>
      <c r="G81" s="306"/>
      <c r="H81" s="319" t="s">
        <v>7846</v>
      </c>
      <c r="I81" s="320" t="s">
        <v>7998</v>
      </c>
      <c r="J81" s="320" t="s">
        <v>7999</v>
      </c>
      <c r="K81" s="173"/>
      <c r="L81" s="173"/>
      <c r="M81" s="173"/>
      <c r="N81" s="319" t="s">
        <v>1327</v>
      </c>
      <c r="O81" s="173"/>
      <c r="P81" s="173"/>
      <c r="Q81" s="319" t="s">
        <v>8159</v>
      </c>
      <c r="R81" s="322" t="s">
        <v>8160</v>
      </c>
      <c r="S81" s="173"/>
      <c r="T81" s="173"/>
      <c r="U81" s="173"/>
      <c r="V81" s="173"/>
      <c r="W81" s="319" t="s">
        <v>29</v>
      </c>
      <c r="X81" s="173"/>
      <c r="Y81" s="173"/>
      <c r="Z81" s="173"/>
      <c r="AA81" s="173"/>
      <c r="AB81" s="173"/>
      <c r="AC81" s="76" t="s">
        <v>142</v>
      </c>
      <c r="AD81" s="159"/>
      <c r="AE81" s="69" t="s">
        <v>206</v>
      </c>
      <c r="AF81" s="162">
        <v>43867</v>
      </c>
      <c r="AG81" s="159"/>
      <c r="AH81" s="159"/>
      <c r="AI81" s="159"/>
      <c r="AJ81" s="159"/>
      <c r="AK81" s="159"/>
      <c r="AL81" s="159"/>
      <c r="AM81" s="69" t="s">
        <v>207</v>
      </c>
      <c r="AN81" s="163">
        <v>43879</v>
      </c>
      <c r="AO81" s="69" t="s">
        <v>56</v>
      </c>
      <c r="AP81" s="69" t="s">
        <v>56</v>
      </c>
      <c r="AQ81" s="69" t="s">
        <v>1129</v>
      </c>
      <c r="AR81" s="78" t="s">
        <v>206</v>
      </c>
      <c r="AS81" s="111">
        <v>43886</v>
      </c>
      <c r="AT81" s="69" t="s">
        <v>56</v>
      </c>
      <c r="AU81" s="105" t="s">
        <v>56</v>
      </c>
      <c r="AV81" s="69"/>
      <c r="AW81" s="159"/>
      <c r="AX81" s="159"/>
      <c r="AY81" s="159"/>
      <c r="AZ81" s="32">
        <f t="shared" ref="AZ81:AZ103" si="6">MONTH(AF81)</f>
        <v>2</v>
      </c>
    </row>
    <row r="82" spans="1:52" ht="19.95" customHeight="1">
      <c r="A82" s="375"/>
      <c r="B82" s="375"/>
      <c r="C82" s="375"/>
      <c r="D82" s="375"/>
      <c r="E82" s="395"/>
      <c r="F82" s="54"/>
      <c r="G82" s="306"/>
      <c r="H82" s="319" t="s">
        <v>7847</v>
      </c>
      <c r="I82" s="320" t="s">
        <v>7998</v>
      </c>
      <c r="J82" s="320" t="s">
        <v>8000</v>
      </c>
      <c r="K82" s="173"/>
      <c r="L82" s="173"/>
      <c r="M82" s="173"/>
      <c r="N82" s="319" t="s">
        <v>1327</v>
      </c>
      <c r="O82" s="173"/>
      <c r="P82" s="173"/>
      <c r="Q82" s="319" t="s">
        <v>8161</v>
      </c>
      <c r="R82" s="322" t="s">
        <v>8162</v>
      </c>
      <c r="S82" s="173"/>
      <c r="T82" s="173"/>
      <c r="U82" s="173"/>
      <c r="V82" s="173"/>
      <c r="W82" s="319" t="s">
        <v>29</v>
      </c>
      <c r="X82" s="173"/>
      <c r="Y82" s="173"/>
      <c r="Z82" s="173"/>
      <c r="AA82" s="173"/>
      <c r="AB82" s="173"/>
      <c r="AC82" s="76" t="s">
        <v>142</v>
      </c>
      <c r="AD82" s="159"/>
      <c r="AE82" s="69" t="s">
        <v>206</v>
      </c>
      <c r="AF82" s="162">
        <v>43867</v>
      </c>
      <c r="AG82" s="159"/>
      <c r="AH82" s="159"/>
      <c r="AI82" s="159"/>
      <c r="AJ82" s="159"/>
      <c r="AK82" s="159"/>
      <c r="AL82" s="159"/>
      <c r="AM82" s="69" t="s">
        <v>207</v>
      </c>
      <c r="AN82" s="163">
        <v>43879</v>
      </c>
      <c r="AO82" s="69" t="s">
        <v>56</v>
      </c>
      <c r="AP82" s="69" t="s">
        <v>56</v>
      </c>
      <c r="AQ82" s="69" t="s">
        <v>1064</v>
      </c>
      <c r="AR82" s="78" t="s">
        <v>206</v>
      </c>
      <c r="AS82" s="111">
        <v>43886</v>
      </c>
      <c r="AT82" s="69" t="s">
        <v>56</v>
      </c>
      <c r="AU82" s="105" t="s">
        <v>56</v>
      </c>
      <c r="AV82" s="69"/>
      <c r="AW82" s="159"/>
      <c r="AX82" s="159"/>
      <c r="AY82" s="159"/>
      <c r="AZ82" s="32">
        <f t="shared" si="6"/>
        <v>2</v>
      </c>
    </row>
    <row r="83" spans="1:52" ht="19.95" customHeight="1">
      <c r="A83" s="375"/>
      <c r="B83" s="375"/>
      <c r="C83" s="375"/>
      <c r="D83" s="375"/>
      <c r="E83" s="395"/>
      <c r="F83" s="54"/>
      <c r="G83" s="306"/>
      <c r="H83" s="319" t="s">
        <v>7848</v>
      </c>
      <c r="I83" s="320" t="s">
        <v>7998</v>
      </c>
      <c r="J83" s="320" t="s">
        <v>7995</v>
      </c>
      <c r="K83" s="173"/>
      <c r="L83" s="173"/>
      <c r="M83" s="173"/>
      <c r="N83" s="319" t="s">
        <v>1327</v>
      </c>
      <c r="O83" s="173"/>
      <c r="P83" s="173"/>
      <c r="Q83" s="319" t="s">
        <v>8163</v>
      </c>
      <c r="R83" s="322" t="s">
        <v>8164</v>
      </c>
      <c r="S83" s="173"/>
      <c r="T83" s="173"/>
      <c r="U83" s="173"/>
      <c r="V83" s="173"/>
      <c r="W83" s="319" t="s">
        <v>29</v>
      </c>
      <c r="X83" s="173"/>
      <c r="Y83" s="173"/>
      <c r="Z83" s="173"/>
      <c r="AA83" s="173"/>
      <c r="AB83" s="173"/>
      <c r="AC83" s="76" t="s">
        <v>142</v>
      </c>
      <c r="AD83" s="159"/>
      <c r="AE83" s="69" t="s">
        <v>206</v>
      </c>
      <c r="AF83" s="162">
        <v>43867</v>
      </c>
      <c r="AG83" s="159"/>
      <c r="AH83" s="159"/>
      <c r="AI83" s="159"/>
      <c r="AJ83" s="159"/>
      <c r="AK83" s="159"/>
      <c r="AL83" s="159"/>
      <c r="AM83" s="69" t="s">
        <v>207</v>
      </c>
      <c r="AN83" s="163">
        <v>43879</v>
      </c>
      <c r="AO83" s="69" t="s">
        <v>56</v>
      </c>
      <c r="AP83" s="69" t="s">
        <v>56</v>
      </c>
      <c r="AQ83" s="69" t="s">
        <v>1064</v>
      </c>
      <c r="AR83" s="69"/>
      <c r="AS83" s="162"/>
      <c r="AT83" s="69"/>
      <c r="AU83" s="105"/>
      <c r="AV83" s="69"/>
      <c r="AW83" s="159"/>
      <c r="AX83" s="159"/>
      <c r="AY83" s="159"/>
      <c r="AZ83" s="32">
        <f t="shared" si="6"/>
        <v>2</v>
      </c>
    </row>
    <row r="84" spans="1:52" ht="19.95" customHeight="1">
      <c r="A84" s="375"/>
      <c r="B84" s="375"/>
      <c r="C84" s="375"/>
      <c r="D84" s="375"/>
      <c r="E84" s="395"/>
      <c r="F84" s="54"/>
      <c r="G84" s="306"/>
      <c r="H84" s="319" t="s">
        <v>7849</v>
      </c>
      <c r="I84" s="320" t="s">
        <v>7998</v>
      </c>
      <c r="J84" s="320" t="s">
        <v>8001</v>
      </c>
      <c r="K84" s="173"/>
      <c r="L84" s="173"/>
      <c r="M84" s="173"/>
      <c r="N84" s="319" t="s">
        <v>1327</v>
      </c>
      <c r="O84" s="173"/>
      <c r="P84" s="173"/>
      <c r="Q84" s="319" t="s">
        <v>8165</v>
      </c>
      <c r="R84" s="322" t="s">
        <v>8166</v>
      </c>
      <c r="S84" s="173"/>
      <c r="T84" s="173"/>
      <c r="U84" s="173"/>
      <c r="V84" s="173"/>
      <c r="W84" s="319" t="s">
        <v>29</v>
      </c>
      <c r="X84" s="173"/>
      <c r="Y84" s="173"/>
      <c r="Z84" s="173"/>
      <c r="AA84" s="173"/>
      <c r="AB84" s="173"/>
      <c r="AC84" s="76" t="s">
        <v>142</v>
      </c>
      <c r="AD84" s="159"/>
      <c r="AE84" s="69" t="s">
        <v>206</v>
      </c>
      <c r="AF84" s="162">
        <v>43867</v>
      </c>
      <c r="AG84" s="159"/>
      <c r="AH84" s="159"/>
      <c r="AI84" s="159"/>
      <c r="AJ84" s="159"/>
      <c r="AK84" s="159"/>
      <c r="AL84" s="159"/>
      <c r="AM84" s="69" t="s">
        <v>207</v>
      </c>
      <c r="AN84" s="163">
        <v>43879</v>
      </c>
      <c r="AO84" s="69" t="s">
        <v>56</v>
      </c>
      <c r="AP84" s="69" t="s">
        <v>56</v>
      </c>
      <c r="AQ84" s="69" t="s">
        <v>1064</v>
      </c>
      <c r="AR84" s="69"/>
      <c r="AS84" s="162"/>
      <c r="AT84" s="69"/>
      <c r="AU84" s="105"/>
      <c r="AV84" s="69"/>
      <c r="AW84" s="159"/>
      <c r="AX84" s="159"/>
      <c r="AY84" s="159"/>
      <c r="AZ84" s="32">
        <f t="shared" si="6"/>
        <v>2</v>
      </c>
    </row>
    <row r="85" spans="1:52" ht="19.95" customHeight="1">
      <c r="A85" s="375"/>
      <c r="B85" s="375"/>
      <c r="C85" s="375"/>
      <c r="D85" s="375"/>
      <c r="E85" s="395"/>
      <c r="F85" s="54"/>
      <c r="G85" s="306"/>
      <c r="H85" s="319" t="s">
        <v>7850</v>
      </c>
      <c r="I85" s="320" t="s">
        <v>7998</v>
      </c>
      <c r="J85" s="320" t="s">
        <v>7997</v>
      </c>
      <c r="K85" s="173"/>
      <c r="L85" s="173"/>
      <c r="M85" s="173"/>
      <c r="N85" s="319" t="s">
        <v>1327</v>
      </c>
      <c r="O85" s="173"/>
      <c r="P85" s="173"/>
      <c r="Q85" s="319" t="s">
        <v>8167</v>
      </c>
      <c r="R85" s="322" t="s">
        <v>8168</v>
      </c>
      <c r="S85" s="173"/>
      <c r="T85" s="173"/>
      <c r="U85" s="173"/>
      <c r="V85" s="173"/>
      <c r="W85" s="319" t="s">
        <v>29</v>
      </c>
      <c r="X85" s="173"/>
      <c r="Y85" s="173"/>
      <c r="Z85" s="173"/>
      <c r="AA85" s="173"/>
      <c r="AB85" s="173"/>
      <c r="AC85" s="76" t="s">
        <v>142</v>
      </c>
      <c r="AD85" s="159"/>
      <c r="AE85" s="69" t="s">
        <v>207</v>
      </c>
      <c r="AF85" s="323">
        <v>43851</v>
      </c>
      <c r="AG85" s="159"/>
      <c r="AH85" s="159"/>
      <c r="AI85" s="159"/>
      <c r="AJ85" s="159"/>
      <c r="AK85" s="159"/>
      <c r="AL85" s="159"/>
      <c r="AM85" s="69" t="s">
        <v>206</v>
      </c>
      <c r="AN85" s="163">
        <v>43867</v>
      </c>
      <c r="AO85" s="69" t="s">
        <v>58</v>
      </c>
      <c r="AP85" s="69" t="s">
        <v>56</v>
      </c>
      <c r="AQ85" s="69" t="s">
        <v>1130</v>
      </c>
      <c r="AR85" s="69"/>
      <c r="AS85" s="162"/>
      <c r="AT85" s="69"/>
      <c r="AU85" s="105"/>
      <c r="AV85" s="69"/>
      <c r="AW85" s="159"/>
      <c r="AX85" s="159"/>
      <c r="AY85" s="159"/>
      <c r="AZ85" s="32">
        <f t="shared" si="6"/>
        <v>1</v>
      </c>
    </row>
    <row r="86" spans="1:52" ht="19.95" customHeight="1">
      <c r="A86" s="375"/>
      <c r="B86" s="375"/>
      <c r="C86" s="375"/>
      <c r="D86" s="375"/>
      <c r="E86" s="395"/>
      <c r="F86" s="54"/>
      <c r="G86" s="306"/>
      <c r="H86" s="319" t="s">
        <v>7851</v>
      </c>
      <c r="I86" s="320" t="s">
        <v>8002</v>
      </c>
      <c r="J86" s="320" t="s">
        <v>8003</v>
      </c>
      <c r="K86" s="173"/>
      <c r="L86" s="173"/>
      <c r="M86" s="173"/>
      <c r="N86" s="319" t="s">
        <v>1328</v>
      </c>
      <c r="O86" s="173"/>
      <c r="P86" s="173"/>
      <c r="Q86" s="319" t="s">
        <v>8169</v>
      </c>
      <c r="R86" s="322" t="s">
        <v>7728</v>
      </c>
      <c r="S86" s="173"/>
      <c r="T86" s="173"/>
      <c r="U86" s="173"/>
      <c r="V86" s="173"/>
      <c r="W86" s="319" t="s">
        <v>29</v>
      </c>
      <c r="X86" s="173"/>
      <c r="Y86" s="173"/>
      <c r="Z86" s="173"/>
      <c r="AA86" s="173"/>
      <c r="AB86" s="173"/>
      <c r="AC86" s="76" t="s">
        <v>142</v>
      </c>
      <c r="AD86" s="159"/>
      <c r="AE86" s="69" t="s">
        <v>214</v>
      </c>
      <c r="AF86" s="162">
        <v>43851</v>
      </c>
      <c r="AG86" s="159"/>
      <c r="AH86" s="159"/>
      <c r="AI86" s="159"/>
      <c r="AJ86" s="159"/>
      <c r="AK86" s="159"/>
      <c r="AL86" s="159"/>
      <c r="AM86" s="69" t="s">
        <v>206</v>
      </c>
      <c r="AN86" s="162">
        <v>43866</v>
      </c>
      <c r="AO86" s="69" t="s">
        <v>57</v>
      </c>
      <c r="AP86" s="105" t="s">
        <v>56</v>
      </c>
      <c r="AQ86" s="69" t="s">
        <v>1131</v>
      </c>
      <c r="AR86" s="69"/>
      <c r="AS86" s="162"/>
      <c r="AT86" s="69"/>
      <c r="AU86" s="105"/>
      <c r="AV86" s="69"/>
      <c r="AW86" s="159"/>
      <c r="AX86" s="159"/>
      <c r="AY86" s="159"/>
      <c r="AZ86" s="32">
        <f t="shared" si="6"/>
        <v>1</v>
      </c>
    </row>
    <row r="87" spans="1:52" ht="19.95" customHeight="1">
      <c r="A87" s="375"/>
      <c r="B87" s="375"/>
      <c r="C87" s="375"/>
      <c r="D87" s="375"/>
      <c r="E87" s="395"/>
      <c r="F87" s="54"/>
      <c r="G87" s="306"/>
      <c r="H87" s="319" t="s">
        <v>7852</v>
      </c>
      <c r="I87" s="320" t="s">
        <v>8004</v>
      </c>
      <c r="J87" s="320" t="s">
        <v>8005</v>
      </c>
      <c r="K87" s="173"/>
      <c r="L87" s="173"/>
      <c r="M87" s="173"/>
      <c r="N87" s="319" t="s">
        <v>1328</v>
      </c>
      <c r="O87" s="173"/>
      <c r="P87" s="173"/>
      <c r="Q87" s="319" t="s">
        <v>8170</v>
      </c>
      <c r="R87" s="322" t="s">
        <v>8171</v>
      </c>
      <c r="S87" s="173"/>
      <c r="T87" s="173"/>
      <c r="U87" s="173"/>
      <c r="V87" s="173"/>
      <c r="W87" s="319" t="s">
        <v>29</v>
      </c>
      <c r="X87" s="173"/>
      <c r="Y87" s="173"/>
      <c r="Z87" s="173"/>
      <c r="AA87" s="173"/>
      <c r="AB87" s="173"/>
      <c r="AC87" s="76" t="s">
        <v>142</v>
      </c>
      <c r="AD87" s="159"/>
      <c r="AE87" s="69" t="s">
        <v>214</v>
      </c>
      <c r="AF87" s="162">
        <v>43851</v>
      </c>
      <c r="AG87" s="159"/>
      <c r="AH87" s="159"/>
      <c r="AI87" s="159"/>
      <c r="AJ87" s="159"/>
      <c r="AK87" s="159"/>
      <c r="AL87" s="159"/>
      <c r="AM87" s="69" t="s">
        <v>206</v>
      </c>
      <c r="AN87" s="162">
        <v>43866</v>
      </c>
      <c r="AO87" s="69" t="s">
        <v>57</v>
      </c>
      <c r="AP87" s="105" t="s">
        <v>56</v>
      </c>
      <c r="AQ87" s="69" t="s">
        <v>1131</v>
      </c>
      <c r="AR87" s="69"/>
      <c r="AS87" s="69"/>
      <c r="AT87" s="69"/>
      <c r="AU87" s="105"/>
      <c r="AV87" s="69"/>
      <c r="AW87" s="159"/>
      <c r="AX87" s="159"/>
      <c r="AY87" s="159"/>
      <c r="AZ87" s="32">
        <f t="shared" si="6"/>
        <v>1</v>
      </c>
    </row>
    <row r="88" spans="1:52" ht="19.95" customHeight="1">
      <c r="A88" s="375"/>
      <c r="B88" s="375"/>
      <c r="C88" s="375"/>
      <c r="D88" s="375"/>
      <c r="E88" s="395"/>
      <c r="F88" s="54"/>
      <c r="G88" s="306"/>
      <c r="H88" s="319" t="s">
        <v>7853</v>
      </c>
      <c r="I88" s="397" t="s">
        <v>8006</v>
      </c>
      <c r="J88" s="397" t="s">
        <v>8007</v>
      </c>
      <c r="K88" s="173"/>
      <c r="L88" s="173"/>
      <c r="M88" s="173"/>
      <c r="N88" s="347" t="s">
        <v>1306</v>
      </c>
      <c r="O88" s="173"/>
      <c r="P88" s="173"/>
      <c r="Q88" s="397" t="s">
        <v>8172</v>
      </c>
      <c r="R88" s="347" t="s">
        <v>8173</v>
      </c>
      <c r="S88" s="173"/>
      <c r="T88" s="173"/>
      <c r="U88" s="173"/>
      <c r="V88" s="173"/>
      <c r="W88" s="319" t="s">
        <v>29</v>
      </c>
      <c r="X88" s="173"/>
      <c r="Y88" s="173"/>
      <c r="Z88" s="173"/>
      <c r="AA88" s="173"/>
      <c r="AB88" s="173"/>
      <c r="AC88" s="76" t="s">
        <v>142</v>
      </c>
      <c r="AD88" s="159"/>
      <c r="AE88" s="351" t="s">
        <v>214</v>
      </c>
      <c r="AF88" s="352">
        <v>43880</v>
      </c>
      <c r="AG88" s="159"/>
      <c r="AH88" s="159"/>
      <c r="AI88" s="159"/>
      <c r="AJ88" s="159"/>
      <c r="AK88" s="159"/>
      <c r="AL88" s="159"/>
      <c r="AM88" s="351" t="s">
        <v>207</v>
      </c>
      <c r="AN88" s="352">
        <v>43882</v>
      </c>
      <c r="AO88" s="353" t="s">
        <v>56</v>
      </c>
      <c r="AP88" s="105" t="s">
        <v>56</v>
      </c>
      <c r="AQ88" s="357"/>
      <c r="AR88" s="78" t="s">
        <v>206</v>
      </c>
      <c r="AS88" s="111">
        <v>43886</v>
      </c>
      <c r="AT88" s="69" t="s">
        <v>56</v>
      </c>
      <c r="AU88" s="358" t="s">
        <v>56</v>
      </c>
      <c r="AV88" s="353"/>
      <c r="AW88" s="159"/>
      <c r="AX88" s="159"/>
      <c r="AY88" s="159"/>
      <c r="AZ88" s="32">
        <f t="shared" si="6"/>
        <v>2</v>
      </c>
    </row>
    <row r="89" spans="1:52" ht="19.95" customHeight="1">
      <c r="E89" s="32"/>
      <c r="F89" s="32"/>
      <c r="G89" s="32"/>
      <c r="H89" s="319" t="s">
        <v>7854</v>
      </c>
      <c r="I89" s="397" t="s">
        <v>8008</v>
      </c>
      <c r="J89" s="397" t="s">
        <v>8009</v>
      </c>
      <c r="K89" s="32"/>
      <c r="L89" s="32"/>
      <c r="M89" s="32"/>
      <c r="N89" s="347" t="s">
        <v>1309</v>
      </c>
      <c r="O89" s="32"/>
      <c r="P89" s="32"/>
      <c r="Q89" s="347" t="s">
        <v>8174</v>
      </c>
      <c r="R89" s="347" t="s">
        <v>8175</v>
      </c>
      <c r="S89" s="32"/>
      <c r="T89" s="32"/>
      <c r="U89" s="32"/>
      <c r="V89" s="32"/>
      <c r="W89" s="319" t="s">
        <v>29</v>
      </c>
      <c r="X89" s="32"/>
      <c r="Y89" s="32"/>
      <c r="Z89" s="32"/>
      <c r="AA89" s="32"/>
      <c r="AB89" s="32"/>
      <c r="AC89" s="76" t="s">
        <v>142</v>
      </c>
      <c r="AD89" s="32"/>
      <c r="AE89" s="351" t="s">
        <v>214</v>
      </c>
      <c r="AF89" s="352">
        <v>43880</v>
      </c>
      <c r="AG89" s="32"/>
      <c r="AH89" s="32"/>
      <c r="AI89" s="32"/>
      <c r="AJ89" s="32"/>
      <c r="AK89" s="32"/>
      <c r="AL89" s="32"/>
      <c r="AM89" s="351" t="s">
        <v>207</v>
      </c>
      <c r="AN89" s="352">
        <v>43882</v>
      </c>
      <c r="AO89" s="353" t="s">
        <v>56</v>
      </c>
      <c r="AP89" s="69" t="s">
        <v>56</v>
      </c>
      <c r="AQ89" s="357"/>
      <c r="AR89" s="78" t="s">
        <v>206</v>
      </c>
      <c r="AS89" s="111">
        <v>43886</v>
      </c>
      <c r="AT89" s="69" t="s">
        <v>56</v>
      </c>
      <c r="AU89" s="358" t="s">
        <v>56</v>
      </c>
      <c r="AV89" s="353"/>
      <c r="AW89" s="32"/>
      <c r="AX89" s="32"/>
      <c r="AY89" s="32"/>
      <c r="AZ89" s="32">
        <f t="shared" si="6"/>
        <v>2</v>
      </c>
    </row>
    <row r="90" spans="1:52" ht="19.95" customHeight="1">
      <c r="E90" s="32"/>
      <c r="F90" s="32"/>
      <c r="G90" s="32"/>
      <c r="H90" s="319" t="s">
        <v>7855</v>
      </c>
      <c r="I90" s="397" t="s">
        <v>8010</v>
      </c>
      <c r="J90" s="397" t="s">
        <v>8011</v>
      </c>
      <c r="K90" s="32"/>
      <c r="L90" s="32"/>
      <c r="M90" s="32"/>
      <c r="N90" s="347" t="s">
        <v>1312</v>
      </c>
      <c r="O90" s="32"/>
      <c r="P90" s="32"/>
      <c r="Q90" s="347" t="s">
        <v>8176</v>
      </c>
      <c r="R90" s="347" t="s">
        <v>8177</v>
      </c>
      <c r="S90" s="32"/>
      <c r="T90" s="32"/>
      <c r="U90" s="32"/>
      <c r="V90" s="32"/>
      <c r="W90" s="319" t="s">
        <v>29</v>
      </c>
      <c r="X90" s="32"/>
      <c r="Y90" s="32"/>
      <c r="Z90" s="32"/>
      <c r="AA90" s="32"/>
      <c r="AB90" s="32"/>
      <c r="AC90" s="76" t="s">
        <v>142</v>
      </c>
      <c r="AD90" s="32"/>
      <c r="AE90" s="351" t="s">
        <v>214</v>
      </c>
      <c r="AF90" s="352">
        <v>43882</v>
      </c>
      <c r="AG90" s="32"/>
      <c r="AH90" s="32"/>
      <c r="AI90" s="32"/>
      <c r="AJ90" s="32"/>
      <c r="AK90" s="32"/>
      <c r="AL90" s="32"/>
      <c r="AM90" s="351" t="s">
        <v>207</v>
      </c>
      <c r="AN90" s="352">
        <v>43882</v>
      </c>
      <c r="AO90" s="69" t="s">
        <v>57</v>
      </c>
      <c r="AP90" s="104" t="s">
        <v>56</v>
      </c>
      <c r="AQ90" s="353" t="s">
        <v>1132</v>
      </c>
      <c r="AR90" s="78" t="s">
        <v>206</v>
      </c>
      <c r="AS90" s="111">
        <v>43886</v>
      </c>
      <c r="AT90" s="69" t="s">
        <v>56</v>
      </c>
      <c r="AU90" s="358" t="s">
        <v>56</v>
      </c>
      <c r="AV90" s="353"/>
      <c r="AW90" s="32"/>
      <c r="AX90" s="32"/>
      <c r="AY90" s="32"/>
      <c r="AZ90" s="32">
        <f t="shared" si="6"/>
        <v>2</v>
      </c>
    </row>
    <row r="91" spans="1:52" ht="19.95" customHeight="1">
      <c r="E91" s="32"/>
      <c r="F91" s="32"/>
      <c r="G91" s="32"/>
      <c r="H91" s="319" t="s">
        <v>7856</v>
      </c>
      <c r="I91" s="347" t="s">
        <v>8012</v>
      </c>
      <c r="J91" s="397" t="s">
        <v>8013</v>
      </c>
      <c r="K91" s="32"/>
      <c r="L91" s="32"/>
      <c r="M91" s="32"/>
      <c r="N91" s="347" t="s">
        <v>1314</v>
      </c>
      <c r="O91" s="32"/>
      <c r="P91" s="32"/>
      <c r="Q91" s="347" t="s">
        <v>8178</v>
      </c>
      <c r="R91" s="397" t="s">
        <v>8179</v>
      </c>
      <c r="S91" s="32"/>
      <c r="T91" s="32"/>
      <c r="U91" s="32"/>
      <c r="V91" s="32"/>
      <c r="W91" s="319" t="s">
        <v>29</v>
      </c>
      <c r="X91" s="32"/>
      <c r="Y91" s="32"/>
      <c r="Z91" s="32"/>
      <c r="AA91" s="32"/>
      <c r="AB91" s="32"/>
      <c r="AC91" s="76" t="s">
        <v>142</v>
      </c>
      <c r="AD91" s="32"/>
      <c r="AE91" s="353" t="s">
        <v>214</v>
      </c>
      <c r="AF91" s="352">
        <v>43882</v>
      </c>
      <c r="AG91" s="32"/>
      <c r="AH91" s="32"/>
      <c r="AI91" s="32"/>
      <c r="AJ91" s="32"/>
      <c r="AK91" s="32"/>
      <c r="AL91" s="32"/>
      <c r="AM91" s="351" t="s">
        <v>207</v>
      </c>
      <c r="AN91" s="352">
        <v>43882</v>
      </c>
      <c r="AO91" s="69" t="s">
        <v>57</v>
      </c>
      <c r="AP91" s="44" t="s">
        <v>56</v>
      </c>
      <c r="AQ91" s="353" t="s">
        <v>1133</v>
      </c>
      <c r="AR91" s="78" t="s">
        <v>206</v>
      </c>
      <c r="AS91" s="111">
        <v>43886</v>
      </c>
      <c r="AT91" s="69" t="s">
        <v>56</v>
      </c>
      <c r="AU91" s="358" t="s">
        <v>56</v>
      </c>
      <c r="AV91" s="353"/>
      <c r="AW91" s="32"/>
      <c r="AX91" s="32"/>
      <c r="AY91" s="32"/>
      <c r="AZ91" s="32">
        <f t="shared" si="6"/>
        <v>2</v>
      </c>
    </row>
    <row r="92" spans="1:52" ht="19.95" customHeight="1">
      <c r="E92" s="32"/>
      <c r="F92" s="32"/>
      <c r="G92" s="32"/>
      <c r="H92" s="319" t="s">
        <v>7857</v>
      </c>
      <c r="I92" s="397" t="s">
        <v>8008</v>
      </c>
      <c r="J92" s="397" t="s">
        <v>8014</v>
      </c>
      <c r="K92" s="32"/>
      <c r="L92" s="32"/>
      <c r="M92" s="32"/>
      <c r="N92" s="347" t="s">
        <v>1322</v>
      </c>
      <c r="O92" s="32"/>
      <c r="P92" s="32"/>
      <c r="Q92" s="347" t="s">
        <v>8180</v>
      </c>
      <c r="R92" s="347" t="s">
        <v>8175</v>
      </c>
      <c r="S92" s="32"/>
      <c r="T92" s="32"/>
      <c r="U92" s="32"/>
      <c r="V92" s="32"/>
      <c r="W92" s="319" t="s">
        <v>29</v>
      </c>
      <c r="X92" s="32"/>
      <c r="Y92" s="32"/>
      <c r="Z92" s="32"/>
      <c r="AA92" s="32"/>
      <c r="AB92" s="32"/>
      <c r="AC92" s="76" t="s">
        <v>142</v>
      </c>
      <c r="AD92" s="32"/>
      <c r="AE92" s="351" t="s">
        <v>214</v>
      </c>
      <c r="AF92" s="352">
        <v>43880</v>
      </c>
      <c r="AG92" s="32"/>
      <c r="AH92" s="32"/>
      <c r="AI92" s="32"/>
      <c r="AJ92" s="32"/>
      <c r="AK92" s="32"/>
      <c r="AL92" s="32"/>
      <c r="AM92" s="351" t="s">
        <v>207</v>
      </c>
      <c r="AN92" s="352">
        <v>43885</v>
      </c>
      <c r="AO92" s="353" t="s">
        <v>56</v>
      </c>
      <c r="AP92" s="44" t="s">
        <v>56</v>
      </c>
      <c r="AQ92" s="357"/>
      <c r="AR92" s="78" t="s">
        <v>206</v>
      </c>
      <c r="AS92" s="111">
        <v>43886</v>
      </c>
      <c r="AT92" s="69" t="s">
        <v>56</v>
      </c>
      <c r="AU92" s="358" t="s">
        <v>56</v>
      </c>
      <c r="AV92" s="353"/>
      <c r="AW92" s="32"/>
      <c r="AX92" s="32"/>
      <c r="AY92" s="32"/>
      <c r="AZ92" s="32">
        <f t="shared" si="6"/>
        <v>2</v>
      </c>
    </row>
    <row r="93" spans="1:52" ht="19.95" customHeight="1">
      <c r="E93" s="32"/>
      <c r="F93" s="32"/>
      <c r="G93" s="32"/>
      <c r="H93" s="319" t="s">
        <v>7858</v>
      </c>
      <c r="I93" s="320" t="s">
        <v>7992</v>
      </c>
      <c r="J93" s="320" t="s">
        <v>8015</v>
      </c>
      <c r="K93" s="32"/>
      <c r="L93" s="32"/>
      <c r="M93" s="32"/>
      <c r="N93" s="319" t="s">
        <v>1326</v>
      </c>
      <c r="O93" s="32"/>
      <c r="P93" s="32"/>
      <c r="Q93" s="319" t="s">
        <v>8181</v>
      </c>
      <c r="R93" s="322" t="s">
        <v>8182</v>
      </c>
      <c r="S93" s="32"/>
      <c r="T93" s="32"/>
      <c r="U93" s="32"/>
      <c r="V93" s="32"/>
      <c r="W93" s="319" t="s">
        <v>29</v>
      </c>
      <c r="X93" s="32"/>
      <c r="Y93" s="32"/>
      <c r="Z93" s="32"/>
      <c r="AA93" s="32"/>
      <c r="AB93" s="32"/>
      <c r="AC93" s="76" t="s">
        <v>142</v>
      </c>
      <c r="AD93" s="32"/>
      <c r="AE93" s="69" t="s">
        <v>207</v>
      </c>
      <c r="AF93" s="162">
        <v>43881</v>
      </c>
      <c r="AG93" s="32"/>
      <c r="AH93" s="32"/>
      <c r="AI93" s="32"/>
      <c r="AJ93" s="32"/>
      <c r="AK93" s="32"/>
      <c r="AL93" s="32"/>
      <c r="AM93" s="69" t="s">
        <v>214</v>
      </c>
      <c r="AN93" s="163">
        <v>43882</v>
      </c>
      <c r="AO93" s="69" t="s">
        <v>56</v>
      </c>
      <c r="AP93" s="69" t="s">
        <v>56</v>
      </c>
      <c r="AQ93" s="69" t="s">
        <v>1064</v>
      </c>
      <c r="AR93" s="78" t="s">
        <v>206</v>
      </c>
      <c r="AS93" s="111">
        <v>43886</v>
      </c>
      <c r="AT93" s="69" t="s">
        <v>56</v>
      </c>
      <c r="AU93" s="105" t="s">
        <v>56</v>
      </c>
      <c r="AV93" s="69"/>
      <c r="AW93" s="32"/>
      <c r="AX93" s="32"/>
      <c r="AY93" s="32"/>
      <c r="AZ93" s="32">
        <f t="shared" si="6"/>
        <v>2</v>
      </c>
    </row>
    <row r="94" spans="1:52" ht="19.95" customHeight="1">
      <c r="E94" s="32"/>
      <c r="F94" s="32"/>
      <c r="G94" s="32"/>
      <c r="H94" s="319" t="s">
        <v>7859</v>
      </c>
      <c r="I94" s="320" t="s">
        <v>7998</v>
      </c>
      <c r="J94" s="320" t="s">
        <v>8016</v>
      </c>
      <c r="K94" s="32"/>
      <c r="L94" s="32"/>
      <c r="M94" s="32"/>
      <c r="N94" s="319" t="s">
        <v>1327</v>
      </c>
      <c r="O94" s="32"/>
      <c r="P94" s="32"/>
      <c r="Q94" s="319" t="s">
        <v>8183</v>
      </c>
      <c r="R94" s="322" t="s">
        <v>8184</v>
      </c>
      <c r="S94" s="32"/>
      <c r="T94" s="32"/>
      <c r="U94" s="32"/>
      <c r="V94" s="32"/>
      <c r="W94" s="319" t="s">
        <v>29</v>
      </c>
      <c r="X94" s="32"/>
      <c r="Y94" s="32"/>
      <c r="Z94" s="32"/>
      <c r="AA94" s="32"/>
      <c r="AB94" s="32"/>
      <c r="AC94" s="76" t="s">
        <v>142</v>
      </c>
      <c r="AD94" s="32"/>
      <c r="AE94" s="69" t="s">
        <v>207</v>
      </c>
      <c r="AF94" s="162">
        <v>43881</v>
      </c>
      <c r="AG94" s="32"/>
      <c r="AH94" s="32"/>
      <c r="AI94" s="32"/>
      <c r="AJ94" s="32"/>
      <c r="AK94" s="32"/>
      <c r="AL94" s="32"/>
      <c r="AM94" s="69" t="s">
        <v>214</v>
      </c>
      <c r="AN94" s="163">
        <v>43882</v>
      </c>
      <c r="AO94" s="69" t="s">
        <v>56</v>
      </c>
      <c r="AP94" s="69" t="s">
        <v>56</v>
      </c>
      <c r="AQ94" s="69" t="s">
        <v>1064</v>
      </c>
      <c r="AR94" s="78" t="s">
        <v>206</v>
      </c>
      <c r="AS94" s="111">
        <v>43886</v>
      </c>
      <c r="AT94" s="69" t="s">
        <v>56</v>
      </c>
      <c r="AU94" s="105" t="s">
        <v>56</v>
      </c>
      <c r="AV94" s="69"/>
      <c r="AW94" s="32"/>
      <c r="AX94" s="32"/>
      <c r="AY94" s="32"/>
      <c r="AZ94" s="32">
        <f t="shared" si="6"/>
        <v>2</v>
      </c>
    </row>
    <row r="95" spans="1:52" ht="19.95" customHeight="1">
      <c r="E95" s="32"/>
      <c r="F95" s="32"/>
      <c r="G95" s="32"/>
      <c r="H95" s="319" t="s">
        <v>7860</v>
      </c>
      <c r="I95" s="320" t="s">
        <v>7882</v>
      </c>
      <c r="J95" s="325" t="s">
        <v>8017</v>
      </c>
      <c r="K95" s="32"/>
      <c r="L95" s="32"/>
      <c r="M95" s="32"/>
      <c r="N95" s="319" t="s">
        <v>1304</v>
      </c>
      <c r="O95" s="32"/>
      <c r="P95" s="32"/>
      <c r="Q95" s="319" t="s">
        <v>8185</v>
      </c>
      <c r="R95" s="322" t="s">
        <v>8186</v>
      </c>
      <c r="S95" s="32"/>
      <c r="T95" s="32"/>
      <c r="U95" s="32"/>
      <c r="V95" s="32"/>
      <c r="W95" s="319" t="s">
        <v>29</v>
      </c>
      <c r="X95" s="32"/>
      <c r="Y95" s="32"/>
      <c r="Z95" s="32"/>
      <c r="AA95" s="32"/>
      <c r="AB95" s="32"/>
      <c r="AC95" s="76" t="s">
        <v>142</v>
      </c>
      <c r="AD95" s="32"/>
      <c r="AE95" s="69" t="s">
        <v>207</v>
      </c>
      <c r="AF95" s="163">
        <v>43881</v>
      </c>
      <c r="AG95" s="32"/>
      <c r="AH95" s="32"/>
      <c r="AI95" s="32"/>
      <c r="AJ95" s="32"/>
      <c r="AK95" s="32"/>
      <c r="AL95" s="32"/>
      <c r="AM95" s="69" t="s">
        <v>214</v>
      </c>
      <c r="AN95" s="163">
        <v>43882</v>
      </c>
      <c r="AO95" s="69" t="s">
        <v>56</v>
      </c>
      <c r="AP95" s="69" t="s">
        <v>56</v>
      </c>
      <c r="AQ95" s="104"/>
      <c r="AR95" s="78" t="s">
        <v>206</v>
      </c>
      <c r="AS95" s="111">
        <v>43886</v>
      </c>
      <c r="AT95" s="69" t="s">
        <v>56</v>
      </c>
      <c r="AU95" s="105" t="s">
        <v>56</v>
      </c>
      <c r="AV95" s="104"/>
      <c r="AW95" s="32"/>
      <c r="AX95" s="32"/>
      <c r="AY95" s="32"/>
      <c r="AZ95" s="32">
        <f t="shared" si="6"/>
        <v>2</v>
      </c>
    </row>
    <row r="96" spans="1:52" ht="19.95" customHeight="1">
      <c r="E96" s="32"/>
      <c r="F96" s="32"/>
      <c r="G96" s="32"/>
      <c r="H96" s="319" t="s">
        <v>7861</v>
      </c>
      <c r="I96" s="320" t="s">
        <v>7884</v>
      </c>
      <c r="J96" s="325" t="s">
        <v>8018</v>
      </c>
      <c r="K96" s="32"/>
      <c r="L96" s="32"/>
      <c r="M96" s="32"/>
      <c r="N96" s="319" t="s">
        <v>1304</v>
      </c>
      <c r="O96" s="32"/>
      <c r="P96" s="32"/>
      <c r="Q96" s="319" t="s">
        <v>8187</v>
      </c>
      <c r="R96" s="322" t="s">
        <v>8188</v>
      </c>
      <c r="S96" s="32"/>
      <c r="T96" s="32"/>
      <c r="U96" s="32"/>
      <c r="V96" s="32"/>
      <c r="W96" s="319" t="s">
        <v>29</v>
      </c>
      <c r="X96" s="32"/>
      <c r="Y96" s="32"/>
      <c r="Z96" s="32"/>
      <c r="AA96" s="32"/>
      <c r="AB96" s="32"/>
      <c r="AC96" s="76" t="s">
        <v>142</v>
      </c>
      <c r="AD96" s="32"/>
      <c r="AE96" s="69" t="s">
        <v>207</v>
      </c>
      <c r="AF96" s="163">
        <v>43881</v>
      </c>
      <c r="AG96" s="32"/>
      <c r="AH96" s="32"/>
      <c r="AI96" s="32"/>
      <c r="AJ96" s="32"/>
      <c r="AK96" s="32"/>
      <c r="AL96" s="32"/>
      <c r="AM96" s="69" t="s">
        <v>214</v>
      </c>
      <c r="AN96" s="163">
        <v>43882</v>
      </c>
      <c r="AO96" s="69" t="s">
        <v>56</v>
      </c>
      <c r="AP96" s="69" t="s">
        <v>56</v>
      </c>
      <c r="AQ96" s="104"/>
      <c r="AR96" s="78" t="s">
        <v>206</v>
      </c>
      <c r="AS96" s="111">
        <v>43886</v>
      </c>
      <c r="AT96" s="69" t="s">
        <v>56</v>
      </c>
      <c r="AU96" s="105" t="s">
        <v>56</v>
      </c>
      <c r="AV96" s="104"/>
      <c r="AW96" s="32"/>
      <c r="AX96" s="32"/>
      <c r="AY96" s="32"/>
      <c r="AZ96" s="32">
        <f t="shared" si="6"/>
        <v>2</v>
      </c>
    </row>
    <row r="97" spans="5:52" ht="19.95" customHeight="1">
      <c r="E97" s="32"/>
      <c r="F97" s="32"/>
      <c r="G97" s="32"/>
      <c r="H97" s="319" t="s">
        <v>7862</v>
      </c>
      <c r="I97" s="320" t="s">
        <v>8019</v>
      </c>
      <c r="J97" s="325" t="s">
        <v>8020</v>
      </c>
      <c r="K97" s="32"/>
      <c r="L97" s="32"/>
      <c r="M97" s="32"/>
      <c r="N97" s="319" t="s">
        <v>1304</v>
      </c>
      <c r="O97" s="32"/>
      <c r="P97" s="32"/>
      <c r="Q97" s="319" t="s">
        <v>8189</v>
      </c>
      <c r="R97" s="322" t="s">
        <v>8190</v>
      </c>
      <c r="S97" s="32"/>
      <c r="T97" s="32"/>
      <c r="U97" s="32"/>
      <c r="V97" s="32"/>
      <c r="W97" s="319" t="s">
        <v>29</v>
      </c>
      <c r="X97" s="32"/>
      <c r="Y97" s="32"/>
      <c r="Z97" s="32"/>
      <c r="AA97" s="32"/>
      <c r="AB97" s="32"/>
      <c r="AC97" s="76" t="s">
        <v>142</v>
      </c>
      <c r="AD97" s="32"/>
      <c r="AE97" s="69" t="s">
        <v>207</v>
      </c>
      <c r="AF97" s="163">
        <v>43881</v>
      </c>
      <c r="AG97" s="32"/>
      <c r="AH97" s="32"/>
      <c r="AI97" s="32"/>
      <c r="AJ97" s="32"/>
      <c r="AK97" s="32"/>
      <c r="AL97" s="32"/>
      <c r="AM97" s="69" t="s">
        <v>214</v>
      </c>
      <c r="AN97" s="163">
        <v>43882</v>
      </c>
      <c r="AO97" s="69" t="s">
        <v>56</v>
      </c>
      <c r="AP97" s="69" t="s">
        <v>56</v>
      </c>
      <c r="AQ97" s="104"/>
      <c r="AR97" s="78" t="s">
        <v>206</v>
      </c>
      <c r="AS97" s="111">
        <v>43886</v>
      </c>
      <c r="AT97" s="69" t="s">
        <v>56</v>
      </c>
      <c r="AU97" s="105" t="s">
        <v>56</v>
      </c>
      <c r="AV97" s="69"/>
      <c r="AW97" s="32"/>
      <c r="AX97" s="32"/>
      <c r="AY97" s="32"/>
      <c r="AZ97" s="32">
        <f t="shared" si="6"/>
        <v>2</v>
      </c>
    </row>
    <row r="98" spans="5:52" ht="19.95" customHeight="1">
      <c r="E98" s="32"/>
      <c r="F98" s="32"/>
      <c r="G98" s="32"/>
      <c r="H98" s="319" t="s">
        <v>7863</v>
      </c>
      <c r="I98" s="320" t="s">
        <v>8021</v>
      </c>
      <c r="J98" s="325" t="s">
        <v>8022</v>
      </c>
      <c r="K98" s="32"/>
      <c r="L98" s="32"/>
      <c r="M98" s="32"/>
      <c r="N98" s="319" t="s">
        <v>1304</v>
      </c>
      <c r="O98" s="32"/>
      <c r="P98" s="32"/>
      <c r="Q98" s="319" t="s">
        <v>8191</v>
      </c>
      <c r="R98" s="322" t="s">
        <v>8192</v>
      </c>
      <c r="S98" s="32"/>
      <c r="T98" s="32"/>
      <c r="U98" s="32"/>
      <c r="V98" s="32"/>
      <c r="W98" s="319" t="s">
        <v>29</v>
      </c>
      <c r="X98" s="32"/>
      <c r="Y98" s="32"/>
      <c r="Z98" s="32"/>
      <c r="AA98" s="32"/>
      <c r="AB98" s="32"/>
      <c r="AC98" s="76" t="s">
        <v>142</v>
      </c>
      <c r="AD98" s="32"/>
      <c r="AE98" s="69" t="s">
        <v>207</v>
      </c>
      <c r="AF98" s="163">
        <v>43881</v>
      </c>
      <c r="AG98" s="32"/>
      <c r="AH98" s="32"/>
      <c r="AI98" s="32"/>
      <c r="AJ98" s="32"/>
      <c r="AK98" s="32"/>
      <c r="AL98" s="32"/>
      <c r="AM98" s="69" t="s">
        <v>214</v>
      </c>
      <c r="AN98" s="163">
        <v>43882</v>
      </c>
      <c r="AO98" s="69" t="s">
        <v>56</v>
      </c>
      <c r="AP98" s="69" t="s">
        <v>56</v>
      </c>
      <c r="AQ98" s="104"/>
      <c r="AR98" s="78" t="s">
        <v>206</v>
      </c>
      <c r="AS98" s="111">
        <v>43886</v>
      </c>
      <c r="AT98" s="69" t="s">
        <v>56</v>
      </c>
      <c r="AU98" s="105" t="s">
        <v>56</v>
      </c>
      <c r="AV98" s="104"/>
      <c r="AW98" s="32"/>
      <c r="AX98" s="32"/>
      <c r="AY98" s="32"/>
      <c r="AZ98" s="32">
        <f t="shared" si="6"/>
        <v>2</v>
      </c>
    </row>
    <row r="99" spans="5:52" ht="19.95" customHeight="1">
      <c r="E99" s="32"/>
      <c r="F99" s="32"/>
      <c r="G99" s="32"/>
      <c r="H99" s="319" t="s">
        <v>7864</v>
      </c>
      <c r="I99" s="320" t="s">
        <v>8023</v>
      </c>
      <c r="J99" s="325" t="s">
        <v>8024</v>
      </c>
      <c r="K99" s="32"/>
      <c r="L99" s="32"/>
      <c r="M99" s="32"/>
      <c r="N99" s="319" t="s">
        <v>1304</v>
      </c>
      <c r="O99" s="32"/>
      <c r="P99" s="32"/>
      <c r="Q99" s="319" t="s">
        <v>8193</v>
      </c>
      <c r="R99" s="322" t="s">
        <v>8194</v>
      </c>
      <c r="S99" s="32"/>
      <c r="T99" s="32"/>
      <c r="U99" s="32"/>
      <c r="V99" s="32"/>
      <c r="W99" s="319" t="s">
        <v>29</v>
      </c>
      <c r="X99" s="32"/>
      <c r="Y99" s="32"/>
      <c r="Z99" s="32"/>
      <c r="AA99" s="32"/>
      <c r="AB99" s="32"/>
      <c r="AC99" s="76" t="s">
        <v>142</v>
      </c>
      <c r="AD99" s="32"/>
      <c r="AE99" s="69" t="s">
        <v>207</v>
      </c>
      <c r="AF99" s="163">
        <v>43881</v>
      </c>
      <c r="AG99" s="32"/>
      <c r="AH99" s="32"/>
      <c r="AI99" s="32"/>
      <c r="AJ99" s="32"/>
      <c r="AK99" s="32"/>
      <c r="AL99" s="32"/>
      <c r="AM99" s="69" t="s">
        <v>214</v>
      </c>
      <c r="AN99" s="163">
        <v>43882</v>
      </c>
      <c r="AO99" s="69" t="s">
        <v>56</v>
      </c>
      <c r="AP99" s="69" t="s">
        <v>56</v>
      </c>
      <c r="AQ99" s="104"/>
      <c r="AR99" s="78" t="s">
        <v>206</v>
      </c>
      <c r="AS99" s="111">
        <v>43886</v>
      </c>
      <c r="AT99" s="69" t="s">
        <v>56</v>
      </c>
      <c r="AU99" s="105" t="s">
        <v>56</v>
      </c>
      <c r="AV99" s="104"/>
      <c r="AW99" s="32"/>
      <c r="AX99" s="32"/>
      <c r="AY99" s="32"/>
      <c r="AZ99" s="32">
        <f t="shared" si="6"/>
        <v>2</v>
      </c>
    </row>
    <row r="100" spans="5:52" ht="19.95" customHeight="1">
      <c r="E100" s="32"/>
      <c r="F100" s="32"/>
      <c r="G100" s="32"/>
      <c r="H100" s="319" t="s">
        <v>7865</v>
      </c>
      <c r="I100" s="320" t="s">
        <v>8025</v>
      </c>
      <c r="J100" s="325" t="s">
        <v>8026</v>
      </c>
      <c r="K100" s="32"/>
      <c r="L100" s="32"/>
      <c r="M100" s="32"/>
      <c r="N100" s="319" t="s">
        <v>1304</v>
      </c>
      <c r="O100" s="32"/>
      <c r="P100" s="32"/>
      <c r="Q100" s="319" t="s">
        <v>8195</v>
      </c>
      <c r="R100" s="322" t="s">
        <v>8196</v>
      </c>
      <c r="S100" s="32"/>
      <c r="T100" s="32"/>
      <c r="U100" s="32"/>
      <c r="V100" s="32"/>
      <c r="W100" s="319" t="s">
        <v>29</v>
      </c>
      <c r="X100" s="32"/>
      <c r="Y100" s="32"/>
      <c r="Z100" s="32"/>
      <c r="AA100" s="32"/>
      <c r="AB100" s="32"/>
      <c r="AC100" s="76" t="s">
        <v>142</v>
      </c>
      <c r="AD100" s="32"/>
      <c r="AE100" s="69" t="s">
        <v>207</v>
      </c>
      <c r="AF100" s="163">
        <v>43881</v>
      </c>
      <c r="AG100" s="32"/>
      <c r="AH100" s="32"/>
      <c r="AI100" s="32"/>
      <c r="AJ100" s="32"/>
      <c r="AK100" s="32"/>
      <c r="AL100" s="32"/>
      <c r="AM100" s="69" t="s">
        <v>214</v>
      </c>
      <c r="AN100" s="163">
        <v>43882</v>
      </c>
      <c r="AO100" s="69" t="s">
        <v>56</v>
      </c>
      <c r="AP100" s="69" t="s">
        <v>56</v>
      </c>
      <c r="AQ100" s="104"/>
      <c r="AR100" s="78" t="s">
        <v>206</v>
      </c>
      <c r="AS100" s="111">
        <v>43886</v>
      </c>
      <c r="AT100" s="69" t="s">
        <v>56</v>
      </c>
      <c r="AU100" s="105" t="s">
        <v>56</v>
      </c>
      <c r="AV100" s="104"/>
      <c r="AW100" s="32"/>
      <c r="AX100" s="32"/>
      <c r="AY100" s="32"/>
      <c r="AZ100" s="32">
        <f t="shared" si="6"/>
        <v>2</v>
      </c>
    </row>
    <row r="101" spans="5:52" ht="19.95" customHeight="1">
      <c r="E101" s="32"/>
      <c r="F101" s="32"/>
      <c r="G101" s="32"/>
      <c r="H101" s="319" t="s">
        <v>7866</v>
      </c>
      <c r="I101" s="325" t="s">
        <v>8027</v>
      </c>
      <c r="J101" s="325" t="s">
        <v>8028</v>
      </c>
      <c r="K101" s="32"/>
      <c r="L101" s="32"/>
      <c r="M101" s="32"/>
      <c r="N101" s="319" t="s">
        <v>1308</v>
      </c>
      <c r="O101" s="32"/>
      <c r="P101" s="32"/>
      <c r="Q101" s="319" t="s">
        <v>8197</v>
      </c>
      <c r="R101" s="322" t="s">
        <v>8198</v>
      </c>
      <c r="S101" s="32"/>
      <c r="T101" s="32"/>
      <c r="U101" s="32"/>
      <c r="V101" s="32"/>
      <c r="W101" s="319" t="s">
        <v>29</v>
      </c>
      <c r="X101" s="32"/>
      <c r="Y101" s="32"/>
      <c r="Z101" s="32"/>
      <c r="AA101" s="32"/>
      <c r="AB101" s="32"/>
      <c r="AC101" s="76" t="s">
        <v>142</v>
      </c>
      <c r="AD101" s="32"/>
      <c r="AE101" s="69" t="s">
        <v>207</v>
      </c>
      <c r="AF101" s="111">
        <v>43882</v>
      </c>
      <c r="AG101" s="32"/>
      <c r="AH101" s="32"/>
      <c r="AI101" s="32"/>
      <c r="AJ101" s="32"/>
      <c r="AK101" s="32"/>
      <c r="AL101" s="32"/>
      <c r="AM101" s="69" t="s">
        <v>214</v>
      </c>
      <c r="AN101" s="163">
        <v>43882</v>
      </c>
      <c r="AO101" s="69" t="s">
        <v>56</v>
      </c>
      <c r="AP101" s="69" t="s">
        <v>56</v>
      </c>
      <c r="AQ101" s="104"/>
      <c r="AR101" s="78" t="s">
        <v>206</v>
      </c>
      <c r="AS101" s="111">
        <v>43886</v>
      </c>
      <c r="AT101" s="69" t="s">
        <v>56</v>
      </c>
      <c r="AU101" s="105" t="s">
        <v>56</v>
      </c>
      <c r="AV101" s="104"/>
      <c r="AW101" s="32"/>
      <c r="AX101" s="32"/>
      <c r="AY101" s="32"/>
      <c r="AZ101" s="32">
        <f t="shared" si="6"/>
        <v>2</v>
      </c>
    </row>
    <row r="102" spans="5:52" ht="19.95" customHeight="1">
      <c r="E102" s="32"/>
      <c r="F102" s="32"/>
      <c r="G102" s="32"/>
      <c r="H102" s="319" t="s">
        <v>7867</v>
      </c>
      <c r="I102" s="321" t="s">
        <v>8029</v>
      </c>
      <c r="J102" s="322" t="s">
        <v>8030</v>
      </c>
      <c r="K102" s="32"/>
      <c r="L102" s="32"/>
      <c r="M102" s="32"/>
      <c r="N102" s="319" t="s">
        <v>1310</v>
      </c>
      <c r="O102" s="32"/>
      <c r="P102" s="32"/>
      <c r="Q102" s="321" t="s">
        <v>8199</v>
      </c>
      <c r="R102" s="322" t="s">
        <v>8200</v>
      </c>
      <c r="S102" s="32"/>
      <c r="T102" s="32"/>
      <c r="U102" s="32"/>
      <c r="V102" s="32"/>
      <c r="W102" s="319" t="s">
        <v>29</v>
      </c>
      <c r="X102" s="32"/>
      <c r="Y102" s="32"/>
      <c r="Z102" s="32"/>
      <c r="AA102" s="32"/>
      <c r="AB102" s="32"/>
      <c r="AC102" s="76" t="s">
        <v>142</v>
      </c>
      <c r="AD102" s="32"/>
      <c r="AE102" s="32" t="s">
        <v>207</v>
      </c>
      <c r="AF102" s="112">
        <v>43882</v>
      </c>
      <c r="AG102" s="32"/>
      <c r="AH102" s="32"/>
      <c r="AI102" s="32"/>
      <c r="AJ102" s="32"/>
      <c r="AK102" s="32"/>
      <c r="AL102" s="32"/>
      <c r="AM102" s="69" t="s">
        <v>214</v>
      </c>
      <c r="AN102" s="163">
        <v>43882</v>
      </c>
      <c r="AO102" s="69" t="s">
        <v>56</v>
      </c>
      <c r="AP102" s="69" t="s">
        <v>56</v>
      </c>
      <c r="AQ102" s="31"/>
      <c r="AR102" s="78" t="s">
        <v>206</v>
      </c>
      <c r="AS102" s="111">
        <v>43886</v>
      </c>
      <c r="AT102" s="69" t="s">
        <v>56</v>
      </c>
      <c r="AU102" s="105" t="s">
        <v>56</v>
      </c>
      <c r="AV102" s="69"/>
      <c r="AW102" s="32"/>
      <c r="AX102" s="32"/>
      <c r="AY102" s="32"/>
      <c r="AZ102" s="32">
        <f t="shared" si="6"/>
        <v>2</v>
      </c>
    </row>
    <row r="103" spans="5:52" ht="19.95" customHeight="1">
      <c r="E103" s="32"/>
      <c r="F103" s="32"/>
      <c r="G103" s="32"/>
      <c r="H103" s="319" t="s">
        <v>7868</v>
      </c>
      <c r="I103" s="321" t="s">
        <v>8031</v>
      </c>
      <c r="J103" s="322" t="s">
        <v>8032</v>
      </c>
      <c r="K103" s="32"/>
      <c r="L103" s="32"/>
      <c r="M103" s="32"/>
      <c r="N103" s="319" t="s">
        <v>1311</v>
      </c>
      <c r="O103" s="32"/>
      <c r="P103" s="32"/>
      <c r="Q103" s="321" t="s">
        <v>8201</v>
      </c>
      <c r="R103" s="322" t="s">
        <v>8202</v>
      </c>
      <c r="S103" s="32"/>
      <c r="T103" s="32"/>
      <c r="U103" s="32"/>
      <c r="V103" s="32"/>
      <c r="W103" s="319" t="s">
        <v>29</v>
      </c>
      <c r="X103" s="32"/>
      <c r="Y103" s="32"/>
      <c r="Z103" s="32"/>
      <c r="AA103" s="32"/>
      <c r="AB103" s="32"/>
      <c r="AC103" s="76" t="s">
        <v>142</v>
      </c>
      <c r="AD103" s="32"/>
      <c r="AE103" s="32" t="s">
        <v>207</v>
      </c>
      <c r="AF103" s="112">
        <v>43882</v>
      </c>
      <c r="AG103" s="32"/>
      <c r="AH103" s="32"/>
      <c r="AI103" s="32"/>
      <c r="AJ103" s="32"/>
      <c r="AK103" s="32"/>
      <c r="AL103" s="32"/>
      <c r="AM103" s="69" t="s">
        <v>214</v>
      </c>
      <c r="AN103" s="163">
        <v>43882</v>
      </c>
      <c r="AO103" s="69" t="s">
        <v>56</v>
      </c>
      <c r="AP103" s="69" t="s">
        <v>56</v>
      </c>
      <c r="AQ103" s="333"/>
      <c r="AR103" s="78" t="s">
        <v>206</v>
      </c>
      <c r="AS103" s="111">
        <v>43886</v>
      </c>
      <c r="AT103" s="69" t="s">
        <v>56</v>
      </c>
      <c r="AU103" s="105" t="s">
        <v>56</v>
      </c>
      <c r="AV103" s="69"/>
      <c r="AW103" s="32"/>
      <c r="AX103" s="32"/>
      <c r="AY103" s="32"/>
      <c r="AZ103" s="32">
        <f t="shared" si="6"/>
        <v>2</v>
      </c>
    </row>
    <row r="104" spans="5:52" ht="19.95" customHeight="1">
      <c r="E104" s="32"/>
      <c r="F104" s="32"/>
      <c r="G104" s="32"/>
      <c r="H104" s="319" t="s">
        <v>7869</v>
      </c>
      <c r="I104" s="325" t="s">
        <v>8033</v>
      </c>
      <c r="J104" s="325" t="s">
        <v>7937</v>
      </c>
      <c r="K104" s="32"/>
      <c r="L104" s="32"/>
      <c r="M104" s="32"/>
      <c r="N104" s="319" t="s">
        <v>1317</v>
      </c>
      <c r="O104" s="32"/>
      <c r="P104" s="32"/>
      <c r="Q104" s="319" t="s">
        <v>8203</v>
      </c>
      <c r="R104" s="322" t="s">
        <v>8204</v>
      </c>
      <c r="S104" s="32"/>
      <c r="T104" s="32"/>
      <c r="U104" s="32"/>
      <c r="V104" s="32"/>
      <c r="W104" s="319" t="s">
        <v>29</v>
      </c>
      <c r="X104" s="32"/>
      <c r="Y104" s="32"/>
      <c r="Z104" s="32"/>
      <c r="AA104" s="32"/>
      <c r="AB104" s="32"/>
      <c r="AC104" s="76" t="s">
        <v>142</v>
      </c>
      <c r="AD104" s="32"/>
      <c r="AE104" s="69" t="s">
        <v>207</v>
      </c>
      <c r="AF104" s="111">
        <v>43882</v>
      </c>
      <c r="AG104" s="32"/>
      <c r="AH104" s="32"/>
      <c r="AI104" s="32"/>
      <c r="AJ104" s="32"/>
      <c r="AK104" s="32"/>
      <c r="AL104" s="32"/>
      <c r="AM104" s="69" t="s">
        <v>214</v>
      </c>
      <c r="AN104" s="163">
        <v>43882</v>
      </c>
      <c r="AO104" s="69" t="s">
        <v>56</v>
      </c>
      <c r="AP104" s="69" t="s">
        <v>56</v>
      </c>
      <c r="AQ104" s="104"/>
      <c r="AR104" s="78" t="s">
        <v>206</v>
      </c>
      <c r="AS104" s="111">
        <v>43886</v>
      </c>
      <c r="AT104" s="69" t="s">
        <v>56</v>
      </c>
      <c r="AU104" s="105" t="s">
        <v>56</v>
      </c>
      <c r="AV104" s="104"/>
      <c r="AW104" s="32"/>
      <c r="AX104" s="32"/>
      <c r="AY104" s="32"/>
      <c r="AZ104" s="32">
        <f>MONTH(AF104)</f>
        <v>2</v>
      </c>
    </row>
    <row r="105" spans="5:52" ht="19.95" customHeight="1">
      <c r="E105" s="32"/>
      <c r="F105" s="32"/>
      <c r="G105" s="32"/>
      <c r="H105" s="347" t="s">
        <v>7870</v>
      </c>
      <c r="I105" s="566" t="s">
        <v>8034</v>
      </c>
      <c r="J105" s="566" t="s">
        <v>8035</v>
      </c>
      <c r="K105" s="32"/>
      <c r="L105" s="32"/>
      <c r="M105" s="32"/>
      <c r="N105" s="377" t="s">
        <v>1303</v>
      </c>
      <c r="O105" s="32"/>
      <c r="P105" s="32"/>
      <c r="Q105" s="383" t="s">
        <v>8205</v>
      </c>
      <c r="R105" s="568" t="s">
        <v>8053</v>
      </c>
      <c r="S105" s="32"/>
      <c r="T105" s="32"/>
      <c r="U105" s="32"/>
      <c r="V105" s="32"/>
      <c r="W105" s="319" t="s">
        <v>29</v>
      </c>
      <c r="X105" s="32"/>
      <c r="Y105" s="32"/>
      <c r="Z105" s="32"/>
      <c r="AA105" s="32"/>
      <c r="AB105" s="32"/>
      <c r="AC105" s="76" t="s">
        <v>142</v>
      </c>
      <c r="AD105" s="32"/>
      <c r="AE105" s="353" t="s">
        <v>207</v>
      </c>
      <c r="AF105" s="352">
        <v>43902</v>
      </c>
      <c r="AG105" s="32"/>
      <c r="AH105" s="32"/>
      <c r="AI105" s="32"/>
      <c r="AJ105" s="32"/>
      <c r="AK105" s="32"/>
      <c r="AL105" s="32"/>
      <c r="AM105" s="353"/>
      <c r="AN105" s="396"/>
      <c r="AO105" s="353"/>
      <c r="AP105" s="353"/>
      <c r="AQ105" s="353"/>
      <c r="AR105" s="351"/>
      <c r="AS105" s="352"/>
      <c r="AT105" s="353"/>
      <c r="AU105" s="358"/>
      <c r="AV105" s="353"/>
      <c r="AW105" s="32"/>
      <c r="AX105" s="32"/>
      <c r="AY105" s="32"/>
      <c r="AZ105" s="32">
        <f t="shared" ref="AZ105:AZ111" si="7">MONTH(AF105)</f>
        <v>3</v>
      </c>
    </row>
    <row r="106" spans="5:52" ht="19.95" customHeight="1">
      <c r="E106" s="32"/>
      <c r="F106" s="32"/>
      <c r="G106" s="32"/>
      <c r="H106" s="347"/>
      <c r="I106" s="566" t="s">
        <v>8036</v>
      </c>
      <c r="J106" s="353" t="s">
        <v>8037</v>
      </c>
      <c r="K106" s="32"/>
      <c r="L106" s="32"/>
      <c r="M106" s="32"/>
      <c r="N106" s="377" t="s">
        <v>1317</v>
      </c>
      <c r="O106" s="32"/>
      <c r="P106" s="32"/>
      <c r="Q106" s="383" t="s">
        <v>8206</v>
      </c>
      <c r="R106" s="568" t="s">
        <v>7734</v>
      </c>
      <c r="S106" s="32"/>
      <c r="T106" s="32"/>
      <c r="U106" s="32"/>
      <c r="V106" s="32"/>
      <c r="W106" s="319" t="s">
        <v>29</v>
      </c>
      <c r="X106" s="32"/>
      <c r="Y106" s="32"/>
      <c r="Z106" s="32"/>
      <c r="AA106" s="32"/>
      <c r="AB106" s="32"/>
      <c r="AC106" s="76" t="s">
        <v>142</v>
      </c>
      <c r="AD106" s="32"/>
      <c r="AE106" s="353" t="s">
        <v>207</v>
      </c>
      <c r="AF106" s="352">
        <v>43902</v>
      </c>
      <c r="AG106" s="32"/>
      <c r="AH106" s="32"/>
      <c r="AI106" s="32"/>
      <c r="AJ106" s="32"/>
      <c r="AK106" s="32"/>
      <c r="AL106" s="32"/>
      <c r="AM106" s="353"/>
      <c r="AN106" s="396"/>
      <c r="AO106" s="353"/>
      <c r="AP106" s="353"/>
      <c r="AQ106" s="353"/>
      <c r="AR106" s="351"/>
      <c r="AS106" s="352"/>
      <c r="AT106" s="353"/>
      <c r="AU106" s="358"/>
      <c r="AV106" s="353"/>
      <c r="AW106" s="32"/>
      <c r="AX106" s="32"/>
      <c r="AY106" s="32"/>
      <c r="AZ106" s="32">
        <f t="shared" si="7"/>
        <v>3</v>
      </c>
    </row>
    <row r="107" spans="5:52" ht="19.95" customHeight="1">
      <c r="E107" s="32"/>
      <c r="F107" s="32"/>
      <c r="G107" s="32"/>
      <c r="H107" s="347"/>
      <c r="I107" s="566" t="s">
        <v>8038</v>
      </c>
      <c r="J107" s="353" t="s">
        <v>8039</v>
      </c>
      <c r="K107" s="32"/>
      <c r="L107" s="32"/>
      <c r="M107" s="32"/>
      <c r="N107" s="377" t="s">
        <v>1317</v>
      </c>
      <c r="O107" s="32"/>
      <c r="P107" s="32"/>
      <c r="Q107" s="383" t="s">
        <v>8207</v>
      </c>
      <c r="R107" s="568" t="s">
        <v>8204</v>
      </c>
      <c r="S107" s="32"/>
      <c r="T107" s="32"/>
      <c r="U107" s="32"/>
      <c r="V107" s="32"/>
      <c r="W107" s="319" t="s">
        <v>29</v>
      </c>
      <c r="X107" s="32"/>
      <c r="Y107" s="32"/>
      <c r="Z107" s="32"/>
      <c r="AA107" s="32"/>
      <c r="AB107" s="32"/>
      <c r="AC107" s="76" t="s">
        <v>142</v>
      </c>
      <c r="AD107" s="32"/>
      <c r="AE107" s="353" t="s">
        <v>207</v>
      </c>
      <c r="AF107" s="352">
        <v>43902</v>
      </c>
      <c r="AG107" s="32"/>
      <c r="AH107" s="32"/>
      <c r="AI107" s="32"/>
      <c r="AJ107" s="32"/>
      <c r="AK107" s="32"/>
      <c r="AL107" s="32"/>
      <c r="AM107" s="353"/>
      <c r="AN107" s="396"/>
      <c r="AO107" s="353"/>
      <c r="AP107" s="353"/>
      <c r="AQ107" s="353"/>
      <c r="AR107" s="351"/>
      <c r="AS107" s="352"/>
      <c r="AT107" s="353"/>
      <c r="AU107" s="358"/>
      <c r="AV107" s="353"/>
      <c r="AW107" s="32"/>
      <c r="AX107" s="32"/>
      <c r="AY107" s="32"/>
      <c r="AZ107" s="32">
        <f t="shared" si="7"/>
        <v>3</v>
      </c>
    </row>
    <row r="108" spans="5:52" ht="19.95" customHeight="1">
      <c r="E108" s="32"/>
      <c r="F108" s="32"/>
      <c r="G108" s="32"/>
      <c r="H108" s="347" t="s">
        <v>7871</v>
      </c>
      <c r="I108" s="566" t="s">
        <v>8040</v>
      </c>
      <c r="J108" s="566" t="s">
        <v>8041</v>
      </c>
      <c r="K108" s="32"/>
      <c r="L108" s="32"/>
      <c r="M108" s="32"/>
      <c r="N108" s="377" t="s">
        <v>1324</v>
      </c>
      <c r="O108" s="32"/>
      <c r="P108" s="32"/>
      <c r="Q108" s="383" t="s">
        <v>8208</v>
      </c>
      <c r="R108" s="568" t="s">
        <v>8209</v>
      </c>
      <c r="S108" s="32"/>
      <c r="T108" s="32"/>
      <c r="U108" s="32"/>
      <c r="V108" s="32"/>
      <c r="W108" s="319" t="s">
        <v>29</v>
      </c>
      <c r="X108" s="32"/>
      <c r="Y108" s="32"/>
      <c r="Z108" s="32"/>
      <c r="AA108" s="32"/>
      <c r="AB108" s="32"/>
      <c r="AC108" s="76" t="s">
        <v>142</v>
      </c>
      <c r="AD108" s="32"/>
      <c r="AE108" s="353" t="s">
        <v>207</v>
      </c>
      <c r="AF108" s="352">
        <v>43902</v>
      </c>
      <c r="AG108" s="32"/>
      <c r="AH108" s="32"/>
      <c r="AI108" s="32"/>
      <c r="AJ108" s="32"/>
      <c r="AK108" s="32"/>
      <c r="AL108" s="32"/>
      <c r="AM108" s="353"/>
      <c r="AN108" s="396"/>
      <c r="AO108" s="353"/>
      <c r="AP108" s="353"/>
      <c r="AQ108" s="353"/>
      <c r="AR108" s="351"/>
      <c r="AS108" s="352"/>
      <c r="AT108" s="353"/>
      <c r="AU108" s="358"/>
      <c r="AV108" s="353"/>
      <c r="AW108" s="32"/>
      <c r="AX108" s="32"/>
      <c r="AY108" s="32"/>
      <c r="AZ108" s="32">
        <f t="shared" si="7"/>
        <v>3</v>
      </c>
    </row>
    <row r="109" spans="5:52" ht="19.95" customHeight="1">
      <c r="E109" s="32"/>
      <c r="F109" s="32"/>
      <c r="G109" s="32"/>
      <c r="H109" s="347" t="s">
        <v>7872</v>
      </c>
      <c r="I109" s="566" t="s">
        <v>8042</v>
      </c>
      <c r="J109" s="566" t="s">
        <v>8043</v>
      </c>
      <c r="K109" s="32"/>
      <c r="L109" s="32"/>
      <c r="M109" s="32"/>
      <c r="N109" s="377" t="s">
        <v>1324</v>
      </c>
      <c r="O109" s="32"/>
      <c r="P109" s="32"/>
      <c r="Q109" s="383" t="s">
        <v>8210</v>
      </c>
      <c r="R109" s="568" t="s">
        <v>8211</v>
      </c>
      <c r="S109" s="32"/>
      <c r="T109" s="32"/>
      <c r="U109" s="32"/>
      <c r="V109" s="32"/>
      <c r="W109" s="319" t="s">
        <v>29</v>
      </c>
      <c r="X109" s="32"/>
      <c r="Y109" s="32"/>
      <c r="Z109" s="32"/>
      <c r="AA109" s="32"/>
      <c r="AB109" s="32"/>
      <c r="AC109" s="76" t="s">
        <v>142</v>
      </c>
      <c r="AD109" s="32"/>
      <c r="AE109" s="353" t="s">
        <v>207</v>
      </c>
      <c r="AF109" s="352">
        <v>43902</v>
      </c>
      <c r="AG109" s="32"/>
      <c r="AH109" s="32"/>
      <c r="AI109" s="32"/>
      <c r="AJ109" s="32"/>
      <c r="AK109" s="32"/>
      <c r="AL109" s="32"/>
      <c r="AM109" s="353"/>
      <c r="AN109" s="396"/>
      <c r="AO109" s="353"/>
      <c r="AP109" s="353"/>
      <c r="AQ109" s="353"/>
      <c r="AR109" s="351"/>
      <c r="AS109" s="352"/>
      <c r="AT109" s="353"/>
      <c r="AU109" s="358"/>
      <c r="AV109" s="353"/>
      <c r="AW109" s="32"/>
      <c r="AX109" s="32"/>
      <c r="AY109" s="32"/>
      <c r="AZ109" s="32">
        <f t="shared" si="7"/>
        <v>3</v>
      </c>
    </row>
    <row r="110" spans="5:52" ht="19.95" customHeight="1">
      <c r="E110" s="32"/>
      <c r="F110" s="32"/>
      <c r="G110" s="32"/>
      <c r="H110" s="348" t="s">
        <v>7873</v>
      </c>
      <c r="I110" s="567" t="s">
        <v>8044</v>
      </c>
      <c r="J110" s="567" t="s">
        <v>8045</v>
      </c>
      <c r="K110" s="32"/>
      <c r="L110" s="32"/>
      <c r="M110" s="32"/>
      <c r="N110" s="348" t="s">
        <v>1302</v>
      </c>
      <c r="O110" s="32"/>
      <c r="P110" s="32"/>
      <c r="Q110" s="348" t="s">
        <v>8212</v>
      </c>
      <c r="R110" s="567" t="s">
        <v>8213</v>
      </c>
      <c r="S110" s="32"/>
      <c r="T110" s="32"/>
      <c r="U110" s="32"/>
      <c r="V110" s="32"/>
      <c r="W110" s="319" t="s">
        <v>81</v>
      </c>
      <c r="X110" s="32"/>
      <c r="Y110" s="32"/>
      <c r="Z110" s="32"/>
      <c r="AA110" s="32"/>
      <c r="AB110" s="32"/>
      <c r="AC110" s="76" t="s">
        <v>142</v>
      </c>
      <c r="AD110" s="32"/>
      <c r="AE110" s="354" t="s">
        <v>214</v>
      </c>
      <c r="AF110" s="355">
        <v>43860</v>
      </c>
      <c r="AG110" s="32"/>
      <c r="AH110" s="32"/>
      <c r="AI110" s="32"/>
      <c r="AJ110" s="32"/>
      <c r="AK110" s="32"/>
      <c r="AL110" s="32"/>
      <c r="AM110" s="354" t="s">
        <v>206</v>
      </c>
      <c r="AN110" s="359">
        <v>43872</v>
      </c>
      <c r="AO110" s="360" t="s">
        <v>61</v>
      </c>
      <c r="AP110" s="361" t="s">
        <v>66</v>
      </c>
      <c r="AQ110" s="362" t="s">
        <v>1134</v>
      </c>
      <c r="AR110" s="354"/>
      <c r="AS110" s="355"/>
      <c r="AT110" s="360"/>
      <c r="AU110" s="361"/>
      <c r="AV110" s="360"/>
      <c r="AW110" s="32"/>
      <c r="AX110" s="32"/>
      <c r="AY110" s="32"/>
      <c r="AZ110" s="32">
        <f t="shared" si="7"/>
        <v>1</v>
      </c>
    </row>
    <row r="111" spans="5:52" ht="19.95" customHeight="1">
      <c r="E111" s="32"/>
      <c r="F111" s="32"/>
      <c r="G111" s="32"/>
      <c r="H111" s="348"/>
      <c r="I111" s="567" t="s">
        <v>8046</v>
      </c>
      <c r="J111" s="567" t="s">
        <v>8047</v>
      </c>
      <c r="K111" s="32"/>
      <c r="L111" s="32"/>
      <c r="M111" s="32"/>
      <c r="N111" s="348" t="s">
        <v>1322</v>
      </c>
      <c r="O111" s="32"/>
      <c r="P111" s="32"/>
      <c r="Q111" s="348" t="s">
        <v>8214</v>
      </c>
      <c r="R111" s="348" t="s">
        <v>8215</v>
      </c>
      <c r="S111" s="32"/>
      <c r="T111" s="32"/>
      <c r="U111" s="32"/>
      <c r="V111" s="32"/>
      <c r="W111" s="319" t="s">
        <v>81</v>
      </c>
      <c r="X111" s="32"/>
      <c r="Y111" s="32"/>
      <c r="Z111" s="32"/>
      <c r="AA111" s="32"/>
      <c r="AB111" s="32"/>
      <c r="AC111" s="76" t="s">
        <v>142</v>
      </c>
      <c r="AD111" s="32"/>
      <c r="AE111" s="354" t="s">
        <v>214</v>
      </c>
      <c r="AF111" s="355">
        <v>43880</v>
      </c>
      <c r="AG111" s="32"/>
      <c r="AH111" s="32"/>
      <c r="AI111" s="32"/>
      <c r="AJ111" s="32"/>
      <c r="AK111" s="32"/>
      <c r="AL111" s="32"/>
      <c r="AM111" s="354" t="s">
        <v>207</v>
      </c>
      <c r="AN111" s="355">
        <v>43885</v>
      </c>
      <c r="AO111" s="360" t="s">
        <v>61</v>
      </c>
      <c r="AP111" s="360" t="s">
        <v>66</v>
      </c>
      <c r="AQ111" s="363" t="s">
        <v>1135</v>
      </c>
      <c r="AR111" s="354"/>
      <c r="AS111" s="355"/>
      <c r="AT111" s="360"/>
      <c r="AU111" s="361"/>
      <c r="AV111" s="360"/>
      <c r="AW111" s="32"/>
      <c r="AX111" s="32"/>
      <c r="AY111" s="32"/>
      <c r="AZ111" s="32">
        <f t="shared" si="7"/>
        <v>2</v>
      </c>
    </row>
  </sheetData>
  <autoFilter ref="A15:AZ15"/>
  <mergeCells count="2">
    <mergeCell ref="AM14:AQ14"/>
    <mergeCell ref="AR14:AV14"/>
  </mergeCells>
  <dataValidations count="9">
    <dataValidation type="list" allowBlank="1" showErrorMessage="1" sqref="U15:U46">
      <formula1>"Bench,Vehicle,Field,Automation,CANoe,Display,System fully operational,Test bench,"</formula1>
    </dataValidation>
    <dataValidation type="whole" allowBlank="1" showErrorMessage="1" sqref="AA47:AA88">
      <formula1>-2147483648</formula1>
      <formula2>2147483647</formula2>
    </dataValidation>
    <dataValidation type="list" allowBlank="1" showInputMessage="1" showErrorMessage="1" sqref="AX15:AX88">
      <formula1>"Updated, Not updated, No change RS"</formula1>
    </dataValidation>
    <dataValidation type="list" allowBlank="1" showErrorMessage="1" sqref="K47:K88">
      <formula1>"true,false"</formula1>
    </dataValidation>
    <dataValidation type="list" allowBlank="1" showErrorMessage="1" sqref="S47:S88">
      <formula1>"P1,P2,P3,P4,"</formula1>
    </dataValidation>
    <dataValidation type="list" showErrorMessage="1" sqref="X47:X88">
      <formula1>"TestCase,Folder,Information"</formula1>
    </dataValidation>
    <dataValidation type="list" allowBlank="1" showErrorMessage="1" sqref="AB47:AB88">
      <formula1>"Spec out,Spec changed,Test Case Error,Environment updated,"</formula1>
    </dataValidation>
    <dataValidation type="list" allowBlank="1" showErrorMessage="1" sqref="W16:W111">
      <formula1>"New,Design,Review (Validation),Review (Dev),Confirmed,Approved,Deprecated,"</formula1>
    </dataValidation>
    <dataValidation type="list" allowBlank="1" showInputMessage="1" showErrorMessage="1" sqref="AC16:AC111">
      <formula1>"Reuse_Org, Reuse_Modify, New_TC"</formula1>
    </dataValidation>
  </dataValidations>
  <hyperlinks>
    <hyperlink ref="A1" location="TC_Summary!A1" display="Home"/>
  </hyperlink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ErrorMessage="1">
          <x14:formula1>
            <xm:f>[7]ChoiceValues!#REF!</xm:f>
          </x14:formula1>
          <xm:sqref>S15:T46</xm:sqref>
        </x14:dataValidation>
        <x14:dataValidation type="list" allowBlank="1" showErrorMessage="1">
          <x14:formula1>
            <xm:f>[12]ChoiceValues!#REF!</xm:f>
          </x14:formula1>
          <xm:sqref>O47:P88 T47:T88</xm:sqref>
        </x14:dataValidation>
        <x14:dataValidation type="list" allowBlank="1" showInputMessage="1" showErrorMessage="1">
          <x14:formula1>
            <xm:f>[13]Category!#REF!</xm:f>
          </x14:formula1>
          <xm:sqref>AT15</xm:sqref>
        </x14:dataValidation>
        <x14:dataValidation type="list" allowBlank="1" showInputMessage="1" showErrorMessage="1">
          <x14:formula1>
            <xm:f>[14]Categories!#REF!</xm:f>
          </x14:formula1>
          <xm:sqref>AP15</xm:sqref>
        </x14:dataValidation>
        <x14:dataValidation type="list" allowBlank="1" showInputMessage="1" showErrorMessage="1">
          <x14:formula1>
            <xm:f>[6]Category!#REF!</xm:f>
          </x14:formula1>
          <xm:sqref>AU74:AU80 AU18 AO32:AO33 AO38:AO40 AO31:AP31 AO48:AP48 AO63:AP66 AU26:AU39 AU68:AU69 AP54:AP55 AP60:AP61 AP77 AO36 AP68:AP69 AU41:AU52 AP27:AP30 AO93:AO109 AU93:AU110 AP16:AP17</xm:sqref>
        </x14:dataValidation>
        <x14:dataValidation type="list" allowBlank="1" showInputMessage="1" showErrorMessage="1">
          <x14:formula1>
            <xm:f>[15]Category!#REF!</xm:f>
          </x14:formula1>
          <xm:sqref>AP43 AP72 AO16:AO30 AO49:AO62 AO37 AT16:AT111 AO41 AO67:AO92 AO110:AO111 AO35 AO45:AO47</xm:sqref>
        </x14:dataValidation>
        <x14:dataValidation type="list" allowBlank="1" showInputMessage="1" showErrorMessage="1">
          <x14:formula1>
            <xm:f>[15]Category!#REF!</xm:f>
          </x14:formula1>
          <xm:sqref>AU19:AU25 AU16:AU17 AP73:AP76 AU40 AU81:AU92 AU70:AU73 AP49:AP53 AP70:AP71 AP18:AP26 AU111 AP62 AP67 AU53:AU67 AO42:AO44 AO34 AP44:AP47 AP32:AP42 AP56:AP59 AP78:AP111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79998168889431442"/>
  </sheetPr>
  <dimension ref="A1:AZ45"/>
  <sheetViews>
    <sheetView zoomScale="40" zoomScaleNormal="40" workbookViewId="0">
      <selection activeCell="L18" sqref="L18"/>
    </sheetView>
  </sheetViews>
  <sheetFormatPr defaultRowHeight="14.4"/>
  <cols>
    <col min="1" max="4" width="2.33203125" customWidth="1"/>
    <col min="5" max="5" width="11.6640625" customWidth="1"/>
    <col min="6" max="6" width="41.88671875" customWidth="1"/>
    <col min="7" max="7" width="13.33203125" customWidth="1"/>
    <col min="8" max="8" width="16.109375" customWidth="1"/>
    <col min="9" max="9" width="21.5546875" customWidth="1"/>
    <col min="10" max="10" width="18.44140625" customWidth="1"/>
    <col min="11" max="11" width="15.88671875" customWidth="1"/>
    <col min="12" max="12" width="32" bestFit="1" customWidth="1"/>
    <col min="13" max="13" width="23.44140625" customWidth="1"/>
    <col min="14" max="14" width="23.6640625" customWidth="1"/>
    <col min="15" max="15" width="21" customWidth="1"/>
    <col min="16" max="16" width="21.33203125" customWidth="1"/>
    <col min="17" max="17" width="17.109375" customWidth="1"/>
    <col min="18" max="18" width="19.6640625" customWidth="1"/>
    <col min="19" max="19" width="21.88671875" customWidth="1"/>
    <col min="20" max="20" width="22.6640625" customWidth="1"/>
    <col min="21" max="21" width="14.88671875" customWidth="1"/>
    <col min="22" max="22" width="13.88671875" customWidth="1"/>
    <col min="23" max="23" width="9.6640625" customWidth="1"/>
    <col min="24" max="24" width="9.44140625" customWidth="1"/>
    <col min="25" max="25" width="15.88671875" bestFit="1" customWidth="1"/>
    <col min="26" max="26" width="9.88671875" customWidth="1"/>
    <col min="27" max="27" width="10.5546875" customWidth="1"/>
    <col min="28" max="28" width="11.5546875" customWidth="1"/>
    <col min="29" max="29" width="14" customWidth="1"/>
    <col min="30" max="32" width="19.33203125" customWidth="1"/>
    <col min="33" max="37" width="10.88671875" customWidth="1"/>
    <col min="38" max="38" width="18.44140625" customWidth="1"/>
    <col min="39" max="39" width="17.44140625" customWidth="1"/>
    <col min="40" max="40" width="23.109375" customWidth="1"/>
    <col min="41" max="41" width="20.109375" customWidth="1"/>
    <col min="42" max="42" width="15.33203125" customWidth="1"/>
    <col min="43" max="43" width="17.109375" customWidth="1"/>
    <col min="44" max="44" width="13.5546875" customWidth="1"/>
    <col min="45" max="45" width="16.44140625" customWidth="1"/>
    <col min="46" max="46" width="20" customWidth="1"/>
    <col min="47" max="47" width="14.44140625" customWidth="1"/>
    <col min="48" max="48" width="14" customWidth="1"/>
    <col min="49" max="49" width="6.33203125" customWidth="1"/>
    <col min="51" max="51" width="44.109375" bestFit="1" customWidth="1"/>
    <col min="52" max="52" width="3" bestFit="1" customWidth="1"/>
  </cols>
  <sheetData>
    <row r="1" spans="1:52" ht="20.25" customHeight="1">
      <c r="A1" s="39" t="s">
        <v>64</v>
      </c>
      <c r="F1" s="43" t="s">
        <v>69</v>
      </c>
      <c r="G1" s="43" t="s">
        <v>65</v>
      </c>
      <c r="I1" s="43" t="s">
        <v>68</v>
      </c>
      <c r="J1" s="43" t="s">
        <v>65</v>
      </c>
      <c r="L1" s="50" t="s">
        <v>74</v>
      </c>
      <c r="M1" s="50" t="s">
        <v>65</v>
      </c>
      <c r="O1" s="50" t="s">
        <v>75</v>
      </c>
      <c r="P1" s="50" t="s">
        <v>65</v>
      </c>
      <c r="R1" s="165" t="s">
        <v>82</v>
      </c>
      <c r="S1" s="165" t="s">
        <v>65</v>
      </c>
      <c r="U1" s="165" t="s">
        <v>168</v>
      </c>
      <c r="V1" s="32">
        <f>COUNTIFS($BA:$BA,"Updated")</f>
        <v>0</v>
      </c>
      <c r="X1" s="166" t="s">
        <v>170</v>
      </c>
      <c r="Y1" s="167">
        <f>COUNTIFS($AZ:$AZ,"="&amp;1)</f>
        <v>0</v>
      </c>
      <c r="AA1" s="507" t="s">
        <v>2057</v>
      </c>
      <c r="AB1" s="507" t="s">
        <v>65</v>
      </c>
      <c r="AD1" s="507" t="s">
        <v>2058</v>
      </c>
      <c r="AE1" s="507" t="s">
        <v>65</v>
      </c>
      <c r="AG1" s="507" t="s">
        <v>2056</v>
      </c>
      <c r="AH1" s="507" t="s">
        <v>65</v>
      </c>
    </row>
    <row r="2" spans="1:52">
      <c r="F2" s="32" t="s">
        <v>56</v>
      </c>
      <c r="G2" s="32">
        <f t="shared" ref="G2:G8" si="0">COUNTIF($AO:$AO,$F2)</f>
        <v>15</v>
      </c>
      <c r="I2" s="44" t="s">
        <v>56</v>
      </c>
      <c r="J2" s="32">
        <f t="shared" ref="J2:J7" si="1">COUNTIF($AP:$AP,$I2)</f>
        <v>19</v>
      </c>
      <c r="L2" s="32" t="s">
        <v>56</v>
      </c>
      <c r="M2" s="32">
        <f t="shared" ref="M2:M8" si="2">COUNTIF($AT:$AT,$L2)</f>
        <v>1</v>
      </c>
      <c r="O2" s="44" t="s">
        <v>56</v>
      </c>
      <c r="P2" s="32">
        <f t="shared" ref="P2:P7" si="3">COUNTIF($AU:$AU,$O2)</f>
        <v>8</v>
      </c>
      <c r="R2" s="44" t="s">
        <v>29</v>
      </c>
      <c r="S2" s="32">
        <f t="shared" ref="S2:S8" si="4">COUNTIF($W:$W,$R2)</f>
        <v>27</v>
      </c>
      <c r="X2" s="166" t="s">
        <v>171</v>
      </c>
      <c r="Y2" s="167">
        <f>COUNTIFS($AZ:$AZ,"="&amp;2)</f>
        <v>0</v>
      </c>
      <c r="AA2" s="32" t="s">
        <v>207</v>
      </c>
      <c r="AB2" s="32">
        <f>COUNTIFS($AE:$AE,AA2,$AO:$AO, $F$4)</f>
        <v>0</v>
      </c>
      <c r="AD2" s="32" t="s">
        <v>207</v>
      </c>
      <c r="AE2" s="32">
        <f>COUNTIFS(AM:AM, AD2)</f>
        <v>7</v>
      </c>
      <c r="AG2" s="32" t="s">
        <v>207</v>
      </c>
      <c r="AH2" s="32">
        <f>COUNTIFS($AM:$AM, AG2,$AT:$AT,$L$4)</f>
        <v>0</v>
      </c>
    </row>
    <row r="3" spans="1:52">
      <c r="F3" s="32" t="s">
        <v>61</v>
      </c>
      <c r="G3" s="32">
        <f t="shared" si="0"/>
        <v>2</v>
      </c>
      <c r="I3" s="44" t="s">
        <v>59</v>
      </c>
      <c r="J3" s="32">
        <f t="shared" si="1"/>
        <v>0</v>
      </c>
      <c r="L3" s="32" t="s">
        <v>61</v>
      </c>
      <c r="M3" s="32">
        <f t="shared" si="2"/>
        <v>2</v>
      </c>
      <c r="O3" s="44" t="s">
        <v>59</v>
      </c>
      <c r="P3" s="32">
        <f t="shared" si="3"/>
        <v>0</v>
      </c>
      <c r="R3" s="44" t="s">
        <v>97</v>
      </c>
      <c r="S3" s="32">
        <f t="shared" si="4"/>
        <v>0</v>
      </c>
      <c r="U3" s="165" t="s">
        <v>2054</v>
      </c>
      <c r="V3" s="165" t="s">
        <v>65</v>
      </c>
      <c r="X3" s="166" t="s">
        <v>172</v>
      </c>
      <c r="Y3" s="167">
        <f>COUNTIFS($AZ:$AZ,"="&amp;3)</f>
        <v>0</v>
      </c>
      <c r="AA3" s="32" t="s">
        <v>214</v>
      </c>
      <c r="AB3" s="32">
        <f>COUNTIFS($AE:$AE,AA3,$AO:$AO, $F$4)</f>
        <v>0</v>
      </c>
      <c r="AD3" s="32" t="s">
        <v>214</v>
      </c>
      <c r="AE3" s="32">
        <f>COUNTIFS(AM:AM, AD3)</f>
        <v>23</v>
      </c>
      <c r="AG3" s="32" t="s">
        <v>214</v>
      </c>
      <c r="AH3" s="32">
        <f>COUNTIFS($AM:$AM, AG3,$AT:$AT,$L$4)</f>
        <v>0</v>
      </c>
    </row>
    <row r="4" spans="1:52">
      <c r="F4" s="32" t="s">
        <v>58</v>
      </c>
      <c r="G4" s="32">
        <f t="shared" si="0"/>
        <v>0</v>
      </c>
      <c r="I4" s="44" t="s">
        <v>66</v>
      </c>
      <c r="J4" s="32">
        <f t="shared" si="1"/>
        <v>2</v>
      </c>
      <c r="L4" s="32" t="s">
        <v>58</v>
      </c>
      <c r="M4" s="32">
        <f t="shared" si="2"/>
        <v>0</v>
      </c>
      <c r="O4" s="44" t="s">
        <v>66</v>
      </c>
      <c r="P4" s="32">
        <f t="shared" si="3"/>
        <v>1</v>
      </c>
      <c r="R4" s="44" t="s">
        <v>98</v>
      </c>
      <c r="S4" s="32">
        <f t="shared" si="4"/>
        <v>0</v>
      </c>
      <c r="U4" s="32" t="s">
        <v>207</v>
      </c>
      <c r="V4" s="32">
        <f>COUNTIF(AE:AE, U4)</f>
        <v>23</v>
      </c>
      <c r="X4" s="166" t="s">
        <v>173</v>
      </c>
      <c r="Y4" s="167">
        <f>COUNTIFS($AZ:$AZ,"="&amp;4)</f>
        <v>0</v>
      </c>
      <c r="AA4" s="32" t="s">
        <v>1329</v>
      </c>
      <c r="AB4" s="32">
        <f>COUNTIFS($AE:$AE,AA4,$AO:$AO, $F$4)</f>
        <v>0</v>
      </c>
      <c r="AD4" s="32" t="s">
        <v>1329</v>
      </c>
      <c r="AE4" s="32">
        <f>COUNTIFS(AM:AM, AD4)</f>
        <v>0</v>
      </c>
      <c r="AG4" s="32" t="s">
        <v>1329</v>
      </c>
      <c r="AH4" s="32">
        <f>COUNTIFS($AM:$AM, AG4,$AT:$AT,$L$4)</f>
        <v>0</v>
      </c>
    </row>
    <row r="5" spans="1:52">
      <c r="F5" s="32" t="s">
        <v>63</v>
      </c>
      <c r="G5" s="32">
        <f t="shared" si="0"/>
        <v>0</v>
      </c>
      <c r="I5" s="32" t="s">
        <v>34</v>
      </c>
      <c r="J5" s="32">
        <f t="shared" si="1"/>
        <v>0</v>
      </c>
      <c r="L5" s="32" t="s">
        <v>63</v>
      </c>
      <c r="M5" s="32">
        <f t="shared" si="2"/>
        <v>0</v>
      </c>
      <c r="O5" s="32" t="s">
        <v>34</v>
      </c>
      <c r="P5" s="32">
        <f t="shared" si="3"/>
        <v>0</v>
      </c>
      <c r="R5" s="44" t="s">
        <v>35</v>
      </c>
      <c r="S5" s="32">
        <f t="shared" si="4"/>
        <v>0</v>
      </c>
      <c r="U5" s="32" t="s">
        <v>214</v>
      </c>
      <c r="V5" s="32">
        <f>COUNTIF(AE:AE, U5)</f>
        <v>7</v>
      </c>
      <c r="X5" s="166" t="s">
        <v>174</v>
      </c>
      <c r="Y5" s="167">
        <f>COUNTIFS($AZ:$AZ,"="&amp;5)</f>
        <v>0</v>
      </c>
      <c r="AA5" s="32" t="s">
        <v>206</v>
      </c>
      <c r="AB5" s="32">
        <f>COUNTIFS($AE:$AE,AA5,$AO:$AO, $F$4)</f>
        <v>0</v>
      </c>
      <c r="AD5" s="32" t="s">
        <v>206</v>
      </c>
      <c r="AE5" s="32">
        <f>COUNTIFS(AM:AM, AD5)</f>
        <v>0</v>
      </c>
      <c r="AG5" s="32" t="s">
        <v>206</v>
      </c>
      <c r="AH5" s="32">
        <f>COUNTIFS($AM:$AM, AG5,$AT:$AT,$L$4)</f>
        <v>0</v>
      </c>
    </row>
    <row r="6" spans="1:52">
      <c r="F6" s="32" t="s">
        <v>55</v>
      </c>
      <c r="G6" s="32">
        <f t="shared" si="0"/>
        <v>0</v>
      </c>
      <c r="I6" s="32" t="s">
        <v>60</v>
      </c>
      <c r="J6" s="32">
        <f t="shared" si="1"/>
        <v>0</v>
      </c>
      <c r="L6" s="32" t="s">
        <v>55</v>
      </c>
      <c r="M6" s="32">
        <f t="shared" si="2"/>
        <v>0</v>
      </c>
      <c r="O6" s="32" t="s">
        <v>60</v>
      </c>
      <c r="P6" s="32">
        <f t="shared" si="3"/>
        <v>0</v>
      </c>
      <c r="R6" s="32" t="s">
        <v>99</v>
      </c>
      <c r="S6" s="32">
        <f t="shared" si="4"/>
        <v>0</v>
      </c>
      <c r="U6" s="32" t="s">
        <v>1329</v>
      </c>
      <c r="V6" s="32">
        <f>COUNTIF(AE:AE, U6)</f>
        <v>0</v>
      </c>
      <c r="X6" s="166" t="s">
        <v>175</v>
      </c>
      <c r="Y6" s="167">
        <f>COUNTIFS($AZ:$AZ,"="&amp;6)</f>
        <v>0</v>
      </c>
    </row>
    <row r="7" spans="1:52">
      <c r="F7" s="32" t="s">
        <v>57</v>
      </c>
      <c r="G7" s="32">
        <f t="shared" si="0"/>
        <v>13</v>
      </c>
      <c r="I7" s="32" t="s">
        <v>62</v>
      </c>
      <c r="J7" s="32">
        <f t="shared" si="1"/>
        <v>3</v>
      </c>
      <c r="L7" s="32" t="s">
        <v>57</v>
      </c>
      <c r="M7" s="32">
        <f t="shared" si="2"/>
        <v>6</v>
      </c>
      <c r="O7" s="32" t="s">
        <v>62</v>
      </c>
      <c r="P7" s="32">
        <f t="shared" si="3"/>
        <v>0</v>
      </c>
      <c r="R7" s="32" t="s">
        <v>56</v>
      </c>
      <c r="S7" s="32">
        <f t="shared" si="4"/>
        <v>0</v>
      </c>
      <c r="U7" s="32" t="s">
        <v>206</v>
      </c>
      <c r="V7" s="32">
        <f>COUNTIF(AE:AE, U7)</f>
        <v>0</v>
      </c>
      <c r="X7" s="166" t="s">
        <v>176</v>
      </c>
      <c r="Y7" s="167">
        <f>COUNTIFS($AZ:$AZ,"="&amp;7)</f>
        <v>0</v>
      </c>
      <c r="AD7" s="507" t="s">
        <v>2060</v>
      </c>
      <c r="AE7" s="507" t="s">
        <v>65</v>
      </c>
    </row>
    <row r="8" spans="1:52">
      <c r="F8" s="32" t="s">
        <v>59</v>
      </c>
      <c r="G8" s="32">
        <f t="shared" si="0"/>
        <v>0</v>
      </c>
      <c r="I8" s="32"/>
      <c r="J8" s="32"/>
      <c r="L8" s="32" t="s">
        <v>59</v>
      </c>
      <c r="M8" s="32">
        <f t="shared" si="2"/>
        <v>0</v>
      </c>
      <c r="O8" s="32"/>
      <c r="P8" s="32"/>
      <c r="R8" s="32" t="s">
        <v>81</v>
      </c>
      <c r="S8" s="32">
        <f t="shared" si="4"/>
        <v>3</v>
      </c>
      <c r="X8" s="166" t="s">
        <v>177</v>
      </c>
      <c r="Y8" s="167">
        <f>COUNTIFS($AZ:$AZ,"="&amp;8)</f>
        <v>0</v>
      </c>
      <c r="AD8" s="32" t="s">
        <v>207</v>
      </c>
      <c r="AE8" s="32">
        <f>COUNTIFS(AR:AR, AD8)</f>
        <v>0</v>
      </c>
    </row>
    <row r="9" spans="1:52">
      <c r="F9" s="45" t="s">
        <v>67</v>
      </c>
      <c r="G9" s="46">
        <f>COUNTIFS($AC:$AC,"New_TC")</f>
        <v>30</v>
      </c>
      <c r="I9" s="45" t="s">
        <v>100</v>
      </c>
      <c r="J9" s="46">
        <f>COUNTIFS($AC:$AC,"Reuse_Org")</f>
        <v>0</v>
      </c>
      <c r="L9" s="45"/>
      <c r="M9" s="46">
        <f>COUNTA($E:$E)-1</f>
        <v>0</v>
      </c>
      <c r="O9" s="45" t="s">
        <v>101</v>
      </c>
      <c r="P9" s="46">
        <f>COUNTIFS($AC:$AC,"Reuse_Modify")</f>
        <v>0</v>
      </c>
      <c r="R9" s="32"/>
      <c r="S9" s="32"/>
      <c r="X9" s="166" t="s">
        <v>178</v>
      </c>
      <c r="Y9" s="167">
        <f>COUNTIFS($AZ:$AZ,"="&amp;9)</f>
        <v>9</v>
      </c>
      <c r="AD9" s="32" t="s">
        <v>214</v>
      </c>
      <c r="AE9" s="32">
        <f>COUNTIFS(AR:AR, AD9)</f>
        <v>0</v>
      </c>
    </row>
    <row r="10" spans="1:52">
      <c r="F10" s="45" t="s">
        <v>32</v>
      </c>
      <c r="G10" s="46">
        <f>SUM(G2:G8)</f>
        <v>30</v>
      </c>
      <c r="I10" s="45" t="s">
        <v>70</v>
      </c>
      <c r="J10" s="46">
        <f>SUM(J2:J7)</f>
        <v>24</v>
      </c>
      <c r="L10" s="45" t="s">
        <v>32</v>
      </c>
      <c r="M10" s="46">
        <f>SUM(M2:M8)</f>
        <v>9</v>
      </c>
      <c r="O10" s="45" t="s">
        <v>70</v>
      </c>
      <c r="P10" s="46">
        <f>SUM(P2:P7)</f>
        <v>9</v>
      </c>
      <c r="R10" s="45" t="s">
        <v>70</v>
      </c>
      <c r="S10" s="46">
        <f>SUM(S2:S9)</f>
        <v>30</v>
      </c>
      <c r="X10" s="166" t="s">
        <v>179</v>
      </c>
      <c r="Y10" s="167">
        <f>COUNTIFS($AZ:$AZ,"="&amp;10)</f>
        <v>21</v>
      </c>
      <c r="AD10" s="32" t="s">
        <v>1329</v>
      </c>
      <c r="AE10" s="32">
        <f>COUNTIFS(AR:AR, AD10)</f>
        <v>0</v>
      </c>
    </row>
    <row r="11" spans="1:52">
      <c r="X11" s="166" t="s">
        <v>180</v>
      </c>
      <c r="Y11" s="167">
        <f>COUNTIFS($AZ:$AZ,"="&amp;11)</f>
        <v>0</v>
      </c>
      <c r="AD11" s="32" t="s">
        <v>206</v>
      </c>
      <c r="AE11" s="32">
        <f>COUNTIFS(AR:AR, AD11)</f>
        <v>9</v>
      </c>
    </row>
    <row r="12" spans="1:52">
      <c r="X12" s="166" t="s">
        <v>181</v>
      </c>
      <c r="Y12" s="167">
        <f>COUNTIFS($AZ:$AZ,"="&amp;12)</f>
        <v>0</v>
      </c>
    </row>
    <row r="13" spans="1:52">
      <c r="D13" s="41"/>
    </row>
    <row r="14" spans="1:52" ht="16.8" customHeight="1">
      <c r="E14" s="56" t="s">
        <v>38</v>
      </c>
      <c r="F14" s="56" t="s">
        <v>39</v>
      </c>
      <c r="G14" s="55" t="s">
        <v>4</v>
      </c>
      <c r="H14" s="55" t="s">
        <v>41</v>
      </c>
      <c r="I14" s="55" t="s">
        <v>77</v>
      </c>
      <c r="J14" s="55" t="s">
        <v>78</v>
      </c>
      <c r="K14" s="55" t="s">
        <v>79</v>
      </c>
      <c r="L14" s="55" t="s">
        <v>80</v>
      </c>
      <c r="M14" s="55" t="s">
        <v>42</v>
      </c>
      <c r="N14" s="55" t="s">
        <v>43</v>
      </c>
      <c r="O14" s="55" t="s">
        <v>31</v>
      </c>
      <c r="P14" s="55" t="s">
        <v>40</v>
      </c>
      <c r="Q14" s="55" t="s">
        <v>84</v>
      </c>
      <c r="R14" s="55" t="s">
        <v>85</v>
      </c>
      <c r="S14" s="55" t="s">
        <v>45</v>
      </c>
      <c r="T14" s="55" t="s">
        <v>86</v>
      </c>
      <c r="U14" s="55" t="s">
        <v>46</v>
      </c>
      <c r="V14" s="55" t="s">
        <v>44</v>
      </c>
      <c r="W14" s="55" t="s">
        <v>2</v>
      </c>
      <c r="X14" s="55" t="s">
        <v>3</v>
      </c>
      <c r="Y14" s="55" t="s">
        <v>87</v>
      </c>
      <c r="Z14" s="55" t="s">
        <v>88</v>
      </c>
      <c r="AA14" s="55" t="s">
        <v>89</v>
      </c>
      <c r="AB14" s="55" t="s">
        <v>90</v>
      </c>
      <c r="AC14" s="55" t="s">
        <v>91</v>
      </c>
      <c r="AD14" s="57" t="s">
        <v>92</v>
      </c>
      <c r="AE14" s="57" t="s">
        <v>134</v>
      </c>
      <c r="AF14" s="57" t="s">
        <v>135</v>
      </c>
      <c r="AG14" s="58" t="s">
        <v>47</v>
      </c>
      <c r="AH14" s="58" t="s">
        <v>93</v>
      </c>
      <c r="AI14" s="58" t="s">
        <v>84</v>
      </c>
      <c r="AJ14" s="58" t="s">
        <v>94</v>
      </c>
      <c r="AK14" s="58" t="s">
        <v>95</v>
      </c>
      <c r="AL14" s="57" t="s">
        <v>50</v>
      </c>
      <c r="AM14" s="597" t="s">
        <v>48</v>
      </c>
      <c r="AN14" s="597"/>
      <c r="AO14" s="597"/>
      <c r="AP14" s="597"/>
      <c r="AQ14" s="597"/>
      <c r="AR14" s="597" t="s">
        <v>49</v>
      </c>
      <c r="AS14" s="597"/>
      <c r="AT14" s="597"/>
      <c r="AU14" s="597"/>
      <c r="AV14" s="597"/>
      <c r="AW14" s="157"/>
      <c r="AX14" s="157"/>
      <c r="AY14" s="157"/>
      <c r="AZ14" s="32"/>
    </row>
    <row r="15" spans="1:52" ht="16.8" customHeight="1">
      <c r="E15" s="59"/>
      <c r="F15" s="60"/>
      <c r="G15" s="61"/>
      <c r="H15" s="46"/>
      <c r="I15" s="46"/>
      <c r="J15" s="46"/>
      <c r="K15" s="46"/>
      <c r="L15" s="46"/>
      <c r="M15" s="46" t="s">
        <v>0</v>
      </c>
      <c r="N15" s="46" t="s">
        <v>0</v>
      </c>
      <c r="O15" s="46" t="s">
        <v>0</v>
      </c>
      <c r="P15" s="46" t="s">
        <v>0</v>
      </c>
      <c r="Q15" s="46" t="s">
        <v>0</v>
      </c>
      <c r="R15" s="46" t="s">
        <v>0</v>
      </c>
      <c r="S15" s="46"/>
      <c r="T15" s="46" t="s">
        <v>0</v>
      </c>
      <c r="U15" s="46" t="s">
        <v>0</v>
      </c>
      <c r="V15" s="46" t="s">
        <v>0</v>
      </c>
      <c r="W15" s="46"/>
      <c r="X15" s="46"/>
      <c r="Y15" s="46"/>
      <c r="Z15" s="46"/>
      <c r="AA15" s="46" t="s">
        <v>0</v>
      </c>
      <c r="AB15" s="46" t="s">
        <v>0</v>
      </c>
      <c r="AC15" s="46" t="s">
        <v>0</v>
      </c>
      <c r="AD15" s="46"/>
      <c r="AE15" s="46"/>
      <c r="AF15" s="46"/>
      <c r="AG15" s="62"/>
      <c r="AH15" s="62"/>
      <c r="AI15" s="62"/>
      <c r="AJ15" s="62"/>
      <c r="AK15" s="62"/>
      <c r="AL15" s="62"/>
      <c r="AM15" s="63" t="s">
        <v>36</v>
      </c>
      <c r="AN15" s="64" t="s">
        <v>96</v>
      </c>
      <c r="AO15" s="63" t="s">
        <v>52</v>
      </c>
      <c r="AP15" s="64" t="s">
        <v>53</v>
      </c>
      <c r="AQ15" s="63" t="s">
        <v>51</v>
      </c>
      <c r="AR15" s="65" t="s">
        <v>36</v>
      </c>
      <c r="AS15" s="65" t="s">
        <v>96</v>
      </c>
      <c r="AT15" s="66" t="s">
        <v>54</v>
      </c>
      <c r="AU15" s="66" t="s">
        <v>53</v>
      </c>
      <c r="AV15" s="65" t="s">
        <v>51</v>
      </c>
      <c r="AW15" s="158" t="s">
        <v>153</v>
      </c>
      <c r="AX15" s="158" t="s">
        <v>168</v>
      </c>
      <c r="AY15" s="158" t="s">
        <v>169</v>
      </c>
      <c r="AZ15" s="32"/>
    </row>
    <row r="16" spans="1:52" ht="16.8" customHeight="1">
      <c r="E16" s="32"/>
      <c r="F16" s="32"/>
      <c r="G16" s="32"/>
      <c r="H16" s="32"/>
      <c r="I16" s="397" t="s">
        <v>1394</v>
      </c>
      <c r="J16" s="397" t="s">
        <v>1395</v>
      </c>
      <c r="L16" s="32"/>
      <c r="M16" s="32"/>
      <c r="N16" s="398">
        <v>10107087</v>
      </c>
      <c r="O16" s="32"/>
      <c r="P16" s="32"/>
      <c r="Q16" s="347" t="s">
        <v>7727</v>
      </c>
      <c r="R16" s="397" t="s">
        <v>7728</v>
      </c>
      <c r="S16" s="32"/>
      <c r="T16" s="32"/>
      <c r="U16" s="32"/>
      <c r="V16" s="32"/>
      <c r="W16" s="347" t="s">
        <v>29</v>
      </c>
      <c r="X16" s="347" t="s">
        <v>141</v>
      </c>
      <c r="Y16" s="32"/>
      <c r="Z16" s="32"/>
      <c r="AA16" s="32"/>
      <c r="AB16" s="32"/>
      <c r="AC16" s="76" t="s">
        <v>142</v>
      </c>
      <c r="AD16" s="32"/>
      <c r="AE16" s="353" t="s">
        <v>207</v>
      </c>
      <c r="AF16" s="396">
        <v>44104</v>
      </c>
      <c r="AG16" s="32"/>
      <c r="AH16" s="32"/>
      <c r="AI16" s="112"/>
      <c r="AJ16" s="32"/>
      <c r="AK16" s="32"/>
      <c r="AL16" s="32"/>
      <c r="AM16" s="353" t="s">
        <v>214</v>
      </c>
      <c r="AN16" s="396">
        <v>44110</v>
      </c>
      <c r="AO16" s="353" t="s">
        <v>57</v>
      </c>
      <c r="AP16" s="358" t="s">
        <v>56</v>
      </c>
      <c r="AQ16" s="353" t="s">
        <v>1446</v>
      </c>
      <c r="AR16" s="422"/>
      <c r="AS16" s="423"/>
      <c r="AT16" s="422"/>
      <c r="AU16" s="424"/>
      <c r="AV16" s="422"/>
      <c r="AW16" s="159"/>
      <c r="AX16" s="159"/>
      <c r="AY16" s="159"/>
      <c r="AZ16" s="32">
        <f>MONTH(AF16)</f>
        <v>9</v>
      </c>
    </row>
    <row r="17" spans="5:52" ht="16.8" customHeight="1">
      <c r="E17" s="32"/>
      <c r="F17" s="32"/>
      <c r="G17" s="32"/>
      <c r="H17" s="32"/>
      <c r="I17" s="397" t="s">
        <v>1396</v>
      </c>
      <c r="J17" s="397" t="s">
        <v>1397</v>
      </c>
      <c r="L17" s="32"/>
      <c r="M17" s="32"/>
      <c r="N17" s="398">
        <v>10107091</v>
      </c>
      <c r="O17" s="32"/>
      <c r="P17" s="32"/>
      <c r="Q17" s="347" t="s">
        <v>7729</v>
      </c>
      <c r="R17" s="397" t="s">
        <v>7730</v>
      </c>
      <c r="S17" s="32"/>
      <c r="T17" s="32"/>
      <c r="U17" s="32"/>
      <c r="V17" s="32"/>
      <c r="W17" s="347" t="s">
        <v>29</v>
      </c>
      <c r="X17" s="347" t="s">
        <v>141</v>
      </c>
      <c r="Y17" s="32"/>
      <c r="Z17" s="32"/>
      <c r="AA17" s="32"/>
      <c r="AB17" s="32"/>
      <c r="AC17" s="76" t="s">
        <v>142</v>
      </c>
      <c r="AD17" s="32"/>
      <c r="AE17" s="353" t="s">
        <v>207</v>
      </c>
      <c r="AF17" s="396">
        <v>44104</v>
      </c>
      <c r="AG17" s="32"/>
      <c r="AH17" s="32"/>
      <c r="AI17" s="112"/>
      <c r="AJ17" s="32"/>
      <c r="AK17" s="32"/>
      <c r="AL17" s="32"/>
      <c r="AM17" s="353" t="s">
        <v>214</v>
      </c>
      <c r="AN17" s="396">
        <v>44110</v>
      </c>
      <c r="AO17" s="353" t="s">
        <v>56</v>
      </c>
      <c r="AP17" s="353" t="s">
        <v>56</v>
      </c>
      <c r="AQ17" s="353"/>
      <c r="AR17" s="422"/>
      <c r="AS17" s="423"/>
      <c r="AT17" s="422"/>
      <c r="AU17" s="424"/>
      <c r="AV17" s="422"/>
      <c r="AW17" s="159"/>
      <c r="AX17" s="159"/>
      <c r="AY17" s="159"/>
      <c r="AZ17" s="32">
        <f t="shared" ref="AZ17:AZ45" si="5">MONTH(AF17)</f>
        <v>9</v>
      </c>
    </row>
    <row r="18" spans="5:52" ht="16.8" customHeight="1">
      <c r="E18" s="32"/>
      <c r="F18" s="32"/>
      <c r="G18" s="32"/>
      <c r="H18" s="32"/>
      <c r="I18" s="397" t="s">
        <v>1398</v>
      </c>
      <c r="J18" s="397" t="s">
        <v>1399</v>
      </c>
      <c r="L18" s="32"/>
      <c r="M18" s="32"/>
      <c r="N18" s="398">
        <v>10107091</v>
      </c>
      <c r="O18" s="32"/>
      <c r="P18" s="32"/>
      <c r="Q18" s="347" t="s">
        <v>7731</v>
      </c>
      <c r="R18" s="397" t="s">
        <v>7732</v>
      </c>
      <c r="S18" s="32"/>
      <c r="T18" s="32"/>
      <c r="U18" s="32"/>
      <c r="V18" s="32"/>
      <c r="W18" s="347" t="s">
        <v>29</v>
      </c>
      <c r="X18" s="347" t="s">
        <v>141</v>
      </c>
      <c r="Y18" s="32"/>
      <c r="Z18" s="32"/>
      <c r="AA18" s="32"/>
      <c r="AB18" s="32"/>
      <c r="AC18" s="76" t="s">
        <v>142</v>
      </c>
      <c r="AD18" s="32"/>
      <c r="AE18" s="353" t="s">
        <v>207</v>
      </c>
      <c r="AF18" s="396">
        <v>44104</v>
      </c>
      <c r="AG18" s="32"/>
      <c r="AH18" s="32"/>
      <c r="AI18" s="112"/>
      <c r="AJ18" s="32"/>
      <c r="AK18" s="32"/>
      <c r="AL18" s="32"/>
      <c r="AM18" s="353" t="s">
        <v>214</v>
      </c>
      <c r="AN18" s="396">
        <v>44110</v>
      </c>
      <c r="AO18" s="353" t="s">
        <v>56</v>
      </c>
      <c r="AP18" s="353" t="s">
        <v>56</v>
      </c>
      <c r="AQ18" s="353" t="s">
        <v>1447</v>
      </c>
      <c r="AR18" s="422"/>
      <c r="AS18" s="423"/>
      <c r="AT18" s="422"/>
      <c r="AU18" s="424"/>
      <c r="AV18" s="422"/>
      <c r="AW18" s="159"/>
      <c r="AX18" s="159"/>
      <c r="AY18" s="159"/>
      <c r="AZ18" s="32">
        <f t="shared" si="5"/>
        <v>9</v>
      </c>
    </row>
    <row r="19" spans="5:52" ht="16.8" customHeight="1">
      <c r="E19" s="32"/>
      <c r="F19" s="32"/>
      <c r="G19" s="32"/>
      <c r="H19" s="32"/>
      <c r="I19" s="399" t="s">
        <v>2031</v>
      </c>
      <c r="J19" s="399" t="s">
        <v>2032</v>
      </c>
      <c r="L19" s="32"/>
      <c r="M19" s="32"/>
      <c r="N19" s="400" t="s">
        <v>1400</v>
      </c>
      <c r="O19" s="32"/>
      <c r="P19" s="32"/>
      <c r="Q19" s="411" t="s">
        <v>7733</v>
      </c>
      <c r="R19" s="399" t="s">
        <v>7734</v>
      </c>
      <c r="S19" s="32"/>
      <c r="T19" s="32"/>
      <c r="U19" s="32"/>
      <c r="V19" s="32"/>
      <c r="W19" s="411" t="s">
        <v>29</v>
      </c>
      <c r="X19" s="411" t="s">
        <v>141</v>
      </c>
      <c r="Y19" s="32"/>
      <c r="Z19" s="32"/>
      <c r="AA19" s="32"/>
      <c r="AB19" s="32"/>
      <c r="AC19" s="76" t="s">
        <v>142</v>
      </c>
      <c r="AD19" s="32"/>
      <c r="AE19" s="415" t="s">
        <v>207</v>
      </c>
      <c r="AF19" s="416">
        <v>44104</v>
      </c>
      <c r="AG19" s="32"/>
      <c r="AH19" s="32"/>
      <c r="AI19" s="112"/>
      <c r="AJ19" s="32"/>
      <c r="AK19" s="32"/>
      <c r="AL19" s="32"/>
      <c r="AM19" s="415" t="s">
        <v>214</v>
      </c>
      <c r="AN19" s="416">
        <v>44110</v>
      </c>
      <c r="AO19" s="415" t="s">
        <v>57</v>
      </c>
      <c r="AP19" s="425" t="s">
        <v>1448</v>
      </c>
      <c r="AQ19" s="415" t="s">
        <v>1449</v>
      </c>
      <c r="AR19" s="426" t="s">
        <v>206</v>
      </c>
      <c r="AS19" s="427">
        <v>44111</v>
      </c>
      <c r="AT19" s="428" t="s">
        <v>57</v>
      </c>
      <c r="AU19" s="426" t="s">
        <v>56</v>
      </c>
      <c r="AV19" s="428" t="s">
        <v>2047</v>
      </c>
      <c r="AW19" s="159"/>
      <c r="AX19" s="159"/>
      <c r="AY19" s="159"/>
      <c r="AZ19" s="32">
        <f t="shared" si="5"/>
        <v>9</v>
      </c>
    </row>
    <row r="20" spans="5:52" ht="16.8" customHeight="1">
      <c r="E20" s="32"/>
      <c r="F20" s="32"/>
      <c r="G20" s="32"/>
      <c r="H20" s="32"/>
      <c r="I20" s="399" t="s">
        <v>2033</v>
      </c>
      <c r="J20" s="399" t="s">
        <v>2034</v>
      </c>
      <c r="L20" s="32"/>
      <c r="M20" s="32"/>
      <c r="N20" s="400" t="s">
        <v>1401</v>
      </c>
      <c r="O20" s="32"/>
      <c r="P20" s="32"/>
      <c r="Q20" s="411" t="s">
        <v>7735</v>
      </c>
      <c r="R20" s="399" t="s">
        <v>7728</v>
      </c>
      <c r="S20" s="32"/>
      <c r="T20" s="32"/>
      <c r="U20" s="32"/>
      <c r="V20" s="32"/>
      <c r="W20" s="411" t="s">
        <v>29</v>
      </c>
      <c r="X20" s="411" t="s">
        <v>141</v>
      </c>
      <c r="Y20" s="32"/>
      <c r="Z20" s="32"/>
      <c r="AA20" s="32"/>
      <c r="AB20" s="32"/>
      <c r="AC20" s="76" t="s">
        <v>142</v>
      </c>
      <c r="AD20" s="32"/>
      <c r="AE20" s="415" t="s">
        <v>207</v>
      </c>
      <c r="AF20" s="416">
        <v>44111</v>
      </c>
      <c r="AG20" s="32"/>
      <c r="AH20" s="32"/>
      <c r="AI20" s="112"/>
      <c r="AJ20" s="32"/>
      <c r="AK20" s="32"/>
      <c r="AL20" s="32"/>
      <c r="AM20" s="415" t="s">
        <v>214</v>
      </c>
      <c r="AN20" s="416">
        <v>44110</v>
      </c>
      <c r="AO20" s="415" t="s">
        <v>57</v>
      </c>
      <c r="AP20" s="425" t="s">
        <v>1448</v>
      </c>
      <c r="AQ20" s="415"/>
      <c r="AR20" s="426" t="s">
        <v>206</v>
      </c>
      <c r="AS20" s="427">
        <v>44111</v>
      </c>
      <c r="AT20" s="428" t="s">
        <v>56</v>
      </c>
      <c r="AU20" s="426" t="s">
        <v>56</v>
      </c>
      <c r="AV20" s="428" t="s">
        <v>2048</v>
      </c>
      <c r="AW20" s="159"/>
      <c r="AX20" s="159"/>
      <c r="AY20" s="159"/>
      <c r="AZ20" s="32">
        <f t="shared" si="5"/>
        <v>10</v>
      </c>
    </row>
    <row r="21" spans="5:52" ht="16.8" customHeight="1">
      <c r="E21" s="32"/>
      <c r="F21" s="32"/>
      <c r="G21" s="32"/>
      <c r="H21" s="32"/>
      <c r="I21" s="399" t="s">
        <v>2035</v>
      </c>
      <c r="J21" s="399" t="s">
        <v>2036</v>
      </c>
      <c r="L21" s="32"/>
      <c r="M21" s="32"/>
      <c r="N21" s="400">
        <v>10107102</v>
      </c>
      <c r="O21" s="32"/>
      <c r="P21" s="32"/>
      <c r="Q21" s="411" t="s">
        <v>7736</v>
      </c>
      <c r="R21" s="399" t="s">
        <v>7728</v>
      </c>
      <c r="S21" s="32"/>
      <c r="T21" s="32"/>
      <c r="U21" s="32"/>
      <c r="V21" s="32"/>
      <c r="W21" s="411" t="s">
        <v>29</v>
      </c>
      <c r="X21" s="411" t="s">
        <v>141</v>
      </c>
      <c r="Y21" s="32"/>
      <c r="Z21" s="32"/>
      <c r="AA21" s="32"/>
      <c r="AB21" s="32"/>
      <c r="AC21" s="76" t="s">
        <v>142</v>
      </c>
      <c r="AD21" s="32"/>
      <c r="AE21" s="415" t="s">
        <v>207</v>
      </c>
      <c r="AF21" s="416">
        <v>44104</v>
      </c>
      <c r="AG21" s="32"/>
      <c r="AH21" s="32"/>
      <c r="AI21" s="112"/>
      <c r="AJ21" s="32"/>
      <c r="AK21" s="32"/>
      <c r="AL21" s="32"/>
      <c r="AM21" s="415" t="s">
        <v>214</v>
      </c>
      <c r="AN21" s="416">
        <v>44110</v>
      </c>
      <c r="AO21" s="415" t="s">
        <v>57</v>
      </c>
      <c r="AP21" s="425" t="s">
        <v>1448</v>
      </c>
      <c r="AQ21" s="415" t="s">
        <v>1450</v>
      </c>
      <c r="AR21" s="426" t="s">
        <v>206</v>
      </c>
      <c r="AS21" s="427">
        <v>44111</v>
      </c>
      <c r="AT21" s="428" t="s">
        <v>1390</v>
      </c>
      <c r="AU21" s="426" t="s">
        <v>56</v>
      </c>
      <c r="AV21" s="428" t="s">
        <v>2049</v>
      </c>
      <c r="AW21" s="159"/>
      <c r="AX21" s="159"/>
      <c r="AY21" s="159"/>
      <c r="AZ21" s="32">
        <f t="shared" si="5"/>
        <v>9</v>
      </c>
    </row>
    <row r="22" spans="5:52" ht="16.8" customHeight="1">
      <c r="E22" s="32"/>
      <c r="F22" s="32"/>
      <c r="G22" s="32"/>
      <c r="H22" s="32"/>
      <c r="I22" s="397" t="s">
        <v>1402</v>
      </c>
      <c r="J22" s="397" t="s">
        <v>1403</v>
      </c>
      <c r="L22" s="32"/>
      <c r="M22" s="32"/>
      <c r="N22" s="398">
        <v>10107110</v>
      </c>
      <c r="O22" s="32"/>
      <c r="P22" s="32"/>
      <c r="Q22" s="347" t="s">
        <v>7737</v>
      </c>
      <c r="R22" s="397" t="s">
        <v>7738</v>
      </c>
      <c r="S22" s="32"/>
      <c r="T22" s="32"/>
      <c r="U22" s="32"/>
      <c r="V22" s="32"/>
      <c r="W22" s="347" t="s">
        <v>29</v>
      </c>
      <c r="X22" s="347" t="s">
        <v>141</v>
      </c>
      <c r="Y22" s="32"/>
      <c r="Z22" s="32"/>
      <c r="AA22" s="32"/>
      <c r="AB22" s="32"/>
      <c r="AC22" s="76" t="s">
        <v>142</v>
      </c>
      <c r="AD22" s="32"/>
      <c r="AE22" s="353" t="s">
        <v>207</v>
      </c>
      <c r="AF22" s="396">
        <v>44104</v>
      </c>
      <c r="AG22" s="32"/>
      <c r="AH22" s="32"/>
      <c r="AI22" s="112"/>
      <c r="AJ22" s="32"/>
      <c r="AK22" s="32"/>
      <c r="AL22" s="32"/>
      <c r="AM22" s="353" t="s">
        <v>214</v>
      </c>
      <c r="AN22" s="396">
        <v>44110</v>
      </c>
      <c r="AO22" s="353" t="s">
        <v>56</v>
      </c>
      <c r="AP22" s="353" t="s">
        <v>56</v>
      </c>
      <c r="AQ22" s="353"/>
      <c r="AR22" s="422"/>
      <c r="AS22" s="423"/>
      <c r="AT22" s="422"/>
      <c r="AU22" s="424"/>
      <c r="AV22" s="422"/>
      <c r="AW22" s="159"/>
      <c r="AX22" s="159"/>
      <c r="AY22" s="159"/>
      <c r="AZ22" s="32">
        <f t="shared" si="5"/>
        <v>9</v>
      </c>
    </row>
    <row r="23" spans="5:52" ht="16.8" customHeight="1">
      <c r="E23" s="32"/>
      <c r="F23" s="32"/>
      <c r="G23" s="32"/>
      <c r="H23" s="32"/>
      <c r="I23" s="397" t="s">
        <v>1404</v>
      </c>
      <c r="J23" s="397" t="s">
        <v>1405</v>
      </c>
      <c r="L23" s="32"/>
      <c r="M23" s="32"/>
      <c r="N23" s="398">
        <v>10107110</v>
      </c>
      <c r="O23" s="32"/>
      <c r="P23" s="32"/>
      <c r="Q23" s="347" t="s">
        <v>7739</v>
      </c>
      <c r="R23" s="397" t="s">
        <v>7728</v>
      </c>
      <c r="S23" s="32"/>
      <c r="T23" s="32"/>
      <c r="U23" s="32"/>
      <c r="V23" s="32"/>
      <c r="W23" s="347" t="s">
        <v>29</v>
      </c>
      <c r="X23" s="347" t="s">
        <v>141</v>
      </c>
      <c r="Y23" s="32"/>
      <c r="Z23" s="32"/>
      <c r="AA23" s="32"/>
      <c r="AB23" s="32"/>
      <c r="AC23" s="76" t="s">
        <v>142</v>
      </c>
      <c r="AD23" s="32"/>
      <c r="AE23" s="353" t="s">
        <v>207</v>
      </c>
      <c r="AF23" s="396">
        <v>44104</v>
      </c>
      <c r="AG23" s="32"/>
      <c r="AH23" s="32"/>
      <c r="AI23" s="112"/>
      <c r="AJ23" s="32"/>
      <c r="AK23" s="32"/>
      <c r="AL23" s="32"/>
      <c r="AM23" s="353" t="s">
        <v>214</v>
      </c>
      <c r="AN23" s="396">
        <v>44110</v>
      </c>
      <c r="AO23" s="353" t="s">
        <v>57</v>
      </c>
      <c r="AP23" s="358" t="s">
        <v>56</v>
      </c>
      <c r="AQ23" s="353" t="s">
        <v>1451</v>
      </c>
      <c r="AR23" s="422"/>
      <c r="AS23" s="423"/>
      <c r="AT23" s="422"/>
      <c r="AU23" s="424"/>
      <c r="AV23" s="422"/>
      <c r="AW23" s="173"/>
      <c r="AX23" s="159"/>
      <c r="AY23" s="173"/>
      <c r="AZ23" s="32">
        <f t="shared" si="5"/>
        <v>9</v>
      </c>
    </row>
    <row r="24" spans="5:52" ht="16.8" customHeight="1">
      <c r="E24" s="32"/>
      <c r="F24" s="32"/>
      <c r="G24" s="32"/>
      <c r="H24" s="32"/>
      <c r="I24" s="397" t="s">
        <v>1406</v>
      </c>
      <c r="J24" s="397" t="s">
        <v>1407</v>
      </c>
      <c r="L24" s="32"/>
      <c r="M24" s="32"/>
      <c r="N24" s="398">
        <v>10107112</v>
      </c>
      <c r="O24" s="32"/>
      <c r="P24" s="32"/>
      <c r="Q24" s="347" t="s">
        <v>7740</v>
      </c>
      <c r="R24" s="397" t="s">
        <v>7741</v>
      </c>
      <c r="S24" s="32"/>
      <c r="T24" s="32"/>
      <c r="U24" s="32"/>
      <c r="V24" s="32"/>
      <c r="W24" s="347" t="s">
        <v>29</v>
      </c>
      <c r="X24" s="347" t="s">
        <v>141</v>
      </c>
      <c r="Y24" s="32"/>
      <c r="Z24" s="32"/>
      <c r="AA24" s="32"/>
      <c r="AB24" s="32"/>
      <c r="AC24" s="76" t="s">
        <v>142</v>
      </c>
      <c r="AD24" s="32"/>
      <c r="AE24" s="353" t="s">
        <v>207</v>
      </c>
      <c r="AF24" s="396">
        <v>44104</v>
      </c>
      <c r="AG24" s="32"/>
      <c r="AH24" s="32"/>
      <c r="AI24" s="112"/>
      <c r="AJ24" s="32"/>
      <c r="AK24" s="32"/>
      <c r="AL24" s="32"/>
      <c r="AM24" s="353" t="s">
        <v>214</v>
      </c>
      <c r="AN24" s="396">
        <v>44110</v>
      </c>
      <c r="AO24" s="353" t="s">
        <v>56</v>
      </c>
      <c r="AP24" s="353" t="s">
        <v>56</v>
      </c>
      <c r="AQ24" s="353"/>
      <c r="AR24" s="422"/>
      <c r="AS24" s="423"/>
      <c r="AT24" s="422"/>
      <c r="AU24" s="424"/>
      <c r="AV24" s="422"/>
      <c r="AW24" s="173"/>
      <c r="AX24" s="159"/>
      <c r="AY24" s="173"/>
      <c r="AZ24" s="32">
        <f t="shared" si="5"/>
        <v>9</v>
      </c>
    </row>
    <row r="25" spans="5:52" ht="16.8" customHeight="1">
      <c r="E25" s="32"/>
      <c r="F25" s="32"/>
      <c r="G25" s="32"/>
      <c r="H25" s="32"/>
      <c r="I25" s="397" t="s">
        <v>1408</v>
      </c>
      <c r="J25" s="397" t="s">
        <v>1409</v>
      </c>
      <c r="L25" s="32"/>
      <c r="M25" s="32"/>
      <c r="N25" s="398">
        <v>10107112</v>
      </c>
      <c r="O25" s="32"/>
      <c r="P25" s="32"/>
      <c r="Q25" s="347" t="s">
        <v>7742</v>
      </c>
      <c r="R25" s="397" t="s">
        <v>7743</v>
      </c>
      <c r="S25" s="32"/>
      <c r="T25" s="32"/>
      <c r="U25" s="32"/>
      <c r="V25" s="32"/>
      <c r="W25" s="347" t="s">
        <v>29</v>
      </c>
      <c r="X25" s="347" t="s">
        <v>141</v>
      </c>
      <c r="Y25" s="32"/>
      <c r="Z25" s="32"/>
      <c r="AA25" s="32"/>
      <c r="AB25" s="32"/>
      <c r="AC25" s="76" t="s">
        <v>142</v>
      </c>
      <c r="AD25" s="32"/>
      <c r="AE25" s="353" t="s">
        <v>207</v>
      </c>
      <c r="AF25" s="396">
        <v>44104</v>
      </c>
      <c r="AG25" s="32"/>
      <c r="AH25" s="32"/>
      <c r="AI25" s="112"/>
      <c r="AJ25" s="32"/>
      <c r="AK25" s="32"/>
      <c r="AL25" s="32"/>
      <c r="AM25" s="353" t="s">
        <v>214</v>
      </c>
      <c r="AN25" s="396">
        <v>44110</v>
      </c>
      <c r="AO25" s="353" t="s">
        <v>56</v>
      </c>
      <c r="AP25" s="353" t="s">
        <v>56</v>
      </c>
      <c r="AQ25" s="353"/>
      <c r="AR25" s="422"/>
      <c r="AS25" s="423"/>
      <c r="AT25" s="422"/>
      <c r="AU25" s="424"/>
      <c r="AV25" s="422"/>
      <c r="AW25" s="173"/>
      <c r="AX25" s="159"/>
      <c r="AY25" s="173"/>
      <c r="AZ25" s="32">
        <f t="shared" si="5"/>
        <v>9</v>
      </c>
    </row>
    <row r="26" spans="5:52" ht="16.8" customHeight="1">
      <c r="E26" s="32"/>
      <c r="F26" s="32"/>
      <c r="G26" s="32"/>
      <c r="H26" s="32"/>
      <c r="I26" s="397" t="s">
        <v>1410</v>
      </c>
      <c r="J26" s="397" t="s">
        <v>1411</v>
      </c>
      <c r="L26" s="32"/>
      <c r="M26" s="32"/>
      <c r="N26" s="398">
        <v>10107118</v>
      </c>
      <c r="O26" s="32"/>
      <c r="P26" s="32"/>
      <c r="Q26" s="347" t="s">
        <v>7744</v>
      </c>
      <c r="R26" s="397" t="s">
        <v>7745</v>
      </c>
      <c r="S26" s="32"/>
      <c r="T26" s="32"/>
      <c r="U26" s="32"/>
      <c r="V26" s="32"/>
      <c r="W26" s="347" t="s">
        <v>29</v>
      </c>
      <c r="X26" s="347" t="s">
        <v>141</v>
      </c>
      <c r="Y26" s="32"/>
      <c r="Z26" s="32"/>
      <c r="AA26" s="32"/>
      <c r="AB26" s="32"/>
      <c r="AC26" s="76" t="s">
        <v>142</v>
      </c>
      <c r="AD26" s="32"/>
      <c r="AE26" s="353" t="s">
        <v>207</v>
      </c>
      <c r="AF26" s="396">
        <v>44106</v>
      </c>
      <c r="AG26" s="32"/>
      <c r="AH26" s="32"/>
      <c r="AI26" s="112"/>
      <c r="AJ26" s="32"/>
      <c r="AK26" s="32"/>
      <c r="AL26" s="32"/>
      <c r="AM26" s="353" t="s">
        <v>214</v>
      </c>
      <c r="AN26" s="396">
        <v>44110</v>
      </c>
      <c r="AO26" s="353" t="s">
        <v>57</v>
      </c>
      <c r="AP26" s="358" t="s">
        <v>56</v>
      </c>
      <c r="AQ26" s="429" t="s">
        <v>1452</v>
      </c>
      <c r="AR26" s="422"/>
      <c r="AS26" s="423"/>
      <c r="AT26" s="422"/>
      <c r="AU26" s="424"/>
      <c r="AV26" s="422"/>
      <c r="AW26" s="173"/>
      <c r="AX26" s="159"/>
      <c r="AY26" s="173"/>
      <c r="AZ26" s="32">
        <f t="shared" si="5"/>
        <v>10</v>
      </c>
    </row>
    <row r="27" spans="5:52" ht="16.8" customHeight="1">
      <c r="E27" s="32"/>
      <c r="F27" s="32"/>
      <c r="G27" s="32"/>
      <c r="H27" s="32"/>
      <c r="I27" s="397" t="s">
        <v>1412</v>
      </c>
      <c r="J27" s="397" t="s">
        <v>1413</v>
      </c>
      <c r="L27" s="32"/>
      <c r="M27" s="32"/>
      <c r="N27" s="398">
        <v>10107118</v>
      </c>
      <c r="O27" s="32"/>
      <c r="P27" s="32"/>
      <c r="Q27" s="347" t="s">
        <v>7746</v>
      </c>
      <c r="R27" s="397" t="s">
        <v>7745</v>
      </c>
      <c r="S27" s="32"/>
      <c r="T27" s="32"/>
      <c r="U27" s="32"/>
      <c r="V27" s="32"/>
      <c r="W27" s="347" t="s">
        <v>29</v>
      </c>
      <c r="X27" s="347" t="s">
        <v>141</v>
      </c>
      <c r="Y27" s="32"/>
      <c r="Z27" s="32"/>
      <c r="AA27" s="32"/>
      <c r="AB27" s="32"/>
      <c r="AC27" s="76" t="s">
        <v>142</v>
      </c>
      <c r="AD27" s="32"/>
      <c r="AE27" s="353" t="s">
        <v>207</v>
      </c>
      <c r="AF27" s="396">
        <v>44106</v>
      </c>
      <c r="AG27" s="32"/>
      <c r="AH27" s="32"/>
      <c r="AI27" s="112"/>
      <c r="AJ27" s="32"/>
      <c r="AK27" s="32"/>
      <c r="AL27" s="32"/>
      <c r="AM27" s="353" t="s">
        <v>214</v>
      </c>
      <c r="AN27" s="396">
        <v>44110</v>
      </c>
      <c r="AO27" s="353" t="s">
        <v>57</v>
      </c>
      <c r="AP27" s="358" t="s">
        <v>56</v>
      </c>
      <c r="AQ27" s="429" t="s">
        <v>1453</v>
      </c>
      <c r="AR27" s="422"/>
      <c r="AS27" s="423"/>
      <c r="AT27" s="422"/>
      <c r="AU27" s="424"/>
      <c r="AV27" s="422"/>
      <c r="AW27" s="173"/>
      <c r="AX27" s="159"/>
      <c r="AY27" s="173"/>
      <c r="AZ27" s="32">
        <f t="shared" si="5"/>
        <v>10</v>
      </c>
    </row>
    <row r="28" spans="5:52" ht="16.8" customHeight="1">
      <c r="E28" s="32"/>
      <c r="F28" s="32"/>
      <c r="G28" s="32"/>
      <c r="H28" s="32"/>
      <c r="I28" s="401" t="s">
        <v>2037</v>
      </c>
      <c r="J28" s="401" t="s">
        <v>2038</v>
      </c>
      <c r="L28" s="32"/>
      <c r="M28" s="32"/>
      <c r="N28" s="402">
        <v>10107119</v>
      </c>
      <c r="O28" s="32"/>
      <c r="P28" s="32"/>
      <c r="Q28" s="412" t="s">
        <v>7747</v>
      </c>
      <c r="R28" s="401" t="s">
        <v>7748</v>
      </c>
      <c r="S28" s="32"/>
      <c r="T28" s="32"/>
      <c r="U28" s="32"/>
      <c r="V28" s="32"/>
      <c r="W28" s="412" t="s">
        <v>29</v>
      </c>
      <c r="X28" s="412" t="s">
        <v>141</v>
      </c>
      <c r="Y28" s="32"/>
      <c r="Z28" s="32"/>
      <c r="AA28" s="32"/>
      <c r="AB28" s="32"/>
      <c r="AC28" s="76" t="s">
        <v>142</v>
      </c>
      <c r="AD28" s="32"/>
      <c r="AE28" s="340" t="s">
        <v>207</v>
      </c>
      <c r="AF28" s="417">
        <v>44106</v>
      </c>
      <c r="AG28" s="32"/>
      <c r="AH28" s="32"/>
      <c r="AI28" s="112"/>
      <c r="AJ28" s="32"/>
      <c r="AK28" s="32"/>
      <c r="AL28" s="32"/>
      <c r="AM28" s="340" t="s">
        <v>214</v>
      </c>
      <c r="AN28" s="417">
        <v>44110</v>
      </c>
      <c r="AO28" s="340" t="s">
        <v>57</v>
      </c>
      <c r="AP28" s="430" t="s">
        <v>1454</v>
      </c>
      <c r="AQ28" s="340" t="s">
        <v>1455</v>
      </c>
      <c r="AR28" s="431" t="s">
        <v>206</v>
      </c>
      <c r="AS28" s="432">
        <v>44111</v>
      </c>
      <c r="AT28" s="431" t="s">
        <v>57</v>
      </c>
      <c r="AU28" s="426" t="s">
        <v>56</v>
      </c>
      <c r="AV28" s="500" t="s">
        <v>2050</v>
      </c>
      <c r="AW28" s="173"/>
      <c r="AX28" s="159"/>
      <c r="AY28" s="173"/>
      <c r="AZ28" s="32">
        <f t="shared" si="5"/>
        <v>10</v>
      </c>
    </row>
    <row r="29" spans="5:52" ht="16.8" customHeight="1">
      <c r="E29" s="32"/>
      <c r="F29" s="32"/>
      <c r="G29" s="32"/>
      <c r="H29" s="32"/>
      <c r="I29" s="401" t="s">
        <v>2039</v>
      </c>
      <c r="J29" s="499" t="s">
        <v>2040</v>
      </c>
      <c r="L29" s="32"/>
      <c r="M29" s="32"/>
      <c r="N29" s="402">
        <v>10107119</v>
      </c>
      <c r="O29" s="32"/>
      <c r="P29" s="32"/>
      <c r="Q29" s="412" t="s">
        <v>7749</v>
      </c>
      <c r="R29" s="401" t="s">
        <v>7748</v>
      </c>
      <c r="S29" s="32"/>
      <c r="T29" s="32"/>
      <c r="U29" s="32"/>
      <c r="V29" s="32"/>
      <c r="W29" s="412" t="s">
        <v>29</v>
      </c>
      <c r="X29" s="412" t="s">
        <v>141</v>
      </c>
      <c r="Y29" s="32"/>
      <c r="Z29" s="32"/>
      <c r="AA29" s="32"/>
      <c r="AB29" s="32"/>
      <c r="AC29" s="76" t="s">
        <v>142</v>
      </c>
      <c r="AD29" s="32"/>
      <c r="AE29" s="340" t="s">
        <v>207</v>
      </c>
      <c r="AF29" s="417">
        <v>44106</v>
      </c>
      <c r="AG29" s="32"/>
      <c r="AH29" s="32"/>
      <c r="AI29" s="112"/>
      <c r="AJ29" s="32"/>
      <c r="AK29" s="32"/>
      <c r="AL29" s="32"/>
      <c r="AM29" s="340" t="s">
        <v>214</v>
      </c>
      <c r="AN29" s="417">
        <v>44110</v>
      </c>
      <c r="AO29" s="340" t="s">
        <v>57</v>
      </c>
      <c r="AP29" s="430" t="s">
        <v>1454</v>
      </c>
      <c r="AQ29" s="340" t="s">
        <v>1456</v>
      </c>
      <c r="AR29" s="431" t="s">
        <v>206</v>
      </c>
      <c r="AS29" s="432">
        <v>44111</v>
      </c>
      <c r="AT29" s="431" t="s">
        <v>57</v>
      </c>
      <c r="AU29" s="426" t="s">
        <v>56</v>
      </c>
      <c r="AV29" s="431" t="s">
        <v>2051</v>
      </c>
      <c r="AW29" s="173"/>
      <c r="AX29" s="159"/>
      <c r="AY29" s="173"/>
      <c r="AZ29" s="32">
        <f t="shared" si="5"/>
        <v>10</v>
      </c>
    </row>
    <row r="30" spans="5:52" ht="16.8" customHeight="1">
      <c r="E30" s="32"/>
      <c r="F30" s="32"/>
      <c r="G30" s="32"/>
      <c r="H30" s="32"/>
      <c r="I30" s="397" t="s">
        <v>1414</v>
      </c>
      <c r="J30" s="397" t="s">
        <v>1415</v>
      </c>
      <c r="L30" s="32"/>
      <c r="M30" s="32"/>
      <c r="N30" s="398">
        <v>10107003</v>
      </c>
      <c r="O30" s="32"/>
      <c r="P30" s="32"/>
      <c r="Q30" s="347" t="s">
        <v>7750</v>
      </c>
      <c r="R30" s="397" t="s">
        <v>7751</v>
      </c>
      <c r="S30" s="32"/>
      <c r="T30" s="32"/>
      <c r="U30" s="32"/>
      <c r="V30" s="32"/>
      <c r="W30" s="347" t="s">
        <v>29</v>
      </c>
      <c r="X30" s="347" t="s">
        <v>141</v>
      </c>
      <c r="Y30" s="32"/>
      <c r="Z30" s="32"/>
      <c r="AA30" s="32"/>
      <c r="AB30" s="32"/>
      <c r="AC30" s="76" t="s">
        <v>142</v>
      </c>
      <c r="AD30" s="32"/>
      <c r="AE30" s="353" t="s">
        <v>207</v>
      </c>
      <c r="AF30" s="396">
        <v>44106</v>
      </c>
      <c r="AG30" s="32"/>
      <c r="AH30" s="32"/>
      <c r="AI30" s="112"/>
      <c r="AJ30" s="32"/>
      <c r="AK30" s="32"/>
      <c r="AL30" s="32"/>
      <c r="AM30" s="353" t="s">
        <v>214</v>
      </c>
      <c r="AN30" s="396">
        <v>44110</v>
      </c>
      <c r="AO30" s="353" t="s">
        <v>56</v>
      </c>
      <c r="AP30" s="353" t="s">
        <v>56</v>
      </c>
      <c r="AQ30" s="353"/>
      <c r="AR30" s="422"/>
      <c r="AS30" s="423"/>
      <c r="AT30" s="422"/>
      <c r="AU30" s="424"/>
      <c r="AV30" s="422"/>
      <c r="AW30" s="173"/>
      <c r="AX30" s="159"/>
      <c r="AY30" s="173"/>
      <c r="AZ30" s="32">
        <f t="shared" si="5"/>
        <v>10</v>
      </c>
    </row>
    <row r="31" spans="5:52" ht="16.8" customHeight="1">
      <c r="E31" s="32"/>
      <c r="F31" s="32"/>
      <c r="G31" s="32"/>
      <c r="H31" s="32"/>
      <c r="I31" s="401" t="s">
        <v>2041</v>
      </c>
      <c r="J31" s="401" t="s">
        <v>2042</v>
      </c>
      <c r="L31" s="32"/>
      <c r="M31" s="32"/>
      <c r="N31" s="402">
        <v>10107010</v>
      </c>
      <c r="O31" s="32"/>
      <c r="P31" s="32"/>
      <c r="Q31" s="412" t="s">
        <v>7752</v>
      </c>
      <c r="R31" s="401" t="s">
        <v>7753</v>
      </c>
      <c r="S31" s="32"/>
      <c r="T31" s="32"/>
      <c r="U31" s="32"/>
      <c r="V31" s="32"/>
      <c r="W31" s="412" t="s">
        <v>29</v>
      </c>
      <c r="X31" s="412" t="s">
        <v>141</v>
      </c>
      <c r="Y31" s="32"/>
      <c r="Z31" s="32"/>
      <c r="AA31" s="32"/>
      <c r="AB31" s="32"/>
      <c r="AC31" s="76" t="s">
        <v>142</v>
      </c>
      <c r="AD31" s="32"/>
      <c r="AE31" s="340" t="s">
        <v>207</v>
      </c>
      <c r="AF31" s="417">
        <v>44106</v>
      </c>
      <c r="AG31" s="32"/>
      <c r="AH31" s="32"/>
      <c r="AI31" s="112"/>
      <c r="AJ31" s="32"/>
      <c r="AK31" s="32"/>
      <c r="AL31" s="32"/>
      <c r="AM31" s="340" t="s">
        <v>214</v>
      </c>
      <c r="AN31" s="417">
        <v>44110</v>
      </c>
      <c r="AO31" s="340" t="s">
        <v>57</v>
      </c>
      <c r="AP31" s="430" t="s">
        <v>1454</v>
      </c>
      <c r="AQ31" s="340" t="s">
        <v>1457</v>
      </c>
      <c r="AR31" s="431" t="s">
        <v>206</v>
      </c>
      <c r="AS31" s="432">
        <v>44111</v>
      </c>
      <c r="AT31" s="431" t="s">
        <v>57</v>
      </c>
      <c r="AU31" s="426" t="s">
        <v>56</v>
      </c>
      <c r="AV31" s="431" t="s">
        <v>2052</v>
      </c>
      <c r="AW31" s="173"/>
      <c r="AX31" s="159"/>
      <c r="AY31" s="173"/>
      <c r="AZ31" s="32">
        <f t="shared" si="5"/>
        <v>10</v>
      </c>
    </row>
    <row r="32" spans="5:52" ht="16.8" customHeight="1">
      <c r="E32" s="32"/>
      <c r="F32" s="32"/>
      <c r="G32" s="32"/>
      <c r="H32" s="32"/>
      <c r="I32" s="397" t="s">
        <v>1416</v>
      </c>
      <c r="J32" s="397" t="s">
        <v>1417</v>
      </c>
      <c r="L32" s="32"/>
      <c r="M32" s="32"/>
      <c r="N32" s="398">
        <v>10107012</v>
      </c>
      <c r="O32" s="32"/>
      <c r="P32" s="32"/>
      <c r="Q32" s="347" t="s">
        <v>7754</v>
      </c>
      <c r="R32" s="397" t="s">
        <v>7755</v>
      </c>
      <c r="S32" s="32"/>
      <c r="T32" s="32"/>
      <c r="U32" s="32"/>
      <c r="V32" s="32"/>
      <c r="W32" s="347" t="s">
        <v>29</v>
      </c>
      <c r="X32" s="347" t="s">
        <v>141</v>
      </c>
      <c r="Y32" s="32"/>
      <c r="Z32" s="32"/>
      <c r="AA32" s="32"/>
      <c r="AB32" s="32"/>
      <c r="AC32" s="76" t="s">
        <v>142</v>
      </c>
      <c r="AD32" s="32"/>
      <c r="AE32" s="353" t="s">
        <v>207</v>
      </c>
      <c r="AF32" s="396">
        <v>44106</v>
      </c>
      <c r="AG32" s="32"/>
      <c r="AH32" s="32"/>
      <c r="AI32" s="112"/>
      <c r="AJ32" s="32"/>
      <c r="AK32" s="32"/>
      <c r="AL32" s="32"/>
      <c r="AM32" s="353" t="s">
        <v>214</v>
      </c>
      <c r="AN32" s="396">
        <v>44110</v>
      </c>
      <c r="AO32" s="353" t="s">
        <v>56</v>
      </c>
      <c r="AP32" s="353" t="s">
        <v>56</v>
      </c>
      <c r="AQ32" s="353"/>
      <c r="AR32" s="422"/>
      <c r="AS32" s="423"/>
      <c r="AT32" s="422"/>
      <c r="AU32" s="424"/>
      <c r="AV32" s="422"/>
      <c r="AW32" s="173"/>
      <c r="AX32" s="159"/>
      <c r="AY32" s="173"/>
      <c r="AZ32" s="32">
        <f t="shared" si="5"/>
        <v>10</v>
      </c>
    </row>
    <row r="33" spans="5:52" ht="16.8" customHeight="1">
      <c r="E33" s="32"/>
      <c r="F33" s="32"/>
      <c r="G33" s="32"/>
      <c r="H33" s="32"/>
      <c r="I33" s="397" t="s">
        <v>1418</v>
      </c>
      <c r="J33" s="397" t="s">
        <v>1419</v>
      </c>
      <c r="L33" s="32"/>
      <c r="M33" s="32"/>
      <c r="N33" s="398">
        <v>10107012</v>
      </c>
      <c r="O33" s="32"/>
      <c r="P33" s="32"/>
      <c r="Q33" s="347" t="s">
        <v>7756</v>
      </c>
      <c r="R33" s="397" t="s">
        <v>7757</v>
      </c>
      <c r="S33" s="32"/>
      <c r="T33" s="32"/>
      <c r="U33" s="32"/>
      <c r="V33" s="32"/>
      <c r="W33" s="347" t="s">
        <v>29</v>
      </c>
      <c r="X33" s="347" t="s">
        <v>141</v>
      </c>
      <c r="Y33" s="32"/>
      <c r="Z33" s="32"/>
      <c r="AA33" s="32"/>
      <c r="AB33" s="32"/>
      <c r="AC33" s="76" t="s">
        <v>142</v>
      </c>
      <c r="AD33" s="32"/>
      <c r="AE33" s="353" t="s">
        <v>207</v>
      </c>
      <c r="AF33" s="396">
        <v>44106</v>
      </c>
      <c r="AG33" s="32"/>
      <c r="AH33" s="32"/>
      <c r="AI33" s="112"/>
      <c r="AJ33" s="32"/>
      <c r="AK33" s="32"/>
      <c r="AL33" s="32"/>
      <c r="AM33" s="353" t="s">
        <v>214</v>
      </c>
      <c r="AN33" s="396">
        <v>44110</v>
      </c>
      <c r="AO33" s="353" t="s">
        <v>56</v>
      </c>
      <c r="AP33" s="353" t="s">
        <v>56</v>
      </c>
      <c r="AQ33" s="353"/>
      <c r="AR33" s="422"/>
      <c r="AS33" s="423"/>
      <c r="AT33" s="422"/>
      <c r="AU33" s="424"/>
      <c r="AV33" s="422"/>
      <c r="AW33" s="173"/>
      <c r="AX33" s="159"/>
      <c r="AY33" s="173"/>
      <c r="AZ33" s="32">
        <f t="shared" si="5"/>
        <v>10</v>
      </c>
    </row>
    <row r="34" spans="5:52" ht="16.8" customHeight="1">
      <c r="E34" s="32"/>
      <c r="F34" s="32"/>
      <c r="G34" s="32"/>
      <c r="H34" s="32"/>
      <c r="I34" s="397" t="s">
        <v>1420</v>
      </c>
      <c r="J34" s="397" t="s">
        <v>1421</v>
      </c>
      <c r="L34" s="32"/>
      <c r="M34" s="32"/>
      <c r="N34" s="398">
        <v>10107014</v>
      </c>
      <c r="O34" s="32"/>
      <c r="P34" s="32"/>
      <c r="Q34" s="347" t="s">
        <v>7758</v>
      </c>
      <c r="R34" s="397" t="s">
        <v>7759</v>
      </c>
      <c r="S34" s="32"/>
      <c r="T34" s="32"/>
      <c r="U34" s="32"/>
      <c r="V34" s="32"/>
      <c r="W34" s="347" t="s">
        <v>29</v>
      </c>
      <c r="X34" s="347" t="s">
        <v>141</v>
      </c>
      <c r="Y34" s="32"/>
      <c r="Z34" s="32"/>
      <c r="AA34" s="32"/>
      <c r="AB34" s="32"/>
      <c r="AC34" s="76" t="s">
        <v>142</v>
      </c>
      <c r="AD34" s="32"/>
      <c r="AE34" s="353" t="s">
        <v>207</v>
      </c>
      <c r="AF34" s="396">
        <v>44106</v>
      </c>
      <c r="AG34" s="32"/>
      <c r="AH34" s="32"/>
      <c r="AI34" s="112"/>
      <c r="AJ34" s="32"/>
      <c r="AK34" s="32"/>
      <c r="AL34" s="32"/>
      <c r="AM34" s="353" t="s">
        <v>214</v>
      </c>
      <c r="AN34" s="396">
        <v>44110</v>
      </c>
      <c r="AO34" s="353" t="s">
        <v>56</v>
      </c>
      <c r="AP34" s="353" t="s">
        <v>56</v>
      </c>
      <c r="AQ34" s="353"/>
      <c r="AR34" s="422"/>
      <c r="AS34" s="423"/>
      <c r="AT34" s="422"/>
      <c r="AU34" s="424"/>
      <c r="AV34" s="422"/>
      <c r="AW34" s="173"/>
      <c r="AX34" s="159"/>
      <c r="AY34" s="173"/>
      <c r="AZ34" s="32">
        <f t="shared" si="5"/>
        <v>10</v>
      </c>
    </row>
    <row r="35" spans="5:52" ht="16.8" customHeight="1">
      <c r="E35" s="32"/>
      <c r="F35" s="32"/>
      <c r="G35" s="32"/>
      <c r="H35" s="32"/>
      <c r="I35" s="397" t="s">
        <v>1422</v>
      </c>
      <c r="J35" s="397" t="s">
        <v>1423</v>
      </c>
      <c r="L35" s="32"/>
      <c r="M35" s="32"/>
      <c r="N35" s="398">
        <v>10107019</v>
      </c>
      <c r="O35" s="32"/>
      <c r="P35" s="32"/>
      <c r="Q35" s="347" t="s">
        <v>7760</v>
      </c>
      <c r="R35" s="397" t="s">
        <v>7761</v>
      </c>
      <c r="S35" s="32"/>
      <c r="T35" s="32"/>
      <c r="U35" s="32"/>
      <c r="V35" s="32"/>
      <c r="W35" s="347" t="s">
        <v>29</v>
      </c>
      <c r="X35" s="347" t="s">
        <v>141</v>
      </c>
      <c r="Y35" s="32"/>
      <c r="Z35" s="32"/>
      <c r="AA35" s="32"/>
      <c r="AB35" s="32"/>
      <c r="AC35" s="76" t="s">
        <v>142</v>
      </c>
      <c r="AD35" s="32"/>
      <c r="AE35" s="353" t="s">
        <v>207</v>
      </c>
      <c r="AF35" s="396">
        <v>44106</v>
      </c>
      <c r="AG35" s="32"/>
      <c r="AH35" s="32"/>
      <c r="AI35" s="112"/>
      <c r="AJ35" s="32"/>
      <c r="AK35" s="32"/>
      <c r="AL35" s="32"/>
      <c r="AM35" s="353" t="s">
        <v>214</v>
      </c>
      <c r="AN35" s="396">
        <v>44110</v>
      </c>
      <c r="AO35" s="353" t="s">
        <v>56</v>
      </c>
      <c r="AP35" s="353" t="s">
        <v>56</v>
      </c>
      <c r="AQ35" s="353"/>
      <c r="AR35" s="422"/>
      <c r="AS35" s="423"/>
      <c r="AT35" s="422"/>
      <c r="AU35" s="424"/>
      <c r="AV35" s="422"/>
      <c r="AW35" s="173"/>
      <c r="AX35" s="159"/>
      <c r="AY35" s="173"/>
      <c r="AZ35" s="32">
        <f t="shared" si="5"/>
        <v>10</v>
      </c>
    </row>
    <row r="36" spans="5:52" ht="16.8" customHeight="1">
      <c r="E36" s="32"/>
      <c r="F36" s="32"/>
      <c r="G36" s="32"/>
      <c r="H36" s="32"/>
      <c r="I36" s="397" t="s">
        <v>1424</v>
      </c>
      <c r="J36" s="397" t="s">
        <v>1425</v>
      </c>
      <c r="L36" s="32"/>
      <c r="M36" s="32"/>
      <c r="N36" s="398">
        <v>10107025</v>
      </c>
      <c r="O36" s="32"/>
      <c r="P36" s="32"/>
      <c r="Q36" s="347" t="s">
        <v>7762</v>
      </c>
      <c r="R36" s="397" t="s">
        <v>7763</v>
      </c>
      <c r="S36" s="32"/>
      <c r="T36" s="32"/>
      <c r="U36" s="32"/>
      <c r="V36" s="32"/>
      <c r="W36" s="347" t="s">
        <v>29</v>
      </c>
      <c r="X36" s="347" t="s">
        <v>141</v>
      </c>
      <c r="Y36" s="32"/>
      <c r="Z36" s="32"/>
      <c r="AA36" s="32"/>
      <c r="AB36" s="32"/>
      <c r="AC36" s="76" t="s">
        <v>142</v>
      </c>
      <c r="AD36" s="32"/>
      <c r="AE36" s="353" t="s">
        <v>207</v>
      </c>
      <c r="AF36" s="396">
        <v>44106</v>
      </c>
      <c r="AG36" s="32"/>
      <c r="AH36" s="32"/>
      <c r="AI36" s="112"/>
      <c r="AJ36" s="32"/>
      <c r="AK36" s="32"/>
      <c r="AL36" s="32"/>
      <c r="AM36" s="353" t="s">
        <v>214</v>
      </c>
      <c r="AN36" s="396">
        <v>44110</v>
      </c>
      <c r="AO36" s="353" t="s">
        <v>56</v>
      </c>
      <c r="AP36" s="353" t="s">
        <v>56</v>
      </c>
      <c r="AQ36" s="353"/>
      <c r="AR36" s="422"/>
      <c r="AS36" s="423"/>
      <c r="AT36" s="422"/>
      <c r="AU36" s="424"/>
      <c r="AV36" s="422"/>
      <c r="AW36" s="173"/>
      <c r="AX36" s="159"/>
      <c r="AY36" s="173"/>
      <c r="AZ36" s="32">
        <f t="shared" si="5"/>
        <v>10</v>
      </c>
    </row>
    <row r="37" spans="5:52" ht="16.8" customHeight="1">
      <c r="E37" s="32"/>
      <c r="F37" s="32"/>
      <c r="G37" s="32"/>
      <c r="H37" s="32"/>
      <c r="I37" s="397" t="s">
        <v>1426</v>
      </c>
      <c r="J37" s="397" t="s">
        <v>1427</v>
      </c>
      <c r="L37" s="32"/>
      <c r="M37" s="32"/>
      <c r="N37" s="398">
        <v>10107025</v>
      </c>
      <c r="O37" s="32"/>
      <c r="P37" s="32"/>
      <c r="Q37" s="347" t="s">
        <v>7764</v>
      </c>
      <c r="R37" s="397" t="s">
        <v>7765</v>
      </c>
      <c r="S37" s="32"/>
      <c r="T37" s="32"/>
      <c r="U37" s="32"/>
      <c r="V37" s="32"/>
      <c r="W37" s="347" t="s">
        <v>29</v>
      </c>
      <c r="X37" s="347" t="s">
        <v>141</v>
      </c>
      <c r="Y37" s="32"/>
      <c r="Z37" s="32"/>
      <c r="AA37" s="32"/>
      <c r="AB37" s="32"/>
      <c r="AC37" s="76" t="s">
        <v>142</v>
      </c>
      <c r="AD37" s="32"/>
      <c r="AE37" s="353" t="s">
        <v>207</v>
      </c>
      <c r="AF37" s="396">
        <v>44106</v>
      </c>
      <c r="AG37" s="32"/>
      <c r="AH37" s="32"/>
      <c r="AI37" s="112"/>
      <c r="AJ37" s="32"/>
      <c r="AK37" s="32"/>
      <c r="AL37" s="32"/>
      <c r="AM37" s="353" t="s">
        <v>214</v>
      </c>
      <c r="AN37" s="396">
        <v>44110</v>
      </c>
      <c r="AO37" s="353" t="s">
        <v>56</v>
      </c>
      <c r="AP37" s="353" t="s">
        <v>56</v>
      </c>
      <c r="AQ37" s="353" t="s">
        <v>1458</v>
      </c>
      <c r="AR37" s="422"/>
      <c r="AS37" s="423"/>
      <c r="AT37" s="422"/>
      <c r="AU37" s="424"/>
      <c r="AV37" s="422"/>
      <c r="AW37" s="173"/>
      <c r="AX37" s="159"/>
      <c r="AY37" s="173"/>
      <c r="AZ37" s="32">
        <f t="shared" si="5"/>
        <v>10</v>
      </c>
    </row>
    <row r="38" spans="5:52" ht="16.8" customHeight="1">
      <c r="E38" s="32"/>
      <c r="F38" s="32"/>
      <c r="G38" s="32"/>
      <c r="H38" s="32"/>
      <c r="I38" s="397" t="s">
        <v>1428</v>
      </c>
      <c r="J38" s="397" t="s">
        <v>1429</v>
      </c>
      <c r="L38" s="32"/>
      <c r="M38" s="32"/>
      <c r="N38" s="398">
        <v>10107036</v>
      </c>
      <c r="O38" s="32"/>
      <c r="P38" s="32"/>
      <c r="Q38" s="347" t="s">
        <v>7766</v>
      </c>
      <c r="R38" s="397" t="s">
        <v>7767</v>
      </c>
      <c r="S38" s="32"/>
      <c r="T38" s="32"/>
      <c r="U38" s="32"/>
      <c r="V38" s="32"/>
      <c r="W38" s="347" t="s">
        <v>29</v>
      </c>
      <c r="X38" s="347" t="s">
        <v>141</v>
      </c>
      <c r="Y38" s="32"/>
      <c r="Z38" s="32"/>
      <c r="AA38" s="32"/>
      <c r="AB38" s="32"/>
      <c r="AC38" s="76" t="s">
        <v>142</v>
      </c>
      <c r="AD38" s="32"/>
      <c r="AE38" s="353" t="s">
        <v>207</v>
      </c>
      <c r="AF38" s="396">
        <v>44106</v>
      </c>
      <c r="AG38" s="32"/>
      <c r="AH38" s="32"/>
      <c r="AI38" s="112"/>
      <c r="AJ38" s="32"/>
      <c r="AK38" s="32"/>
      <c r="AL38" s="32"/>
      <c r="AM38" s="353" t="s">
        <v>214</v>
      </c>
      <c r="AN38" s="396">
        <v>44110</v>
      </c>
      <c r="AO38" s="353" t="s">
        <v>56</v>
      </c>
      <c r="AP38" s="353" t="s">
        <v>56</v>
      </c>
      <c r="AQ38" s="353"/>
      <c r="AR38" s="422"/>
      <c r="AS38" s="423"/>
      <c r="AT38" s="422"/>
      <c r="AU38" s="424"/>
      <c r="AV38" s="422"/>
      <c r="AW38" s="173"/>
      <c r="AX38" s="159"/>
      <c r="AY38" s="173"/>
      <c r="AZ38" s="32">
        <f t="shared" si="5"/>
        <v>10</v>
      </c>
    </row>
    <row r="39" spans="5:52" ht="16.8" customHeight="1">
      <c r="E39" s="32"/>
      <c r="F39" s="32"/>
      <c r="G39" s="32"/>
      <c r="H39" s="32"/>
      <c r="I39" s="403" t="s">
        <v>1430</v>
      </c>
      <c r="J39" s="404" t="s">
        <v>1431</v>
      </c>
      <c r="L39" s="32"/>
      <c r="M39" s="32"/>
      <c r="N39" s="405" t="s">
        <v>1432</v>
      </c>
      <c r="O39" s="32"/>
      <c r="P39" s="32"/>
      <c r="Q39" s="418" t="s">
        <v>7768</v>
      </c>
      <c r="R39" s="418" t="s">
        <v>7769</v>
      </c>
      <c r="S39" s="32"/>
      <c r="T39" s="32"/>
      <c r="U39" s="32"/>
      <c r="V39" s="32"/>
      <c r="W39" s="413" t="s">
        <v>29</v>
      </c>
      <c r="X39" s="413" t="s">
        <v>141</v>
      </c>
      <c r="Y39" s="32"/>
      <c r="Z39" s="32"/>
      <c r="AA39" s="32"/>
      <c r="AB39" s="32"/>
      <c r="AC39" s="76" t="s">
        <v>142</v>
      </c>
      <c r="AD39" s="32"/>
      <c r="AE39" s="418" t="s">
        <v>214</v>
      </c>
      <c r="AF39" s="419">
        <v>44109</v>
      </c>
      <c r="AG39" s="32"/>
      <c r="AH39" s="32"/>
      <c r="AI39" s="112"/>
      <c r="AJ39" s="32"/>
      <c r="AK39" s="32"/>
      <c r="AL39" s="32"/>
      <c r="AM39" s="418" t="s">
        <v>207</v>
      </c>
      <c r="AN39" s="419">
        <v>44111</v>
      </c>
      <c r="AO39" s="358" t="s">
        <v>56</v>
      </c>
      <c r="AP39" s="353" t="s">
        <v>56</v>
      </c>
      <c r="AQ39" s="418"/>
      <c r="AR39" s="433"/>
      <c r="AS39" s="433"/>
      <c r="AT39" s="433"/>
      <c r="AU39" s="433"/>
      <c r="AV39" s="433"/>
      <c r="AW39" s="173"/>
      <c r="AX39" s="159"/>
      <c r="AY39" s="173"/>
      <c r="AZ39" s="32">
        <f t="shared" si="5"/>
        <v>10</v>
      </c>
    </row>
    <row r="40" spans="5:52" ht="16.8" customHeight="1">
      <c r="E40" s="32"/>
      <c r="F40" s="32"/>
      <c r="G40" s="32"/>
      <c r="H40" s="32"/>
      <c r="I40" s="406" t="s">
        <v>1433</v>
      </c>
      <c r="J40" s="407" t="s">
        <v>1434</v>
      </c>
      <c r="L40" s="32"/>
      <c r="M40" s="32"/>
      <c r="N40" s="405" t="s">
        <v>1435</v>
      </c>
      <c r="O40" s="32"/>
      <c r="P40" s="32"/>
      <c r="Q40" s="418" t="s">
        <v>7770</v>
      </c>
      <c r="R40" s="418" t="s">
        <v>7771</v>
      </c>
      <c r="S40" s="32"/>
      <c r="T40" s="32"/>
      <c r="U40" s="32"/>
      <c r="V40" s="32"/>
      <c r="W40" s="413" t="s">
        <v>81</v>
      </c>
      <c r="X40" s="413" t="s">
        <v>141</v>
      </c>
      <c r="Y40" s="32"/>
      <c r="Z40" s="32"/>
      <c r="AA40" s="32"/>
      <c r="AB40" s="32"/>
      <c r="AC40" s="76" t="s">
        <v>142</v>
      </c>
      <c r="AD40" s="32"/>
      <c r="AE40" s="418" t="s">
        <v>214</v>
      </c>
      <c r="AF40" s="419">
        <v>44109</v>
      </c>
      <c r="AG40" s="32"/>
      <c r="AH40" s="32"/>
      <c r="AI40" s="112"/>
      <c r="AJ40" s="32"/>
      <c r="AK40" s="32"/>
      <c r="AL40" s="32"/>
      <c r="AM40" s="418" t="s">
        <v>207</v>
      </c>
      <c r="AN40" s="419">
        <v>44111</v>
      </c>
      <c r="AO40" s="431" t="s">
        <v>61</v>
      </c>
      <c r="AP40" s="431" t="s">
        <v>66</v>
      </c>
      <c r="AQ40" s="418" t="s">
        <v>1459</v>
      </c>
      <c r="AR40" s="433"/>
      <c r="AS40" s="433"/>
      <c r="AT40" s="433"/>
      <c r="AU40" s="433"/>
      <c r="AV40" s="433"/>
      <c r="AW40" s="173"/>
      <c r="AX40" s="159"/>
      <c r="AY40" s="173"/>
      <c r="AZ40" s="32">
        <f t="shared" si="5"/>
        <v>10</v>
      </c>
    </row>
    <row r="41" spans="5:52" ht="16.8" customHeight="1">
      <c r="E41" s="32"/>
      <c r="F41" s="32"/>
      <c r="G41" s="32"/>
      <c r="H41" s="32"/>
      <c r="I41" s="403" t="s">
        <v>1436</v>
      </c>
      <c r="J41" s="404" t="s">
        <v>1437</v>
      </c>
      <c r="L41" s="32"/>
      <c r="M41" s="32"/>
      <c r="N41" s="408" t="s">
        <v>1438</v>
      </c>
      <c r="O41" s="32"/>
      <c r="P41" s="32"/>
      <c r="Q41" s="420" t="s">
        <v>7772</v>
      </c>
      <c r="R41" s="420" t="s">
        <v>7773</v>
      </c>
      <c r="S41" s="32"/>
      <c r="T41" s="32"/>
      <c r="U41" s="32"/>
      <c r="V41" s="32"/>
      <c r="W41" s="413" t="s">
        <v>81</v>
      </c>
      <c r="X41" s="414" t="s">
        <v>141</v>
      </c>
      <c r="Y41" s="32"/>
      <c r="Z41" s="32"/>
      <c r="AA41" s="32"/>
      <c r="AB41" s="32"/>
      <c r="AC41" s="76" t="s">
        <v>142</v>
      </c>
      <c r="AD41" s="32"/>
      <c r="AE41" s="420" t="s">
        <v>214</v>
      </c>
      <c r="AF41" s="421">
        <v>44109</v>
      </c>
      <c r="AG41" s="32"/>
      <c r="AH41" s="32"/>
      <c r="AI41" s="112"/>
      <c r="AJ41" s="32"/>
      <c r="AK41" s="32"/>
      <c r="AL41" s="32"/>
      <c r="AM41" s="418" t="s">
        <v>207</v>
      </c>
      <c r="AN41" s="419">
        <v>44111</v>
      </c>
      <c r="AO41" s="431" t="s">
        <v>61</v>
      </c>
      <c r="AP41" s="431" t="s">
        <v>66</v>
      </c>
      <c r="AQ41" s="418" t="s">
        <v>1459</v>
      </c>
      <c r="AR41" s="433"/>
      <c r="AS41" s="433"/>
      <c r="AT41" s="433"/>
      <c r="AU41" s="433"/>
      <c r="AV41" s="433"/>
      <c r="AW41" s="173"/>
      <c r="AX41" s="159"/>
      <c r="AY41" s="173"/>
      <c r="AZ41" s="32">
        <f t="shared" si="5"/>
        <v>10</v>
      </c>
    </row>
    <row r="42" spans="5:52" ht="16.8" customHeight="1">
      <c r="E42" s="32"/>
      <c r="F42" s="32"/>
      <c r="G42" s="32"/>
      <c r="H42" s="32"/>
      <c r="I42" s="404" t="s">
        <v>1439</v>
      </c>
      <c r="J42" s="404" t="s">
        <v>1440</v>
      </c>
      <c r="L42" s="32"/>
      <c r="M42" s="32"/>
      <c r="N42" s="405" t="s">
        <v>1441</v>
      </c>
      <c r="O42" s="32"/>
      <c r="P42" s="32"/>
      <c r="Q42" s="418" t="s">
        <v>7774</v>
      </c>
      <c r="R42" s="418" t="s">
        <v>7775</v>
      </c>
      <c r="S42" s="32"/>
      <c r="T42" s="32"/>
      <c r="U42" s="32"/>
      <c r="V42" s="32"/>
      <c r="W42" s="413" t="s">
        <v>29</v>
      </c>
      <c r="X42" s="413" t="s">
        <v>141</v>
      </c>
      <c r="Y42" s="32"/>
      <c r="Z42" s="32"/>
      <c r="AA42" s="32"/>
      <c r="AB42" s="32"/>
      <c r="AC42" s="76" t="s">
        <v>142</v>
      </c>
      <c r="AD42" s="32"/>
      <c r="AE42" s="418" t="s">
        <v>214</v>
      </c>
      <c r="AF42" s="419">
        <v>44109</v>
      </c>
      <c r="AG42" s="32"/>
      <c r="AH42" s="32"/>
      <c r="AI42" s="112"/>
      <c r="AJ42" s="32"/>
      <c r="AK42" s="32"/>
      <c r="AL42" s="32"/>
      <c r="AM42" s="418" t="s">
        <v>207</v>
      </c>
      <c r="AN42" s="419">
        <v>44111</v>
      </c>
      <c r="AO42" s="358" t="s">
        <v>56</v>
      </c>
      <c r="AP42" s="353" t="s">
        <v>56</v>
      </c>
      <c r="AQ42" s="418" t="s">
        <v>1460</v>
      </c>
      <c r="AR42" s="433"/>
      <c r="AS42" s="433"/>
      <c r="AT42" s="433"/>
      <c r="AU42" s="433"/>
      <c r="AV42" s="433"/>
      <c r="AW42" s="173"/>
      <c r="AX42" s="159"/>
      <c r="AY42" s="173"/>
      <c r="AZ42" s="32">
        <f t="shared" si="5"/>
        <v>10</v>
      </c>
    </row>
    <row r="43" spans="5:52" ht="16.8" customHeight="1">
      <c r="E43" s="32"/>
      <c r="F43" s="32"/>
      <c r="G43" s="32"/>
      <c r="H43" s="32"/>
      <c r="I43" s="401" t="s">
        <v>2043</v>
      </c>
      <c r="J43" s="401" t="s">
        <v>2044</v>
      </c>
      <c r="L43" s="32"/>
      <c r="M43" s="32"/>
      <c r="N43" s="410" t="s">
        <v>1442</v>
      </c>
      <c r="O43" s="32"/>
      <c r="P43" s="32"/>
      <c r="Q43" s="340" t="s">
        <v>7776</v>
      </c>
      <c r="R43" s="340" t="s">
        <v>7777</v>
      </c>
      <c r="S43" s="32"/>
      <c r="T43" s="32"/>
      <c r="U43" s="32"/>
      <c r="V43" s="32"/>
      <c r="W43" s="412" t="s">
        <v>29</v>
      </c>
      <c r="X43" s="412" t="s">
        <v>141</v>
      </c>
      <c r="Y43" s="32"/>
      <c r="Z43" s="32"/>
      <c r="AA43" s="32"/>
      <c r="AB43" s="32"/>
      <c r="AC43" s="76" t="s">
        <v>142</v>
      </c>
      <c r="AD43" s="32"/>
      <c r="AE43" s="340" t="s">
        <v>214</v>
      </c>
      <c r="AF43" s="417">
        <v>44109</v>
      </c>
      <c r="AG43" s="32"/>
      <c r="AH43" s="32"/>
      <c r="AI43" s="112"/>
      <c r="AJ43" s="32"/>
      <c r="AK43" s="32"/>
      <c r="AL43" s="32"/>
      <c r="AM43" s="340" t="s">
        <v>207</v>
      </c>
      <c r="AN43" s="417">
        <v>44111</v>
      </c>
      <c r="AO43" s="340" t="s">
        <v>57</v>
      </c>
      <c r="AP43" s="430" t="s">
        <v>1454</v>
      </c>
      <c r="AQ43" s="340" t="s">
        <v>1461</v>
      </c>
      <c r="AR43" s="431" t="s">
        <v>206</v>
      </c>
      <c r="AS43" s="432">
        <v>44111</v>
      </c>
      <c r="AT43" s="431" t="s">
        <v>57</v>
      </c>
      <c r="AU43" s="426" t="s">
        <v>56</v>
      </c>
      <c r="AV43" s="431" t="s">
        <v>2053</v>
      </c>
      <c r="AW43" s="316"/>
      <c r="AX43" s="316"/>
      <c r="AY43" s="316"/>
      <c r="AZ43" s="32">
        <f t="shared" si="5"/>
        <v>10</v>
      </c>
    </row>
    <row r="44" spans="5:52" ht="16.8" customHeight="1">
      <c r="E44" s="32"/>
      <c r="F44" s="32"/>
      <c r="G44" s="32"/>
      <c r="H44" s="32"/>
      <c r="I44" s="499" t="s">
        <v>2045</v>
      </c>
      <c r="J44" s="499" t="s">
        <v>2046</v>
      </c>
      <c r="L44" s="32"/>
      <c r="M44" s="32"/>
      <c r="N44" s="498" t="s">
        <v>1443</v>
      </c>
      <c r="O44" s="32"/>
      <c r="P44" s="32"/>
      <c r="Q44" s="555" t="s">
        <v>7778</v>
      </c>
      <c r="R44" s="340" t="s">
        <v>7779</v>
      </c>
      <c r="S44" s="32"/>
      <c r="T44" s="32"/>
      <c r="U44" s="32"/>
      <c r="V44" s="32"/>
      <c r="W44" s="412" t="s">
        <v>29</v>
      </c>
      <c r="X44" s="412" t="s">
        <v>141</v>
      </c>
      <c r="Y44" s="32"/>
      <c r="Z44" s="32"/>
      <c r="AA44" s="32"/>
      <c r="AB44" s="32"/>
      <c r="AC44" s="76" t="s">
        <v>142</v>
      </c>
      <c r="AD44" s="32"/>
      <c r="AE44" s="340" t="s">
        <v>214</v>
      </c>
      <c r="AF44" s="417">
        <v>44109</v>
      </c>
      <c r="AG44" s="32"/>
      <c r="AH44" s="32"/>
      <c r="AI44" s="112"/>
      <c r="AJ44" s="32"/>
      <c r="AK44" s="32"/>
      <c r="AL44" s="32"/>
      <c r="AM44" s="340" t="s">
        <v>207</v>
      </c>
      <c r="AN44" s="417">
        <v>44111</v>
      </c>
      <c r="AO44" s="340" t="s">
        <v>57</v>
      </c>
      <c r="AP44" s="430" t="s">
        <v>1454</v>
      </c>
      <c r="AQ44" s="340" t="s">
        <v>1462</v>
      </c>
      <c r="AR44" s="431" t="s">
        <v>206</v>
      </c>
      <c r="AS44" s="432">
        <v>44111</v>
      </c>
      <c r="AT44" s="431" t="s">
        <v>57</v>
      </c>
      <c r="AU44" s="426" t="s">
        <v>56</v>
      </c>
      <c r="AV44" s="500" t="s">
        <v>1463</v>
      </c>
      <c r="AW44" s="173"/>
      <c r="AX44" s="159"/>
      <c r="AY44" s="173"/>
      <c r="AZ44" s="32">
        <f t="shared" si="5"/>
        <v>10</v>
      </c>
    </row>
    <row r="45" spans="5:52" ht="16.8" customHeight="1">
      <c r="E45" s="32"/>
      <c r="F45" s="32"/>
      <c r="G45" s="32"/>
      <c r="H45" s="32"/>
      <c r="I45" s="401" t="s">
        <v>1444</v>
      </c>
      <c r="J45" s="409" t="s">
        <v>1445</v>
      </c>
      <c r="L45" s="32"/>
      <c r="M45" s="32"/>
      <c r="N45" s="410" t="s">
        <v>1443</v>
      </c>
      <c r="O45" s="32"/>
      <c r="P45" s="32"/>
      <c r="Q45" s="340" t="s">
        <v>7780</v>
      </c>
      <c r="R45" s="340" t="s">
        <v>7779</v>
      </c>
      <c r="S45" s="32"/>
      <c r="T45" s="32"/>
      <c r="U45" s="32"/>
      <c r="V45" s="32"/>
      <c r="W45" s="413" t="s">
        <v>81</v>
      </c>
      <c r="X45" s="412" t="s">
        <v>141</v>
      </c>
      <c r="Y45" s="32"/>
      <c r="Z45" s="32"/>
      <c r="AA45" s="32"/>
      <c r="AB45" s="32"/>
      <c r="AC45" s="76" t="s">
        <v>142</v>
      </c>
      <c r="AD45" s="32"/>
      <c r="AE45" s="340" t="s">
        <v>214</v>
      </c>
      <c r="AF45" s="417">
        <v>44109</v>
      </c>
      <c r="AG45" s="32"/>
      <c r="AH45" s="32"/>
      <c r="AI45" s="112"/>
      <c r="AJ45" s="32"/>
      <c r="AK45" s="32"/>
      <c r="AL45" s="32"/>
      <c r="AM45" s="340" t="s">
        <v>207</v>
      </c>
      <c r="AN45" s="417">
        <v>44111</v>
      </c>
      <c r="AO45" s="340" t="s">
        <v>57</v>
      </c>
      <c r="AP45" s="430" t="s">
        <v>1454</v>
      </c>
      <c r="AQ45" s="340" t="s">
        <v>1462</v>
      </c>
      <c r="AR45" s="431" t="s">
        <v>206</v>
      </c>
      <c r="AS45" s="432">
        <v>44111</v>
      </c>
      <c r="AT45" s="431" t="s">
        <v>61</v>
      </c>
      <c r="AU45" s="431" t="s">
        <v>66</v>
      </c>
      <c r="AV45" s="431" t="s">
        <v>1464</v>
      </c>
      <c r="AW45" s="173"/>
      <c r="AX45" s="159"/>
      <c r="AY45" s="173"/>
      <c r="AZ45" s="32">
        <f t="shared" si="5"/>
        <v>10</v>
      </c>
    </row>
  </sheetData>
  <mergeCells count="2">
    <mergeCell ref="AM14:AQ14"/>
    <mergeCell ref="AR14:AV14"/>
  </mergeCells>
  <dataValidations count="9">
    <dataValidation type="list" allowBlank="1" showInputMessage="1" showErrorMessage="1" sqref="AX15:AX45">
      <formula1>"Updated, Not updated, No change RS"</formula1>
    </dataValidation>
    <dataValidation type="list" allowBlank="1" showInputMessage="1" showErrorMessage="1" sqref="AC16:AC45">
      <formula1>"Reuse_Org, Reuse_Modify, New_TC"</formula1>
    </dataValidation>
    <dataValidation type="list" allowBlank="1" showErrorMessage="1" sqref="AB15 AD15:AF15">
      <formula1>"Spec out,Spec changed,Test Case Error,Environment updated,"</formula1>
    </dataValidation>
    <dataValidation type="whole" allowBlank="1" showErrorMessage="1" sqref="G15 AA15 AC15">
      <formula1>-2147483648</formula1>
      <formula2>2147483647</formula2>
    </dataValidation>
    <dataValidation type="list" showErrorMessage="1" sqref="X15:Z15 X16:X45">
      <formula1>"TestCase,Folder,Information"</formula1>
    </dataValidation>
    <dataValidation type="list" allowBlank="1" showErrorMessage="1" sqref="W15:W45">
      <formula1>"New,Design,Review (Validation),Review (Dev),Confirmed,Approved,Deprecated,"</formula1>
    </dataValidation>
    <dataValidation type="list" showErrorMessage="1" sqref="S15">
      <formula1>"P1,P2,P3,P4"</formula1>
    </dataValidation>
    <dataValidation type="list" allowBlank="1" showErrorMessage="1" sqref="O15">
      <formula1>"Home Screen,Diagnostic,Phone,Alert,Alert On Cluster,Gauge,Infotainment,PRNDL,Telltale,"</formula1>
    </dataValidation>
    <dataValidation type="list" allowBlank="1" showErrorMessage="1" sqref="K15">
      <formula1>"true,false"</formula1>
    </dataValidation>
  </dataValidations>
  <hyperlinks>
    <hyperlink ref="A1" location="TC_Summary!A1" display="Home"/>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[1]Categories!#REF!</xm:f>
          </x14:formula1>
          <xm:sqref>AP15</xm:sqref>
        </x14:dataValidation>
        <x14:dataValidation type="list" allowBlank="1" showErrorMessage="1">
          <x14:formula1>
            <xm:f>[2]ChoiceValues!#REF!</xm:f>
          </x14:formula1>
          <xm:sqref>T15 P15</xm:sqref>
        </x14:dataValidation>
        <x14:dataValidation type="list" allowBlank="1" showInputMessage="1" showErrorMessage="1">
          <x14:formula1>
            <xm:f>[16]Category!#REF!</xm:f>
          </x14:formula1>
          <xm:sqref>AT16:AU16 AT17:AT20 AU17:AU18 AT22:AT39 AU22:AU27 AU30 AU32:AU39</xm:sqref>
        </x14:dataValidation>
        <x14:dataValidation type="list" allowBlank="1" showInputMessage="1" showErrorMessage="1">
          <x14:formula1>
            <xm:f>'[6]Review-category'!#REF!</xm:f>
          </x14:formula1>
          <xm:sqref>AU19:AU21 AU28:AU29 AU31 AU43:AU44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tabColor theme="6" tint="0.79998168889431442"/>
  </sheetPr>
  <dimension ref="A1:AZ122"/>
  <sheetViews>
    <sheetView zoomScale="25" zoomScaleNormal="25" workbookViewId="0">
      <selection activeCell="AI57" sqref="AI57"/>
    </sheetView>
  </sheetViews>
  <sheetFormatPr defaultRowHeight="16.8" customHeight="1"/>
  <cols>
    <col min="1" max="4" width="2.33203125" customWidth="1"/>
    <col min="5" max="5" width="11.6640625" customWidth="1"/>
    <col min="6" max="6" width="41.88671875" customWidth="1"/>
    <col min="7" max="7" width="13.33203125" customWidth="1"/>
    <col min="8" max="8" width="16.109375" customWidth="1"/>
    <col min="9" max="9" width="21.5546875" customWidth="1"/>
    <col min="10" max="10" width="18.44140625" customWidth="1"/>
    <col min="11" max="11" width="15.88671875" customWidth="1"/>
    <col min="12" max="12" width="32" bestFit="1" customWidth="1"/>
    <col min="13" max="13" width="23.44140625" customWidth="1"/>
    <col min="14" max="14" width="23.6640625" customWidth="1"/>
    <col min="15" max="15" width="21" customWidth="1"/>
    <col min="16" max="16" width="21.33203125" customWidth="1"/>
    <col min="17" max="17" width="17.109375" customWidth="1"/>
    <col min="18" max="18" width="19.6640625" customWidth="1"/>
    <col min="19" max="19" width="21.88671875" customWidth="1"/>
    <col min="20" max="20" width="22.6640625" customWidth="1"/>
    <col min="21" max="21" width="14.88671875" customWidth="1"/>
    <col min="22" max="22" width="13.88671875" customWidth="1"/>
    <col min="23" max="23" width="9.6640625" customWidth="1"/>
    <col min="24" max="24" width="9.44140625" customWidth="1"/>
    <col min="25" max="25" width="15.88671875" bestFit="1" customWidth="1"/>
    <col min="26" max="26" width="9.88671875" customWidth="1"/>
    <col min="27" max="27" width="10.5546875" customWidth="1"/>
    <col min="28" max="28" width="11.5546875" customWidth="1"/>
    <col min="29" max="29" width="14" customWidth="1"/>
    <col min="30" max="32" width="19.33203125" customWidth="1"/>
    <col min="33" max="33" width="14.109375" customWidth="1"/>
    <col min="34" max="34" width="16.44140625" customWidth="1"/>
    <col min="35" max="35" width="16" customWidth="1"/>
    <col min="36" max="36" width="21" customWidth="1"/>
    <col min="37" max="38" width="18.44140625" customWidth="1"/>
    <col min="39" max="39" width="17.44140625" customWidth="1"/>
    <col min="40" max="40" width="23.109375" customWidth="1"/>
    <col min="41" max="41" width="20.109375" customWidth="1"/>
    <col min="42" max="42" width="15.33203125" customWidth="1"/>
    <col min="43" max="43" width="17.109375" customWidth="1"/>
    <col min="44" max="44" width="13.5546875" customWidth="1"/>
    <col min="45" max="45" width="16.44140625" customWidth="1"/>
    <col min="46" max="46" width="20" customWidth="1"/>
    <col min="47" max="47" width="14.44140625" customWidth="1"/>
    <col min="48" max="48" width="14" customWidth="1"/>
    <col min="49" max="49" width="6.33203125" customWidth="1"/>
    <col min="52" max="52" width="10.44140625" customWidth="1"/>
  </cols>
  <sheetData>
    <row r="1" spans="1:52" ht="16.8" customHeight="1">
      <c r="A1" s="39" t="s">
        <v>64</v>
      </c>
      <c r="F1" s="43" t="s">
        <v>69</v>
      </c>
      <c r="G1" s="43" t="s">
        <v>65</v>
      </c>
      <c r="I1" s="43" t="s">
        <v>68</v>
      </c>
      <c r="J1" s="43" t="s">
        <v>65</v>
      </c>
      <c r="L1" s="50" t="s">
        <v>74</v>
      </c>
      <c r="M1" s="50" t="s">
        <v>65</v>
      </c>
      <c r="O1" s="50" t="s">
        <v>75</v>
      </c>
      <c r="P1" s="50" t="s">
        <v>65</v>
      </c>
      <c r="R1" s="165" t="s">
        <v>82</v>
      </c>
      <c r="S1" s="165" t="s">
        <v>65</v>
      </c>
      <c r="U1" s="165" t="s">
        <v>168</v>
      </c>
      <c r="V1" s="32">
        <f>COUNTIFS($BA:$BA,"Updated")</f>
        <v>0</v>
      </c>
      <c r="X1" s="166" t="s">
        <v>170</v>
      </c>
      <c r="Y1" s="167">
        <f>COUNTIFS($AZ:$AZ,"="&amp;1)</f>
        <v>0</v>
      </c>
      <c r="AA1" s="507" t="s">
        <v>2057</v>
      </c>
      <c r="AB1" s="507" t="s">
        <v>65</v>
      </c>
      <c r="AD1" s="507" t="s">
        <v>2058</v>
      </c>
      <c r="AE1" s="507" t="s">
        <v>65</v>
      </c>
      <c r="AG1" s="507" t="s">
        <v>2056</v>
      </c>
      <c r="AH1" s="507" t="s">
        <v>65</v>
      </c>
    </row>
    <row r="2" spans="1:52" ht="16.8" customHeight="1">
      <c r="F2" s="32" t="s">
        <v>56</v>
      </c>
      <c r="G2" s="32">
        <f>COUNTIF($AO:$AO,$F2)</f>
        <v>0</v>
      </c>
      <c r="I2" s="44" t="s">
        <v>56</v>
      </c>
      <c r="J2" s="32">
        <f>COUNTIF($AP:$AP,$I2)</f>
        <v>0</v>
      </c>
      <c r="L2" s="32" t="s">
        <v>56</v>
      </c>
      <c r="M2" s="32">
        <f>COUNTIF($AT:$AT,$L2)</f>
        <v>0</v>
      </c>
      <c r="O2" s="44" t="s">
        <v>56</v>
      </c>
      <c r="P2" s="32">
        <f>COUNTIF($AU:$AU,$O2)</f>
        <v>0</v>
      </c>
      <c r="R2" s="44" t="s">
        <v>29</v>
      </c>
      <c r="S2" s="32">
        <f>COUNTIF($W:$W,$R2)</f>
        <v>0</v>
      </c>
      <c r="X2" s="166" t="s">
        <v>171</v>
      </c>
      <c r="Y2" s="167">
        <f>COUNTIFS($AZ:$AZ,"="&amp;2)</f>
        <v>0</v>
      </c>
      <c r="AA2" s="32" t="s">
        <v>207</v>
      </c>
      <c r="AB2" s="32">
        <f>COUNTIFS($AE:$AE,AA2,$AO:$AO, $F$4)</f>
        <v>0</v>
      </c>
      <c r="AD2" s="32" t="s">
        <v>207</v>
      </c>
      <c r="AE2" s="32">
        <f>COUNTIFS(AM:AM, AD2)</f>
        <v>0</v>
      </c>
      <c r="AG2" s="32" t="s">
        <v>207</v>
      </c>
      <c r="AH2" s="32">
        <f>COUNTIFS($AM:$AM, AG2,$AT:$AT,$L$4)</f>
        <v>0</v>
      </c>
    </row>
    <row r="3" spans="1:52" ht="16.8" customHeight="1">
      <c r="F3" s="32" t="s">
        <v>61</v>
      </c>
      <c r="G3" s="32">
        <f t="shared" ref="G3:G8" si="0">COUNTIF($AO:$AO,$F3)</f>
        <v>0</v>
      </c>
      <c r="I3" s="44" t="s">
        <v>59</v>
      </c>
      <c r="J3" s="32">
        <f t="shared" ref="J3:J7" si="1">COUNTIF($AP:$AP,$I3)</f>
        <v>0</v>
      </c>
      <c r="L3" s="32" t="s">
        <v>61</v>
      </c>
      <c r="M3" s="32">
        <f t="shared" ref="M3:M8" si="2">COUNTIF($AT:$AT,$L3)</f>
        <v>0</v>
      </c>
      <c r="O3" s="44" t="s">
        <v>59</v>
      </c>
      <c r="P3" s="32">
        <f t="shared" ref="P3:P7" si="3">COUNTIF($AU:$AU,$O3)</f>
        <v>0</v>
      </c>
      <c r="R3" s="44" t="s">
        <v>97</v>
      </c>
      <c r="S3" s="32">
        <f t="shared" ref="S3:S8" si="4">COUNTIF($W:$W,$R3)</f>
        <v>0</v>
      </c>
      <c r="U3" s="165" t="s">
        <v>2054</v>
      </c>
      <c r="V3" s="165" t="s">
        <v>65</v>
      </c>
      <c r="X3" s="166" t="s">
        <v>172</v>
      </c>
      <c r="Y3" s="167">
        <f>COUNTIFS($AZ:$AZ,"="&amp;3)</f>
        <v>107</v>
      </c>
      <c r="AA3" s="32" t="s">
        <v>214</v>
      </c>
      <c r="AB3" s="32">
        <f>COUNTIFS($AE:$AE,AA3,$AO:$AO, $F$4)</f>
        <v>0</v>
      </c>
      <c r="AD3" s="32" t="s">
        <v>214</v>
      </c>
      <c r="AE3" s="32">
        <f>COUNTIFS(AM:AM, AD3)</f>
        <v>0</v>
      </c>
      <c r="AG3" s="32" t="s">
        <v>214</v>
      </c>
      <c r="AH3" s="32">
        <f>COUNTIFS($AM:$AM, AG3,$AT:$AT,$L$4)</f>
        <v>0</v>
      </c>
    </row>
    <row r="4" spans="1:52" ht="16.8" customHeight="1">
      <c r="F4" s="32" t="s">
        <v>58</v>
      </c>
      <c r="G4" s="32">
        <f t="shared" si="0"/>
        <v>0</v>
      </c>
      <c r="I4" s="44" t="s">
        <v>66</v>
      </c>
      <c r="J4" s="32">
        <f t="shared" si="1"/>
        <v>0</v>
      </c>
      <c r="L4" s="32" t="s">
        <v>58</v>
      </c>
      <c r="M4" s="32">
        <f t="shared" si="2"/>
        <v>0</v>
      </c>
      <c r="O4" s="44" t="s">
        <v>66</v>
      </c>
      <c r="P4" s="32">
        <f t="shared" si="3"/>
        <v>0</v>
      </c>
      <c r="R4" s="44" t="s">
        <v>98</v>
      </c>
      <c r="S4" s="32">
        <f t="shared" si="4"/>
        <v>0</v>
      </c>
      <c r="U4" s="32" t="s">
        <v>207</v>
      </c>
      <c r="V4" s="32">
        <f>COUNTIF(AE:AE, U4)</f>
        <v>33</v>
      </c>
      <c r="X4" s="166" t="s">
        <v>173</v>
      </c>
      <c r="Y4" s="167">
        <f>COUNTIFS($AZ:$AZ,"="&amp;4)</f>
        <v>0</v>
      </c>
      <c r="AA4" s="32" t="s">
        <v>1329</v>
      </c>
      <c r="AB4" s="32">
        <f>COUNTIFS($AE:$AE,AA4,$AO:$AO, $F$4)</f>
        <v>0</v>
      </c>
      <c r="AD4" s="32" t="s">
        <v>1329</v>
      </c>
      <c r="AE4" s="32">
        <f>COUNTIFS(AM:AM, AD4)</f>
        <v>0</v>
      </c>
      <c r="AG4" s="32" t="s">
        <v>1329</v>
      </c>
      <c r="AH4" s="32">
        <f>COUNTIFS($AM:$AM, AG4,$AT:$AT,$L$4)</f>
        <v>0</v>
      </c>
    </row>
    <row r="5" spans="1:52" ht="16.8" customHeight="1">
      <c r="F5" s="32" t="s">
        <v>63</v>
      </c>
      <c r="G5" s="32">
        <f t="shared" si="0"/>
        <v>0</v>
      </c>
      <c r="I5" s="32" t="s">
        <v>34</v>
      </c>
      <c r="J5" s="32">
        <f t="shared" si="1"/>
        <v>0</v>
      </c>
      <c r="L5" s="32" t="s">
        <v>63</v>
      </c>
      <c r="M5" s="32">
        <f t="shared" si="2"/>
        <v>0</v>
      </c>
      <c r="O5" s="32" t="s">
        <v>34</v>
      </c>
      <c r="P5" s="32">
        <f t="shared" si="3"/>
        <v>0</v>
      </c>
      <c r="R5" s="44" t="s">
        <v>35</v>
      </c>
      <c r="S5" s="32">
        <f t="shared" si="4"/>
        <v>0</v>
      </c>
      <c r="U5" s="32" t="s">
        <v>214</v>
      </c>
      <c r="V5" s="32">
        <f>COUNTIF(AE:AE, U5)</f>
        <v>34</v>
      </c>
      <c r="X5" s="166" t="s">
        <v>174</v>
      </c>
      <c r="Y5" s="167">
        <f>COUNTIFS($AZ:$AZ,"="&amp;5)</f>
        <v>0</v>
      </c>
      <c r="AA5" s="32" t="s">
        <v>206</v>
      </c>
      <c r="AB5" s="32">
        <f>COUNTIFS($AE:$AE,AA5,$AO:$AO, $F$4)</f>
        <v>0</v>
      </c>
      <c r="AD5" s="32" t="s">
        <v>206</v>
      </c>
      <c r="AE5" s="32">
        <f>COUNTIFS(AM:AM, AD5)</f>
        <v>0</v>
      </c>
      <c r="AG5" s="32" t="s">
        <v>206</v>
      </c>
      <c r="AH5" s="32">
        <f>COUNTIFS($AM:$AM, AG5,$AT:$AT,$L$4)</f>
        <v>0</v>
      </c>
    </row>
    <row r="6" spans="1:52" ht="16.8" customHeight="1">
      <c r="F6" s="32" t="s">
        <v>55</v>
      </c>
      <c r="G6" s="32">
        <f t="shared" si="0"/>
        <v>0</v>
      </c>
      <c r="I6" s="32" t="s">
        <v>60</v>
      </c>
      <c r="J6" s="32">
        <f t="shared" si="1"/>
        <v>0</v>
      </c>
      <c r="L6" s="32" t="s">
        <v>55</v>
      </c>
      <c r="M6" s="32">
        <f t="shared" si="2"/>
        <v>0</v>
      </c>
      <c r="O6" s="32" t="s">
        <v>60</v>
      </c>
      <c r="P6" s="32">
        <f t="shared" si="3"/>
        <v>0</v>
      </c>
      <c r="R6" s="32" t="s">
        <v>99</v>
      </c>
      <c r="S6" s="32">
        <f t="shared" si="4"/>
        <v>0</v>
      </c>
      <c r="U6" s="32" t="s">
        <v>1329</v>
      </c>
      <c r="V6" s="32">
        <f>COUNTIF(AE:AE, U6)</f>
        <v>0</v>
      </c>
      <c r="X6" s="166" t="s">
        <v>175</v>
      </c>
      <c r="Y6" s="167">
        <f>COUNTIFS($AZ:$AZ,"="&amp;6)</f>
        <v>0</v>
      </c>
    </row>
    <row r="7" spans="1:52" ht="16.8" customHeight="1">
      <c r="F7" s="32" t="s">
        <v>57</v>
      </c>
      <c r="G7" s="32">
        <f t="shared" si="0"/>
        <v>0</v>
      </c>
      <c r="I7" s="32" t="s">
        <v>62</v>
      </c>
      <c r="J7" s="32">
        <f t="shared" si="1"/>
        <v>0</v>
      </c>
      <c r="L7" s="32" t="s">
        <v>57</v>
      </c>
      <c r="M7" s="32">
        <f t="shared" si="2"/>
        <v>0</v>
      </c>
      <c r="O7" s="32" t="s">
        <v>62</v>
      </c>
      <c r="P7" s="32">
        <f t="shared" si="3"/>
        <v>0</v>
      </c>
      <c r="R7" s="32" t="s">
        <v>56</v>
      </c>
      <c r="S7" s="32">
        <f t="shared" si="4"/>
        <v>0</v>
      </c>
      <c r="U7" s="32" t="s">
        <v>206</v>
      </c>
      <c r="V7" s="32">
        <f>COUNTIF(AE:AE, U7)</f>
        <v>40</v>
      </c>
      <c r="X7" s="166" t="s">
        <v>176</v>
      </c>
      <c r="Y7" s="167">
        <f>COUNTIFS($AZ:$AZ,"="&amp;7)</f>
        <v>0</v>
      </c>
      <c r="AD7" s="507" t="s">
        <v>2060</v>
      </c>
      <c r="AE7" s="507" t="s">
        <v>65</v>
      </c>
    </row>
    <row r="8" spans="1:52" ht="16.8" customHeight="1">
      <c r="F8" s="32" t="s">
        <v>59</v>
      </c>
      <c r="G8" s="32">
        <f t="shared" si="0"/>
        <v>0</v>
      </c>
      <c r="I8" s="32"/>
      <c r="J8" s="32"/>
      <c r="L8" s="32" t="s">
        <v>59</v>
      </c>
      <c r="M8" s="32">
        <f t="shared" si="2"/>
        <v>0</v>
      </c>
      <c r="O8" s="32"/>
      <c r="P8" s="32"/>
      <c r="R8" s="32" t="s">
        <v>81</v>
      </c>
      <c r="S8" s="32">
        <f t="shared" si="4"/>
        <v>0</v>
      </c>
      <c r="X8" s="166" t="s">
        <v>177</v>
      </c>
      <c r="Y8" s="167">
        <f>COUNTIFS($AZ:$AZ,"="&amp;8)</f>
        <v>0</v>
      </c>
      <c r="AD8" s="32" t="s">
        <v>207</v>
      </c>
      <c r="AE8" s="32">
        <f>COUNTIFS(AR:AR, AD8)</f>
        <v>0</v>
      </c>
    </row>
    <row r="9" spans="1:52" ht="16.8" customHeight="1">
      <c r="F9" s="45" t="s">
        <v>67</v>
      </c>
      <c r="G9" s="46">
        <f>COUNTIFS($AC:$AC,"New_TC")</f>
        <v>107</v>
      </c>
      <c r="I9" s="45" t="s">
        <v>100</v>
      </c>
      <c r="J9" s="46">
        <f>COUNTIFS($AC:$AC,"Reuse_Org")</f>
        <v>0</v>
      </c>
      <c r="L9" s="45"/>
      <c r="M9" s="46">
        <f>COUNTA($E:$E)-1</f>
        <v>0</v>
      </c>
      <c r="O9" s="45" t="s">
        <v>101</v>
      </c>
      <c r="P9" s="46">
        <f>COUNTIFS($AC:$AC,"Reuse_Modify")</f>
        <v>0</v>
      </c>
      <c r="R9" s="32"/>
      <c r="S9" s="32"/>
      <c r="X9" s="166" t="s">
        <v>178</v>
      </c>
      <c r="Y9" s="167">
        <f>COUNTIFS($AZ:$AZ,"="&amp;9)</f>
        <v>0</v>
      </c>
      <c r="AD9" s="32" t="s">
        <v>214</v>
      </c>
      <c r="AE9" s="32">
        <f>COUNTIFS(AR:AR, AD9)</f>
        <v>0</v>
      </c>
    </row>
    <row r="10" spans="1:52" ht="16.8" customHeight="1">
      <c r="F10" s="45" t="s">
        <v>32</v>
      </c>
      <c r="G10" s="46">
        <f>SUM(G2:G8)</f>
        <v>0</v>
      </c>
      <c r="I10" s="45" t="s">
        <v>70</v>
      </c>
      <c r="J10" s="46">
        <f>SUM(J2:J7)</f>
        <v>0</v>
      </c>
      <c r="L10" s="45" t="s">
        <v>32</v>
      </c>
      <c r="M10" s="46">
        <f>SUM(M2:M8)</f>
        <v>0</v>
      </c>
      <c r="O10" s="45" t="s">
        <v>70</v>
      </c>
      <c r="P10" s="46">
        <f>SUM(P2:P7)</f>
        <v>0</v>
      </c>
      <c r="R10" s="45" t="s">
        <v>70</v>
      </c>
      <c r="S10" s="46">
        <f>SUM(S2:S9)</f>
        <v>0</v>
      </c>
      <c r="X10" s="166" t="s">
        <v>179</v>
      </c>
      <c r="Y10" s="167">
        <f>COUNTIFS($AZ:$AZ,"="&amp;10)</f>
        <v>0</v>
      </c>
      <c r="AD10" s="32" t="s">
        <v>1329</v>
      </c>
      <c r="AE10" s="32">
        <f>COUNTIFS(AR:AR, AD10)</f>
        <v>0</v>
      </c>
    </row>
    <row r="11" spans="1:52" ht="16.8" customHeight="1">
      <c r="X11" s="166" t="s">
        <v>180</v>
      </c>
      <c r="Y11" s="167">
        <f>COUNTIFS($AZ:$AZ,"="&amp;11)</f>
        <v>0</v>
      </c>
      <c r="AD11" s="32" t="s">
        <v>206</v>
      </c>
      <c r="AE11" s="32">
        <f>COUNTIFS(AR:AR, AD11)</f>
        <v>0</v>
      </c>
    </row>
    <row r="12" spans="1:52" ht="16.8" customHeight="1">
      <c r="X12" s="166" t="s">
        <v>181</v>
      </c>
      <c r="Y12" s="167">
        <f>COUNTIFS($AZ:$AZ,"="&amp;12)</f>
        <v>0</v>
      </c>
    </row>
    <row r="13" spans="1:52" ht="16.8" customHeight="1">
      <c r="D13" s="41"/>
    </row>
    <row r="14" spans="1:52" ht="16.8" customHeight="1">
      <c r="E14" s="56" t="s">
        <v>38</v>
      </c>
      <c r="F14" s="56" t="s">
        <v>39</v>
      </c>
      <c r="G14" s="55" t="s">
        <v>4</v>
      </c>
      <c r="H14" s="55" t="s">
        <v>41</v>
      </c>
      <c r="I14" s="55" t="s">
        <v>77</v>
      </c>
      <c r="J14" s="55" t="s">
        <v>78</v>
      </c>
      <c r="K14" s="55" t="s">
        <v>79</v>
      </c>
      <c r="L14" s="55" t="s">
        <v>80</v>
      </c>
      <c r="M14" s="55" t="s">
        <v>42</v>
      </c>
      <c r="N14" s="55" t="s">
        <v>43</v>
      </c>
      <c r="O14" s="55" t="s">
        <v>31</v>
      </c>
      <c r="P14" s="55" t="s">
        <v>40</v>
      </c>
      <c r="Q14" s="55" t="s">
        <v>84</v>
      </c>
      <c r="R14" s="55" t="s">
        <v>85</v>
      </c>
      <c r="S14" s="55" t="s">
        <v>45</v>
      </c>
      <c r="T14" s="55" t="s">
        <v>86</v>
      </c>
      <c r="U14" s="55" t="s">
        <v>46</v>
      </c>
      <c r="V14" s="55" t="s">
        <v>44</v>
      </c>
      <c r="W14" s="55" t="s">
        <v>2</v>
      </c>
      <c r="X14" s="55" t="s">
        <v>3</v>
      </c>
      <c r="Y14" s="55" t="s">
        <v>87</v>
      </c>
      <c r="Z14" s="55" t="s">
        <v>88</v>
      </c>
      <c r="AA14" s="55" t="s">
        <v>89</v>
      </c>
      <c r="AB14" s="55" t="s">
        <v>90</v>
      </c>
      <c r="AC14" s="55" t="s">
        <v>91</v>
      </c>
      <c r="AD14" s="57" t="s">
        <v>92</v>
      </c>
      <c r="AE14" s="57" t="s">
        <v>134</v>
      </c>
      <c r="AF14" s="57" t="s">
        <v>135</v>
      </c>
      <c r="AG14" s="58" t="s">
        <v>47</v>
      </c>
      <c r="AH14" s="58" t="s">
        <v>93</v>
      </c>
      <c r="AI14" s="58" t="s">
        <v>84</v>
      </c>
      <c r="AJ14" s="58" t="s">
        <v>94</v>
      </c>
      <c r="AK14" s="58" t="s">
        <v>95</v>
      </c>
      <c r="AL14" s="57" t="s">
        <v>50</v>
      </c>
      <c r="AM14" s="597" t="s">
        <v>48</v>
      </c>
      <c r="AN14" s="597"/>
      <c r="AO14" s="597"/>
      <c r="AP14" s="597"/>
      <c r="AQ14" s="597"/>
      <c r="AR14" s="597" t="s">
        <v>49</v>
      </c>
      <c r="AS14" s="597"/>
      <c r="AT14" s="597"/>
      <c r="AU14" s="597"/>
      <c r="AV14" s="597"/>
      <c r="AW14" s="157"/>
      <c r="AX14" s="157"/>
      <c r="AY14" s="157"/>
      <c r="AZ14" s="32"/>
    </row>
    <row r="15" spans="1:52" ht="16.8" customHeight="1">
      <c r="E15" s="59"/>
      <c r="F15" s="60"/>
      <c r="G15" s="61"/>
      <c r="H15" s="46"/>
      <c r="I15" s="46"/>
      <c r="J15" s="46"/>
      <c r="K15" s="46"/>
      <c r="L15" s="46"/>
      <c r="M15" s="46" t="s">
        <v>0</v>
      </c>
      <c r="N15" s="46" t="s">
        <v>0</v>
      </c>
      <c r="O15" s="46" t="s">
        <v>0</v>
      </c>
      <c r="P15" s="46" t="s">
        <v>0</v>
      </c>
      <c r="Q15" s="46" t="s">
        <v>0</v>
      </c>
      <c r="R15" s="46" t="s">
        <v>0</v>
      </c>
      <c r="S15" s="46"/>
      <c r="T15" s="46" t="s">
        <v>0</v>
      </c>
      <c r="U15" s="46" t="s">
        <v>0</v>
      </c>
      <c r="V15" s="46" t="s">
        <v>0</v>
      </c>
      <c r="W15" s="46"/>
      <c r="X15" s="46"/>
      <c r="Y15" s="46"/>
      <c r="Z15" s="46"/>
      <c r="AA15" s="46" t="s">
        <v>0</v>
      </c>
      <c r="AB15" s="46" t="s">
        <v>0</v>
      </c>
      <c r="AC15" s="46" t="s">
        <v>0</v>
      </c>
      <c r="AD15" s="46"/>
      <c r="AE15" s="46"/>
      <c r="AF15" s="46"/>
      <c r="AG15" s="62"/>
      <c r="AH15" s="62"/>
      <c r="AI15" s="62"/>
      <c r="AJ15" s="62"/>
      <c r="AK15" s="62"/>
      <c r="AL15" s="62"/>
      <c r="AM15" s="63" t="s">
        <v>36</v>
      </c>
      <c r="AN15" s="64" t="s">
        <v>96</v>
      </c>
      <c r="AO15" s="63" t="s">
        <v>52</v>
      </c>
      <c r="AP15" s="64" t="s">
        <v>53</v>
      </c>
      <c r="AQ15" s="63" t="s">
        <v>51</v>
      </c>
      <c r="AR15" s="65" t="s">
        <v>36</v>
      </c>
      <c r="AS15" s="65" t="s">
        <v>96</v>
      </c>
      <c r="AT15" s="66" t="s">
        <v>54</v>
      </c>
      <c r="AU15" s="66" t="s">
        <v>53</v>
      </c>
      <c r="AV15" s="65" t="s">
        <v>51</v>
      </c>
      <c r="AW15" s="158" t="s">
        <v>153</v>
      </c>
      <c r="AX15" s="158" t="s">
        <v>168</v>
      </c>
      <c r="AY15" s="158" t="s">
        <v>169</v>
      </c>
      <c r="AZ15" s="32"/>
    </row>
    <row r="16" spans="1:52" ht="16.8" customHeight="1">
      <c r="E16" s="32"/>
      <c r="F16" s="32"/>
      <c r="G16" s="32"/>
      <c r="H16" s="32"/>
      <c r="I16" s="320" t="s">
        <v>7350</v>
      </c>
      <c r="J16" s="325" t="s">
        <v>7351</v>
      </c>
      <c r="K16" s="32"/>
      <c r="L16" s="32"/>
      <c r="M16" s="32"/>
      <c r="N16" s="453" t="s">
        <v>7544</v>
      </c>
      <c r="O16" s="32"/>
      <c r="P16" s="32"/>
      <c r="Q16" s="453" t="s">
        <v>7584</v>
      </c>
      <c r="R16" s="537" t="s">
        <v>7683</v>
      </c>
      <c r="S16" s="32"/>
      <c r="T16" s="32"/>
      <c r="U16" s="32"/>
      <c r="V16" s="32"/>
      <c r="W16" s="32"/>
      <c r="X16" s="32"/>
      <c r="Y16" s="32"/>
      <c r="Z16" s="32"/>
      <c r="AA16" s="32"/>
      <c r="AB16" s="32"/>
      <c r="AC16" s="76" t="s">
        <v>142</v>
      </c>
      <c r="AD16" s="32"/>
      <c r="AE16" s="78" t="s">
        <v>214</v>
      </c>
      <c r="AF16" s="112">
        <v>43899</v>
      </c>
      <c r="AG16" s="32"/>
      <c r="AH16" s="32"/>
      <c r="AI16" s="112"/>
      <c r="AJ16" s="32"/>
      <c r="AK16" s="32"/>
      <c r="AL16" s="32"/>
      <c r="AM16" s="32"/>
      <c r="AN16" s="32"/>
      <c r="AO16" s="32"/>
      <c r="AP16" s="32"/>
      <c r="AQ16" s="32"/>
      <c r="AR16" s="32"/>
      <c r="AS16" s="32"/>
      <c r="AT16" s="32"/>
      <c r="AU16" s="32"/>
      <c r="AV16" s="32"/>
      <c r="AW16" s="159"/>
      <c r="AX16" s="159"/>
      <c r="AY16" s="159"/>
      <c r="AZ16" s="32">
        <f>MONTH(AF16)</f>
        <v>3</v>
      </c>
    </row>
    <row r="17" spans="5:52" ht="16.8" customHeight="1">
      <c r="E17" s="32"/>
      <c r="F17" s="32"/>
      <c r="G17" s="32"/>
      <c r="H17" s="32"/>
      <c r="I17" s="320" t="s">
        <v>7352</v>
      </c>
      <c r="J17" s="325" t="s">
        <v>7353</v>
      </c>
      <c r="K17" s="32"/>
      <c r="L17" s="32"/>
      <c r="M17" s="32"/>
      <c r="N17" s="453" t="s">
        <v>7544</v>
      </c>
      <c r="O17" s="32"/>
      <c r="P17" s="32"/>
      <c r="Q17" s="453" t="s">
        <v>7585</v>
      </c>
      <c r="R17" s="537" t="s">
        <v>7683</v>
      </c>
      <c r="S17" s="32"/>
      <c r="T17" s="32"/>
      <c r="U17" s="32"/>
      <c r="V17" s="32"/>
      <c r="W17" s="32"/>
      <c r="X17" s="32"/>
      <c r="Y17" s="32"/>
      <c r="Z17" s="32"/>
      <c r="AA17" s="32"/>
      <c r="AB17" s="32"/>
      <c r="AC17" s="76" t="s">
        <v>142</v>
      </c>
      <c r="AD17" s="32"/>
      <c r="AE17" s="78" t="s">
        <v>214</v>
      </c>
      <c r="AF17" s="112">
        <v>43899</v>
      </c>
      <c r="AG17" s="32"/>
      <c r="AH17" s="32"/>
      <c r="AI17" s="112"/>
      <c r="AJ17" s="32"/>
      <c r="AK17" s="32"/>
      <c r="AL17" s="32"/>
      <c r="AM17" s="32"/>
      <c r="AN17" s="32"/>
      <c r="AO17" s="32"/>
      <c r="AP17" s="32"/>
      <c r="AQ17" s="32"/>
      <c r="AR17" s="32"/>
      <c r="AS17" s="32"/>
      <c r="AT17" s="32"/>
      <c r="AU17" s="32"/>
      <c r="AV17" s="32"/>
      <c r="AW17" s="159"/>
      <c r="AX17" s="159"/>
      <c r="AY17" s="159"/>
      <c r="AZ17" s="32">
        <f t="shared" ref="AZ17:AZ80" si="5">MONTH(AF17)</f>
        <v>3</v>
      </c>
    </row>
    <row r="18" spans="5:52" ht="16.8" customHeight="1">
      <c r="E18" s="32"/>
      <c r="F18" s="32"/>
      <c r="G18" s="32"/>
      <c r="H18" s="32"/>
      <c r="I18" s="320" t="s">
        <v>7354</v>
      </c>
      <c r="J18" s="325" t="s">
        <v>7355</v>
      </c>
      <c r="K18" s="32"/>
      <c r="L18" s="32"/>
      <c r="M18" s="32"/>
      <c r="N18" s="453" t="s">
        <v>7545</v>
      </c>
      <c r="O18" s="32"/>
      <c r="P18" s="32"/>
      <c r="Q18" s="537" t="s">
        <v>7586</v>
      </c>
      <c r="R18" s="537" t="s">
        <v>7683</v>
      </c>
      <c r="S18" s="32"/>
      <c r="T18" s="32"/>
      <c r="U18" s="32"/>
      <c r="V18" s="32"/>
      <c r="W18" s="32"/>
      <c r="X18" s="32"/>
      <c r="Y18" s="32"/>
      <c r="Z18" s="32"/>
      <c r="AA18" s="32"/>
      <c r="AB18" s="32"/>
      <c r="AC18" s="76" t="s">
        <v>142</v>
      </c>
      <c r="AD18" s="32"/>
      <c r="AE18" s="78" t="s">
        <v>214</v>
      </c>
      <c r="AF18" s="112">
        <v>43899</v>
      </c>
      <c r="AG18" s="32"/>
      <c r="AH18" s="32"/>
      <c r="AI18" s="112"/>
      <c r="AJ18" s="32"/>
      <c r="AK18" s="32"/>
      <c r="AL18" s="32"/>
      <c r="AM18" s="32"/>
      <c r="AN18" s="32"/>
      <c r="AO18" s="32"/>
      <c r="AP18" s="32"/>
      <c r="AQ18" s="32"/>
      <c r="AR18" s="32"/>
      <c r="AS18" s="32"/>
      <c r="AT18" s="32"/>
      <c r="AU18" s="32"/>
      <c r="AV18" s="32"/>
      <c r="AW18" s="159"/>
      <c r="AX18" s="159"/>
      <c r="AY18" s="159"/>
      <c r="AZ18" s="32">
        <f t="shared" si="5"/>
        <v>3</v>
      </c>
    </row>
    <row r="19" spans="5:52" ht="16.8" customHeight="1">
      <c r="E19" s="32"/>
      <c r="F19" s="32"/>
      <c r="G19" s="32"/>
      <c r="H19" s="32"/>
      <c r="I19" s="320" t="s">
        <v>7356</v>
      </c>
      <c r="J19" s="325" t="s">
        <v>7357</v>
      </c>
      <c r="K19" s="32"/>
      <c r="L19" s="32"/>
      <c r="M19" s="32"/>
      <c r="N19" s="453" t="s">
        <v>7546</v>
      </c>
      <c r="O19" s="32"/>
      <c r="P19" s="32"/>
      <c r="Q19" s="453" t="s">
        <v>7587</v>
      </c>
      <c r="R19" s="537" t="s">
        <v>7683</v>
      </c>
      <c r="S19" s="32"/>
      <c r="T19" s="32"/>
      <c r="U19" s="32"/>
      <c r="V19" s="32"/>
      <c r="W19" s="32"/>
      <c r="X19" s="32"/>
      <c r="Y19" s="32"/>
      <c r="Z19" s="32"/>
      <c r="AA19" s="32"/>
      <c r="AB19" s="32"/>
      <c r="AC19" s="76" t="s">
        <v>142</v>
      </c>
      <c r="AD19" s="32"/>
      <c r="AE19" s="78" t="s">
        <v>207</v>
      </c>
      <c r="AF19" s="112">
        <v>43899</v>
      </c>
      <c r="AG19" s="32"/>
      <c r="AH19" s="32"/>
      <c r="AI19" s="112"/>
      <c r="AJ19" s="32"/>
      <c r="AK19" s="32"/>
      <c r="AL19" s="32"/>
      <c r="AM19" s="32"/>
      <c r="AN19" s="32"/>
      <c r="AO19" s="32"/>
      <c r="AP19" s="32"/>
      <c r="AQ19" s="32"/>
      <c r="AR19" s="32"/>
      <c r="AS19" s="32"/>
      <c r="AT19" s="32"/>
      <c r="AU19" s="32"/>
      <c r="AV19" s="32"/>
      <c r="AW19" s="159"/>
      <c r="AX19" s="159"/>
      <c r="AY19" s="159"/>
      <c r="AZ19" s="32">
        <f t="shared" si="5"/>
        <v>3</v>
      </c>
    </row>
    <row r="20" spans="5:52" ht="16.8" customHeight="1">
      <c r="E20" s="32"/>
      <c r="F20" s="32"/>
      <c r="G20" s="32"/>
      <c r="H20" s="32"/>
      <c r="I20" s="69" t="s">
        <v>7358</v>
      </c>
      <c r="J20" s="325" t="s">
        <v>7359</v>
      </c>
      <c r="K20" s="32"/>
      <c r="L20" s="32"/>
      <c r="M20" s="32"/>
      <c r="N20" s="324">
        <v>15715281</v>
      </c>
      <c r="O20" s="32"/>
      <c r="P20" s="32"/>
      <c r="Q20" s="453" t="s">
        <v>7588</v>
      </c>
      <c r="R20" s="537" t="s">
        <v>7684</v>
      </c>
      <c r="S20" s="32"/>
      <c r="T20" s="32"/>
      <c r="U20" s="32"/>
      <c r="V20" s="32"/>
      <c r="W20" s="32"/>
      <c r="X20" s="32"/>
      <c r="Y20" s="32"/>
      <c r="Z20" s="32"/>
      <c r="AA20" s="32"/>
      <c r="AB20" s="32"/>
      <c r="AC20" s="76" t="s">
        <v>142</v>
      </c>
      <c r="AD20" s="32"/>
      <c r="AE20" s="78" t="s">
        <v>206</v>
      </c>
      <c r="AF20" s="112">
        <v>43899</v>
      </c>
      <c r="AG20" s="32"/>
      <c r="AH20" s="32"/>
      <c r="AI20" s="112"/>
      <c r="AJ20" s="32"/>
      <c r="AK20" s="32"/>
      <c r="AL20" s="32"/>
      <c r="AM20" s="32"/>
      <c r="AN20" s="32"/>
      <c r="AO20" s="32"/>
      <c r="AP20" s="32"/>
      <c r="AQ20" s="32"/>
      <c r="AR20" s="32"/>
      <c r="AS20" s="32"/>
      <c r="AT20" s="32"/>
      <c r="AU20" s="32"/>
      <c r="AV20" s="32"/>
      <c r="AW20" s="159"/>
      <c r="AX20" s="159"/>
      <c r="AY20" s="159"/>
      <c r="AZ20" s="32">
        <f t="shared" si="5"/>
        <v>3</v>
      </c>
    </row>
    <row r="21" spans="5:52" ht="16.8" customHeight="1">
      <c r="E21" s="32"/>
      <c r="F21" s="32"/>
      <c r="G21" s="32"/>
      <c r="H21" s="32"/>
      <c r="I21" s="69" t="s">
        <v>7360</v>
      </c>
      <c r="J21" s="325" t="s">
        <v>7361</v>
      </c>
      <c r="K21" s="32"/>
      <c r="L21" s="32"/>
      <c r="M21" s="32"/>
      <c r="N21" s="324">
        <v>15715282</v>
      </c>
      <c r="O21" s="32"/>
      <c r="P21" s="32"/>
      <c r="Q21" s="453" t="s">
        <v>7589</v>
      </c>
      <c r="R21" s="537" t="s">
        <v>7685</v>
      </c>
      <c r="S21" s="32"/>
      <c r="T21" s="32"/>
      <c r="U21" s="32"/>
      <c r="V21" s="32"/>
      <c r="W21" s="32"/>
      <c r="X21" s="32"/>
      <c r="Y21" s="32"/>
      <c r="Z21" s="32"/>
      <c r="AA21" s="32"/>
      <c r="AB21" s="32"/>
      <c r="AC21" s="76" t="s">
        <v>142</v>
      </c>
      <c r="AD21" s="32"/>
      <c r="AE21" s="78" t="s">
        <v>206</v>
      </c>
      <c r="AF21" s="112">
        <v>43899</v>
      </c>
      <c r="AG21" s="32"/>
      <c r="AH21" s="32"/>
      <c r="AI21" s="112"/>
      <c r="AJ21" s="32"/>
      <c r="AK21" s="32"/>
      <c r="AL21" s="32"/>
      <c r="AM21" s="32"/>
      <c r="AN21" s="32"/>
      <c r="AO21" s="32"/>
      <c r="AP21" s="32"/>
      <c r="AQ21" s="32"/>
      <c r="AR21" s="32"/>
      <c r="AS21" s="32"/>
      <c r="AT21" s="32"/>
      <c r="AU21" s="32"/>
      <c r="AV21" s="32"/>
      <c r="AW21" s="159"/>
      <c r="AX21" s="159"/>
      <c r="AY21" s="159"/>
      <c r="AZ21" s="32">
        <f t="shared" si="5"/>
        <v>3</v>
      </c>
    </row>
    <row r="22" spans="5:52" ht="16.8" customHeight="1">
      <c r="E22" s="32"/>
      <c r="F22" s="32"/>
      <c r="G22" s="32"/>
      <c r="H22" s="32"/>
      <c r="I22" s="320" t="s">
        <v>7362</v>
      </c>
      <c r="J22" s="325" t="s">
        <v>7363</v>
      </c>
      <c r="K22" s="32"/>
      <c r="L22" s="32"/>
      <c r="M22" s="32"/>
      <c r="N22" s="453" t="s">
        <v>7547</v>
      </c>
      <c r="O22" s="32"/>
      <c r="P22" s="32"/>
      <c r="Q22" s="537" t="s">
        <v>7590</v>
      </c>
      <c r="R22" s="537" t="s">
        <v>7683</v>
      </c>
      <c r="S22" s="32"/>
      <c r="T22" s="32"/>
      <c r="U22" s="32"/>
      <c r="V22" s="32"/>
      <c r="W22" s="32"/>
      <c r="X22" s="32"/>
      <c r="Y22" s="32"/>
      <c r="Z22" s="32"/>
      <c r="AA22" s="32"/>
      <c r="AB22" s="32"/>
      <c r="AC22" s="76" t="s">
        <v>142</v>
      </c>
      <c r="AD22" s="32"/>
      <c r="AE22" s="78" t="s">
        <v>214</v>
      </c>
      <c r="AF22" s="112">
        <v>43900</v>
      </c>
      <c r="AG22" s="32"/>
      <c r="AH22" s="32"/>
      <c r="AI22" s="112"/>
      <c r="AJ22" s="32"/>
      <c r="AK22" s="32"/>
      <c r="AL22" s="32"/>
      <c r="AM22" s="32"/>
      <c r="AN22" s="32"/>
      <c r="AO22" s="32"/>
      <c r="AP22" s="32"/>
      <c r="AQ22" s="32"/>
      <c r="AR22" s="32"/>
      <c r="AS22" s="32"/>
      <c r="AT22" s="32"/>
      <c r="AU22" s="32"/>
      <c r="AV22" s="32"/>
      <c r="AW22" s="159"/>
      <c r="AX22" s="159"/>
      <c r="AY22" s="159"/>
      <c r="AZ22" s="32">
        <f t="shared" si="5"/>
        <v>3</v>
      </c>
    </row>
    <row r="23" spans="5:52" ht="16.8" customHeight="1">
      <c r="E23" s="32"/>
      <c r="F23" s="32"/>
      <c r="G23" s="32"/>
      <c r="H23" s="32"/>
      <c r="I23" s="320" t="s">
        <v>7364</v>
      </c>
      <c r="J23" s="325" t="s">
        <v>7365</v>
      </c>
      <c r="K23" s="32"/>
      <c r="L23" s="32"/>
      <c r="M23" s="32"/>
      <c r="N23" s="453" t="s">
        <v>7548</v>
      </c>
      <c r="O23" s="32"/>
      <c r="P23" s="32"/>
      <c r="Q23" s="537" t="s">
        <v>7591</v>
      </c>
      <c r="R23" s="537" t="s">
        <v>7683</v>
      </c>
      <c r="S23" s="32"/>
      <c r="T23" s="32"/>
      <c r="U23" s="32"/>
      <c r="V23" s="32"/>
      <c r="W23" s="32"/>
      <c r="X23" s="32"/>
      <c r="Y23" s="32"/>
      <c r="Z23" s="32"/>
      <c r="AA23" s="32"/>
      <c r="AB23" s="32"/>
      <c r="AC23" s="76" t="s">
        <v>142</v>
      </c>
      <c r="AD23" s="32"/>
      <c r="AE23" s="78" t="s">
        <v>214</v>
      </c>
      <c r="AF23" s="112">
        <v>43900</v>
      </c>
      <c r="AG23" s="32"/>
      <c r="AH23" s="32"/>
      <c r="AI23" s="112"/>
      <c r="AJ23" s="32"/>
      <c r="AK23" s="32"/>
      <c r="AL23" s="32"/>
      <c r="AM23" s="32"/>
      <c r="AN23" s="32"/>
      <c r="AO23" s="32"/>
      <c r="AP23" s="32"/>
      <c r="AQ23" s="32"/>
      <c r="AR23" s="32"/>
      <c r="AS23" s="32"/>
      <c r="AT23" s="32"/>
      <c r="AU23" s="32"/>
      <c r="AV23" s="32"/>
      <c r="AW23" s="173"/>
      <c r="AX23" s="159"/>
      <c r="AY23" s="173"/>
      <c r="AZ23" s="32">
        <f t="shared" si="5"/>
        <v>3</v>
      </c>
    </row>
    <row r="24" spans="5:52" ht="16.8" customHeight="1">
      <c r="E24" s="32"/>
      <c r="F24" s="32"/>
      <c r="G24" s="32"/>
      <c r="H24" s="32"/>
      <c r="I24" s="320" t="s">
        <v>7366</v>
      </c>
      <c r="J24" s="325" t="s">
        <v>7367</v>
      </c>
      <c r="K24" s="32"/>
      <c r="L24" s="32"/>
      <c r="M24" s="32"/>
      <c r="N24" s="453" t="s">
        <v>7549</v>
      </c>
      <c r="O24" s="32"/>
      <c r="P24" s="32"/>
      <c r="Q24" s="537" t="s">
        <v>7592</v>
      </c>
      <c r="R24" s="537" t="s">
        <v>7683</v>
      </c>
      <c r="S24" s="32"/>
      <c r="T24" s="32"/>
      <c r="U24" s="32"/>
      <c r="V24" s="32"/>
      <c r="W24" s="32"/>
      <c r="X24" s="32"/>
      <c r="Y24" s="32"/>
      <c r="Z24" s="32"/>
      <c r="AA24" s="32"/>
      <c r="AB24" s="32"/>
      <c r="AC24" s="76" t="s">
        <v>142</v>
      </c>
      <c r="AD24" s="32"/>
      <c r="AE24" s="78" t="s">
        <v>214</v>
      </c>
      <c r="AF24" s="112">
        <v>43900</v>
      </c>
      <c r="AG24" s="32"/>
      <c r="AH24" s="32"/>
      <c r="AI24" s="112"/>
      <c r="AJ24" s="32"/>
      <c r="AK24" s="32"/>
      <c r="AL24" s="32"/>
      <c r="AM24" s="32"/>
      <c r="AN24" s="32"/>
      <c r="AO24" s="32"/>
      <c r="AP24" s="32"/>
      <c r="AQ24" s="32"/>
      <c r="AR24" s="32"/>
      <c r="AS24" s="32"/>
      <c r="AT24" s="32"/>
      <c r="AU24" s="32"/>
      <c r="AV24" s="32"/>
      <c r="AW24" s="173"/>
      <c r="AX24" s="159"/>
      <c r="AY24" s="173"/>
      <c r="AZ24" s="32">
        <f t="shared" si="5"/>
        <v>3</v>
      </c>
    </row>
    <row r="25" spans="5:52" ht="16.8" customHeight="1">
      <c r="E25" s="32"/>
      <c r="F25" s="32"/>
      <c r="G25" s="32"/>
      <c r="H25" s="32"/>
      <c r="I25" s="320" t="s">
        <v>7368</v>
      </c>
      <c r="J25" s="325" t="s">
        <v>7369</v>
      </c>
      <c r="K25" s="32"/>
      <c r="L25" s="32"/>
      <c r="M25" s="32"/>
      <c r="N25" s="453" t="s">
        <v>7550</v>
      </c>
      <c r="O25" s="32"/>
      <c r="P25" s="32"/>
      <c r="Q25" s="537" t="s">
        <v>7593</v>
      </c>
      <c r="R25" s="537" t="s">
        <v>7683</v>
      </c>
      <c r="S25" s="32"/>
      <c r="T25" s="32"/>
      <c r="U25" s="32"/>
      <c r="V25" s="32"/>
      <c r="W25" s="32"/>
      <c r="X25" s="32"/>
      <c r="Y25" s="32"/>
      <c r="Z25" s="32"/>
      <c r="AA25" s="32"/>
      <c r="AB25" s="32"/>
      <c r="AC25" s="76" t="s">
        <v>142</v>
      </c>
      <c r="AD25" s="32"/>
      <c r="AE25" s="78" t="s">
        <v>214</v>
      </c>
      <c r="AF25" s="112">
        <v>43900</v>
      </c>
      <c r="AG25" s="32"/>
      <c r="AH25" s="32"/>
      <c r="AI25" s="112"/>
      <c r="AJ25" s="32"/>
      <c r="AK25" s="32"/>
      <c r="AL25" s="32"/>
      <c r="AM25" s="32"/>
      <c r="AN25" s="32"/>
      <c r="AO25" s="32"/>
      <c r="AP25" s="32"/>
      <c r="AQ25" s="32"/>
      <c r="AR25" s="32"/>
      <c r="AS25" s="32"/>
      <c r="AT25" s="32"/>
      <c r="AU25" s="32"/>
      <c r="AV25" s="32"/>
      <c r="AW25" s="173"/>
      <c r="AX25" s="159"/>
      <c r="AY25" s="173"/>
      <c r="AZ25" s="32">
        <f t="shared" si="5"/>
        <v>3</v>
      </c>
    </row>
    <row r="26" spans="5:52" ht="16.8" customHeight="1">
      <c r="E26" s="32"/>
      <c r="F26" s="32"/>
      <c r="G26" s="32"/>
      <c r="H26" s="32"/>
      <c r="I26" s="320" t="s">
        <v>7370</v>
      </c>
      <c r="J26" s="325" t="s">
        <v>7371</v>
      </c>
      <c r="K26" s="32"/>
      <c r="L26" s="32"/>
      <c r="M26" s="32"/>
      <c r="N26" s="453" t="s">
        <v>7551</v>
      </c>
      <c r="O26" s="32"/>
      <c r="P26" s="32"/>
      <c r="Q26" s="537" t="s">
        <v>7594</v>
      </c>
      <c r="R26" s="537" t="s">
        <v>7683</v>
      </c>
      <c r="S26" s="32"/>
      <c r="T26" s="32"/>
      <c r="U26" s="32"/>
      <c r="V26" s="32"/>
      <c r="W26" s="32"/>
      <c r="X26" s="32"/>
      <c r="Y26" s="32"/>
      <c r="Z26" s="32"/>
      <c r="AA26" s="32"/>
      <c r="AB26" s="32"/>
      <c r="AC26" s="76" t="s">
        <v>142</v>
      </c>
      <c r="AD26" s="32"/>
      <c r="AE26" s="78" t="s">
        <v>214</v>
      </c>
      <c r="AF26" s="112">
        <v>43900</v>
      </c>
      <c r="AG26" s="32"/>
      <c r="AH26" s="32"/>
      <c r="AI26" s="112"/>
      <c r="AJ26" s="32"/>
      <c r="AK26" s="32"/>
      <c r="AL26" s="32"/>
      <c r="AM26" s="32"/>
      <c r="AN26" s="32"/>
      <c r="AO26" s="32"/>
      <c r="AP26" s="32"/>
      <c r="AQ26" s="32"/>
      <c r="AR26" s="32"/>
      <c r="AS26" s="32"/>
      <c r="AT26" s="32"/>
      <c r="AU26" s="32"/>
      <c r="AV26" s="32"/>
      <c r="AW26" s="173"/>
      <c r="AX26" s="159"/>
      <c r="AY26" s="173"/>
      <c r="AZ26" s="32">
        <f t="shared" si="5"/>
        <v>3</v>
      </c>
    </row>
    <row r="27" spans="5:52" ht="16.8" customHeight="1">
      <c r="E27" s="32"/>
      <c r="F27" s="32"/>
      <c r="G27" s="32"/>
      <c r="H27" s="32"/>
      <c r="I27" s="320" t="s">
        <v>7370</v>
      </c>
      <c r="J27" s="325" t="s">
        <v>7372</v>
      </c>
      <c r="K27" s="32"/>
      <c r="L27" s="32"/>
      <c r="M27" s="32"/>
      <c r="N27" s="453" t="s">
        <v>7552</v>
      </c>
      <c r="O27" s="32"/>
      <c r="P27" s="32"/>
      <c r="Q27" s="537" t="s">
        <v>7595</v>
      </c>
      <c r="R27" s="537" t="s">
        <v>7683</v>
      </c>
      <c r="S27" s="32"/>
      <c r="T27" s="32"/>
      <c r="U27" s="32"/>
      <c r="V27" s="32"/>
      <c r="W27" s="32"/>
      <c r="X27" s="32"/>
      <c r="Y27" s="32"/>
      <c r="Z27" s="32"/>
      <c r="AA27" s="32"/>
      <c r="AB27" s="32"/>
      <c r="AC27" s="76" t="s">
        <v>142</v>
      </c>
      <c r="AD27" s="32"/>
      <c r="AE27" s="78" t="s">
        <v>214</v>
      </c>
      <c r="AF27" s="112">
        <v>43901</v>
      </c>
      <c r="AG27" s="32"/>
      <c r="AH27" s="32"/>
      <c r="AI27" s="112"/>
      <c r="AJ27" s="32"/>
      <c r="AK27" s="32"/>
      <c r="AL27" s="32"/>
      <c r="AM27" s="32"/>
      <c r="AN27" s="32"/>
      <c r="AO27" s="32"/>
      <c r="AP27" s="32"/>
      <c r="AQ27" s="32"/>
      <c r="AR27" s="32"/>
      <c r="AS27" s="32"/>
      <c r="AT27" s="32"/>
      <c r="AU27" s="32"/>
      <c r="AV27" s="32"/>
      <c r="AW27" s="173"/>
      <c r="AX27" s="159"/>
      <c r="AY27" s="173"/>
      <c r="AZ27" s="32">
        <f t="shared" si="5"/>
        <v>3</v>
      </c>
    </row>
    <row r="28" spans="5:52" ht="16.8" customHeight="1">
      <c r="E28" s="32"/>
      <c r="F28" s="32"/>
      <c r="G28" s="32"/>
      <c r="H28" s="32"/>
      <c r="I28" s="320" t="s">
        <v>7373</v>
      </c>
      <c r="J28" s="325" t="s">
        <v>7374</v>
      </c>
      <c r="K28" s="32"/>
      <c r="L28" s="32"/>
      <c r="M28" s="32"/>
      <c r="N28" s="453" t="s">
        <v>7553</v>
      </c>
      <c r="O28" s="32"/>
      <c r="P28" s="32"/>
      <c r="Q28" s="537" t="s">
        <v>7596</v>
      </c>
      <c r="R28" s="537" t="s">
        <v>7683</v>
      </c>
      <c r="S28" s="32"/>
      <c r="T28" s="32"/>
      <c r="U28" s="32"/>
      <c r="V28" s="32"/>
      <c r="W28" s="32"/>
      <c r="X28" s="32"/>
      <c r="Y28" s="32"/>
      <c r="Z28" s="32"/>
      <c r="AA28" s="32"/>
      <c r="AB28" s="32"/>
      <c r="AC28" s="76" t="s">
        <v>142</v>
      </c>
      <c r="AD28" s="32"/>
      <c r="AE28" s="78" t="s">
        <v>214</v>
      </c>
      <c r="AF28" s="112">
        <v>43901</v>
      </c>
      <c r="AG28" s="32"/>
      <c r="AH28" s="32"/>
      <c r="AI28" s="112"/>
      <c r="AJ28" s="32"/>
      <c r="AK28" s="32"/>
      <c r="AL28" s="32"/>
      <c r="AM28" s="32"/>
      <c r="AN28" s="32"/>
      <c r="AO28" s="32"/>
      <c r="AP28" s="32"/>
      <c r="AQ28" s="32"/>
      <c r="AR28" s="32"/>
      <c r="AS28" s="32"/>
      <c r="AT28" s="32"/>
      <c r="AU28" s="32"/>
      <c r="AV28" s="32"/>
      <c r="AW28" s="173"/>
      <c r="AX28" s="159"/>
      <c r="AY28" s="173"/>
      <c r="AZ28" s="32">
        <f t="shared" si="5"/>
        <v>3</v>
      </c>
    </row>
    <row r="29" spans="5:52" ht="16.8" customHeight="1">
      <c r="E29" s="32"/>
      <c r="F29" s="32"/>
      <c r="G29" s="32"/>
      <c r="H29" s="32"/>
      <c r="I29" s="320" t="s">
        <v>7375</v>
      </c>
      <c r="J29" s="325" t="s">
        <v>7376</v>
      </c>
      <c r="K29" s="32"/>
      <c r="L29" s="32"/>
      <c r="M29" s="32"/>
      <c r="N29" s="453" t="s">
        <v>7554</v>
      </c>
      <c r="O29" s="32"/>
      <c r="P29" s="32"/>
      <c r="Q29" s="537" t="s">
        <v>7597</v>
      </c>
      <c r="R29" s="537" t="s">
        <v>7683</v>
      </c>
      <c r="S29" s="32"/>
      <c r="T29" s="32"/>
      <c r="U29" s="32"/>
      <c r="V29" s="32"/>
      <c r="W29" s="32"/>
      <c r="X29" s="32"/>
      <c r="Y29" s="32"/>
      <c r="Z29" s="32"/>
      <c r="AA29" s="32"/>
      <c r="AB29" s="32"/>
      <c r="AC29" s="76" t="s">
        <v>142</v>
      </c>
      <c r="AD29" s="32"/>
      <c r="AE29" s="78" t="s">
        <v>214</v>
      </c>
      <c r="AF29" s="112">
        <v>43901</v>
      </c>
      <c r="AG29" s="32"/>
      <c r="AH29" s="32"/>
      <c r="AI29" s="112"/>
      <c r="AJ29" s="32"/>
      <c r="AK29" s="32"/>
      <c r="AL29" s="32"/>
      <c r="AM29" s="32"/>
      <c r="AN29" s="32"/>
      <c r="AO29" s="32"/>
      <c r="AP29" s="32"/>
      <c r="AQ29" s="32"/>
      <c r="AR29" s="32"/>
      <c r="AS29" s="32"/>
      <c r="AT29" s="32"/>
      <c r="AU29" s="32"/>
      <c r="AV29" s="32"/>
      <c r="AW29" s="173"/>
      <c r="AX29" s="159"/>
      <c r="AY29" s="173"/>
      <c r="AZ29" s="32">
        <f t="shared" si="5"/>
        <v>3</v>
      </c>
    </row>
    <row r="30" spans="5:52" ht="16.8" customHeight="1">
      <c r="E30" s="32"/>
      <c r="F30" s="32"/>
      <c r="G30" s="32"/>
      <c r="H30" s="32"/>
      <c r="I30" s="320" t="s">
        <v>7377</v>
      </c>
      <c r="J30" s="325" t="s">
        <v>7376</v>
      </c>
      <c r="K30" s="32"/>
      <c r="L30" s="32"/>
      <c r="M30" s="32"/>
      <c r="N30" s="453" t="s">
        <v>7555</v>
      </c>
      <c r="O30" s="32"/>
      <c r="P30" s="32"/>
      <c r="Q30" s="537" t="s">
        <v>7598</v>
      </c>
      <c r="R30" s="537" t="s">
        <v>7683</v>
      </c>
      <c r="S30" s="32"/>
      <c r="T30" s="32"/>
      <c r="U30" s="32"/>
      <c r="V30" s="32"/>
      <c r="W30" s="32"/>
      <c r="X30" s="32"/>
      <c r="Y30" s="32"/>
      <c r="Z30" s="32"/>
      <c r="AA30" s="32"/>
      <c r="AB30" s="32"/>
      <c r="AC30" s="76" t="s">
        <v>142</v>
      </c>
      <c r="AD30" s="32"/>
      <c r="AE30" s="78" t="s">
        <v>214</v>
      </c>
      <c r="AF30" s="112">
        <v>43901</v>
      </c>
      <c r="AG30" s="32"/>
      <c r="AH30" s="32"/>
      <c r="AI30" s="112"/>
      <c r="AJ30" s="32"/>
      <c r="AK30" s="32"/>
      <c r="AL30" s="32"/>
      <c r="AM30" s="32"/>
      <c r="AN30" s="32"/>
      <c r="AO30" s="32"/>
      <c r="AP30" s="32"/>
      <c r="AQ30" s="32"/>
      <c r="AR30" s="32"/>
      <c r="AS30" s="32"/>
      <c r="AT30" s="32"/>
      <c r="AU30" s="32"/>
      <c r="AV30" s="32"/>
      <c r="AW30" s="173"/>
      <c r="AX30" s="159"/>
      <c r="AY30" s="173"/>
      <c r="AZ30" s="32">
        <f t="shared" si="5"/>
        <v>3</v>
      </c>
    </row>
    <row r="31" spans="5:52" ht="16.8" customHeight="1">
      <c r="E31" s="32"/>
      <c r="F31" s="32"/>
      <c r="G31" s="32"/>
      <c r="H31" s="32"/>
      <c r="I31" s="320" t="s">
        <v>7378</v>
      </c>
      <c r="J31" s="325" t="s">
        <v>7379</v>
      </c>
      <c r="K31" s="32"/>
      <c r="L31" s="32"/>
      <c r="M31" s="32"/>
      <c r="N31" s="453" t="s">
        <v>7556</v>
      </c>
      <c r="O31" s="32"/>
      <c r="P31" s="32"/>
      <c r="Q31" s="537" t="s">
        <v>7599</v>
      </c>
      <c r="R31" s="537" t="s">
        <v>7683</v>
      </c>
      <c r="S31" s="32"/>
      <c r="T31" s="32"/>
      <c r="U31" s="32"/>
      <c r="V31" s="32"/>
      <c r="W31" s="32"/>
      <c r="X31" s="32"/>
      <c r="Y31" s="32"/>
      <c r="Z31" s="32"/>
      <c r="AA31" s="32"/>
      <c r="AB31" s="32"/>
      <c r="AC31" s="76" t="s">
        <v>142</v>
      </c>
      <c r="AD31" s="32"/>
      <c r="AE31" s="78" t="s">
        <v>214</v>
      </c>
      <c r="AF31" s="112">
        <v>43901</v>
      </c>
      <c r="AG31" s="32"/>
      <c r="AH31" s="32"/>
      <c r="AI31" s="112"/>
      <c r="AJ31" s="32"/>
      <c r="AK31" s="32"/>
      <c r="AL31" s="32"/>
      <c r="AM31" s="32"/>
      <c r="AN31" s="32"/>
      <c r="AO31" s="32"/>
      <c r="AP31" s="32"/>
      <c r="AQ31" s="32"/>
      <c r="AR31" s="32"/>
      <c r="AS31" s="32"/>
      <c r="AT31" s="32"/>
      <c r="AU31" s="32"/>
      <c r="AV31" s="32"/>
      <c r="AW31" s="173"/>
      <c r="AX31" s="159"/>
      <c r="AY31" s="173"/>
      <c r="AZ31" s="32">
        <f t="shared" si="5"/>
        <v>3</v>
      </c>
    </row>
    <row r="32" spans="5:52" ht="16.8" customHeight="1">
      <c r="E32" s="32"/>
      <c r="F32" s="32"/>
      <c r="G32" s="32"/>
      <c r="H32" s="32"/>
      <c r="I32" s="322" t="s">
        <v>7378</v>
      </c>
      <c r="J32" s="322" t="s">
        <v>7379</v>
      </c>
      <c r="K32" s="32"/>
      <c r="L32" s="32"/>
      <c r="M32" s="32"/>
      <c r="N32" s="565" t="s">
        <v>7557</v>
      </c>
      <c r="O32" s="32"/>
      <c r="P32" s="32"/>
      <c r="Q32" s="565" t="s">
        <v>7599</v>
      </c>
      <c r="R32" s="565" t="s">
        <v>7683</v>
      </c>
      <c r="S32" s="32"/>
      <c r="T32" s="32"/>
      <c r="U32" s="32"/>
      <c r="V32" s="32"/>
      <c r="W32" s="32"/>
      <c r="X32" s="32"/>
      <c r="Y32" s="32"/>
      <c r="Z32" s="32"/>
      <c r="AA32" s="32"/>
      <c r="AB32" s="32"/>
      <c r="AC32" s="76" t="s">
        <v>142</v>
      </c>
      <c r="AD32" s="32"/>
      <c r="AE32" s="53" t="s">
        <v>214</v>
      </c>
      <c r="AF32" s="147">
        <v>43901</v>
      </c>
      <c r="AG32" s="32"/>
      <c r="AH32" s="32"/>
      <c r="AI32" s="112"/>
      <c r="AJ32" s="32"/>
      <c r="AK32" s="32"/>
      <c r="AL32" s="32"/>
      <c r="AM32" s="32"/>
      <c r="AN32" s="32"/>
      <c r="AO32" s="32"/>
      <c r="AP32" s="32"/>
      <c r="AQ32" s="32"/>
      <c r="AR32" s="32"/>
      <c r="AS32" s="32"/>
      <c r="AT32" s="32"/>
      <c r="AU32" s="32"/>
      <c r="AV32" s="32"/>
      <c r="AW32" s="173"/>
      <c r="AX32" s="159"/>
      <c r="AY32" s="173"/>
      <c r="AZ32" s="32">
        <f t="shared" si="5"/>
        <v>3</v>
      </c>
    </row>
    <row r="33" spans="5:52" ht="16.8" customHeight="1">
      <c r="E33" s="32"/>
      <c r="F33" s="32"/>
      <c r="G33" s="32"/>
      <c r="H33" s="32"/>
      <c r="I33" s="320" t="s">
        <v>7380</v>
      </c>
      <c r="J33" s="325" t="s">
        <v>7381</v>
      </c>
      <c r="K33" s="32"/>
      <c r="L33" s="32"/>
      <c r="M33" s="32"/>
      <c r="N33" s="453" t="s">
        <v>7558</v>
      </c>
      <c r="O33" s="32"/>
      <c r="P33" s="32"/>
      <c r="Q33" s="537" t="s">
        <v>7600</v>
      </c>
      <c r="R33" s="537" t="s">
        <v>7683</v>
      </c>
      <c r="S33" s="32"/>
      <c r="T33" s="32"/>
      <c r="U33" s="32"/>
      <c r="V33" s="32"/>
      <c r="W33" s="32"/>
      <c r="X33" s="32"/>
      <c r="Y33" s="32"/>
      <c r="Z33" s="32"/>
      <c r="AA33" s="32"/>
      <c r="AB33" s="32"/>
      <c r="AC33" s="76" t="s">
        <v>142</v>
      </c>
      <c r="AD33" s="32"/>
      <c r="AE33" s="78" t="s">
        <v>214</v>
      </c>
      <c r="AF33" s="112">
        <v>43901</v>
      </c>
      <c r="AG33" s="32"/>
      <c r="AH33" s="32"/>
      <c r="AI33" s="112"/>
      <c r="AJ33" s="32"/>
      <c r="AK33" s="32"/>
      <c r="AL33" s="32"/>
      <c r="AM33" s="32"/>
      <c r="AN33" s="32"/>
      <c r="AO33" s="32"/>
      <c r="AP33" s="32"/>
      <c r="AQ33" s="32"/>
      <c r="AR33" s="32"/>
      <c r="AS33" s="32"/>
      <c r="AT33" s="32"/>
      <c r="AU33" s="32"/>
      <c r="AV33" s="32"/>
      <c r="AW33" s="173"/>
      <c r="AX33" s="159"/>
      <c r="AY33" s="173"/>
      <c r="AZ33" s="32">
        <f t="shared" si="5"/>
        <v>3</v>
      </c>
    </row>
    <row r="34" spans="5:52" ht="16.8" customHeight="1">
      <c r="E34" s="32"/>
      <c r="F34" s="32"/>
      <c r="G34" s="32"/>
      <c r="H34" s="32"/>
      <c r="I34" s="320" t="s">
        <v>7382</v>
      </c>
      <c r="J34" s="325" t="s">
        <v>7383</v>
      </c>
      <c r="K34" s="32"/>
      <c r="L34" s="32"/>
      <c r="M34" s="32"/>
      <c r="N34" s="453" t="s">
        <v>7559</v>
      </c>
      <c r="O34" s="32"/>
      <c r="P34" s="32"/>
      <c r="Q34" s="537" t="s">
        <v>7601</v>
      </c>
      <c r="R34" s="537" t="s">
        <v>7683</v>
      </c>
      <c r="S34" s="32"/>
      <c r="T34" s="32"/>
      <c r="U34" s="32"/>
      <c r="V34" s="32"/>
      <c r="W34" s="32"/>
      <c r="X34" s="32"/>
      <c r="Y34" s="32"/>
      <c r="Z34" s="32"/>
      <c r="AA34" s="32"/>
      <c r="AB34" s="32"/>
      <c r="AC34" s="76" t="s">
        <v>142</v>
      </c>
      <c r="AD34" s="32"/>
      <c r="AE34" s="78" t="s">
        <v>214</v>
      </c>
      <c r="AF34" s="112">
        <v>43901</v>
      </c>
      <c r="AG34" s="32"/>
      <c r="AH34" s="32"/>
      <c r="AI34" s="112"/>
      <c r="AJ34" s="32"/>
      <c r="AK34" s="32"/>
      <c r="AL34" s="32"/>
      <c r="AM34" s="32"/>
      <c r="AN34" s="32"/>
      <c r="AO34" s="32"/>
      <c r="AP34" s="32"/>
      <c r="AQ34" s="32"/>
      <c r="AR34" s="32"/>
      <c r="AS34" s="32"/>
      <c r="AT34" s="32"/>
      <c r="AU34" s="32"/>
      <c r="AV34" s="32"/>
      <c r="AW34" s="173"/>
      <c r="AX34" s="159"/>
      <c r="AY34" s="173"/>
      <c r="AZ34" s="32">
        <f t="shared" si="5"/>
        <v>3</v>
      </c>
    </row>
    <row r="35" spans="5:52" ht="16.8" customHeight="1">
      <c r="E35" s="32"/>
      <c r="F35" s="32"/>
      <c r="G35" s="32"/>
      <c r="H35" s="32"/>
      <c r="I35" s="31" t="s">
        <v>7384</v>
      </c>
      <c r="J35" s="31" t="s">
        <v>7385</v>
      </c>
      <c r="K35" s="32"/>
      <c r="L35" s="32"/>
      <c r="M35" s="32"/>
      <c r="N35" s="453" t="s">
        <v>7560</v>
      </c>
      <c r="O35" s="32"/>
      <c r="P35" s="32"/>
      <c r="Q35" s="31" t="s">
        <v>7602</v>
      </c>
      <c r="R35" s="537" t="s">
        <v>7683</v>
      </c>
      <c r="S35" s="32"/>
      <c r="T35" s="32"/>
      <c r="U35" s="32"/>
      <c r="V35" s="32"/>
      <c r="W35" s="32"/>
      <c r="X35" s="32"/>
      <c r="Y35" s="32"/>
      <c r="Z35" s="32"/>
      <c r="AA35" s="32"/>
      <c r="AB35" s="32"/>
      <c r="AC35" s="76" t="s">
        <v>142</v>
      </c>
      <c r="AD35" s="32"/>
      <c r="AE35" s="78" t="s">
        <v>214</v>
      </c>
      <c r="AF35" s="112">
        <v>43901</v>
      </c>
      <c r="AG35" s="32"/>
      <c r="AH35" s="32"/>
      <c r="AI35" s="112"/>
      <c r="AJ35" s="32"/>
      <c r="AK35" s="32"/>
      <c r="AL35" s="32"/>
      <c r="AM35" s="32"/>
      <c r="AN35" s="32"/>
      <c r="AO35" s="32"/>
      <c r="AP35" s="32"/>
      <c r="AQ35" s="32"/>
      <c r="AR35" s="32"/>
      <c r="AS35" s="32"/>
      <c r="AT35" s="32"/>
      <c r="AU35" s="32"/>
      <c r="AV35" s="32"/>
      <c r="AW35" s="173"/>
      <c r="AX35" s="159"/>
      <c r="AY35" s="173"/>
      <c r="AZ35" s="32">
        <f t="shared" si="5"/>
        <v>3</v>
      </c>
    </row>
    <row r="36" spans="5:52" ht="16.8" customHeight="1">
      <c r="E36" s="32"/>
      <c r="F36" s="32"/>
      <c r="G36" s="32"/>
      <c r="H36" s="32"/>
      <c r="I36" s="31" t="s">
        <v>7386</v>
      </c>
      <c r="J36" s="31" t="s">
        <v>7387</v>
      </c>
      <c r="K36" s="32"/>
      <c r="L36" s="32"/>
      <c r="M36" s="32"/>
      <c r="N36" s="453" t="s">
        <v>7561</v>
      </c>
      <c r="O36" s="32"/>
      <c r="P36" s="32"/>
      <c r="Q36" s="31" t="s">
        <v>7603</v>
      </c>
      <c r="R36" s="537" t="s">
        <v>7683</v>
      </c>
      <c r="S36" s="32"/>
      <c r="T36" s="32"/>
      <c r="U36" s="32"/>
      <c r="V36" s="32"/>
      <c r="W36" s="32"/>
      <c r="X36" s="32"/>
      <c r="Y36" s="32"/>
      <c r="Z36" s="32"/>
      <c r="AA36" s="32"/>
      <c r="AB36" s="32"/>
      <c r="AC36" s="76" t="s">
        <v>142</v>
      </c>
      <c r="AD36" s="32"/>
      <c r="AE36" s="78" t="s">
        <v>214</v>
      </c>
      <c r="AF36" s="112">
        <v>43901</v>
      </c>
      <c r="AG36" s="32"/>
      <c r="AH36" s="32"/>
      <c r="AI36" s="112"/>
      <c r="AJ36" s="32"/>
      <c r="AK36" s="32"/>
      <c r="AL36" s="32"/>
      <c r="AM36" s="32"/>
      <c r="AN36" s="32"/>
      <c r="AO36" s="32"/>
      <c r="AP36" s="32"/>
      <c r="AQ36" s="32"/>
      <c r="AR36" s="32"/>
      <c r="AS36" s="32"/>
      <c r="AT36" s="32"/>
      <c r="AU36" s="32"/>
      <c r="AV36" s="32"/>
      <c r="AW36" s="173"/>
      <c r="AX36" s="159"/>
      <c r="AY36" s="173"/>
      <c r="AZ36" s="32">
        <f t="shared" si="5"/>
        <v>3</v>
      </c>
    </row>
    <row r="37" spans="5:52" ht="16.8" customHeight="1">
      <c r="E37" s="32"/>
      <c r="F37" s="32"/>
      <c r="G37" s="32"/>
      <c r="H37" s="32"/>
      <c r="I37" s="31" t="s">
        <v>7388</v>
      </c>
      <c r="J37" s="31" t="s">
        <v>7389</v>
      </c>
      <c r="K37" s="32"/>
      <c r="L37" s="32"/>
      <c r="M37" s="32"/>
      <c r="N37" s="453" t="s">
        <v>7561</v>
      </c>
      <c r="O37" s="32"/>
      <c r="P37" s="32"/>
      <c r="Q37" s="31" t="s">
        <v>7604</v>
      </c>
      <c r="R37" s="537" t="s">
        <v>7683</v>
      </c>
      <c r="S37" s="32"/>
      <c r="T37" s="32"/>
      <c r="U37" s="32"/>
      <c r="V37" s="32"/>
      <c r="W37" s="32"/>
      <c r="X37" s="32"/>
      <c r="Y37" s="32"/>
      <c r="Z37" s="32"/>
      <c r="AA37" s="32"/>
      <c r="AB37" s="32"/>
      <c r="AC37" s="76" t="s">
        <v>142</v>
      </c>
      <c r="AD37" s="32"/>
      <c r="AE37" s="78" t="s">
        <v>214</v>
      </c>
      <c r="AF37" s="112">
        <v>43901</v>
      </c>
      <c r="AG37" s="32"/>
      <c r="AH37" s="32"/>
      <c r="AI37" s="112"/>
      <c r="AJ37" s="32"/>
      <c r="AK37" s="32"/>
      <c r="AL37" s="32"/>
      <c r="AM37" s="32"/>
      <c r="AN37" s="32"/>
      <c r="AO37" s="32"/>
      <c r="AP37" s="32"/>
      <c r="AQ37" s="32"/>
      <c r="AR37" s="32"/>
      <c r="AS37" s="32"/>
      <c r="AT37" s="32"/>
      <c r="AU37" s="32"/>
      <c r="AV37" s="32"/>
      <c r="AW37" s="173"/>
      <c r="AX37" s="159"/>
      <c r="AY37" s="173"/>
      <c r="AZ37" s="32">
        <f t="shared" si="5"/>
        <v>3</v>
      </c>
    </row>
    <row r="38" spans="5:52" ht="16.8" customHeight="1">
      <c r="E38" s="32"/>
      <c r="F38" s="32"/>
      <c r="G38" s="32"/>
      <c r="H38" s="32"/>
      <c r="I38" s="31" t="s">
        <v>7390</v>
      </c>
      <c r="J38" s="31" t="s">
        <v>7391</v>
      </c>
      <c r="K38" s="32"/>
      <c r="L38" s="32"/>
      <c r="M38" s="32"/>
      <c r="N38" s="453" t="s">
        <v>7561</v>
      </c>
      <c r="O38" s="32"/>
      <c r="P38" s="32"/>
      <c r="Q38" s="31" t="s">
        <v>7605</v>
      </c>
      <c r="R38" s="537" t="s">
        <v>7683</v>
      </c>
      <c r="S38" s="32"/>
      <c r="T38" s="32"/>
      <c r="U38" s="32"/>
      <c r="V38" s="32"/>
      <c r="W38" s="32"/>
      <c r="X38" s="32"/>
      <c r="Y38" s="32"/>
      <c r="Z38" s="32"/>
      <c r="AA38" s="32"/>
      <c r="AB38" s="32"/>
      <c r="AC38" s="76" t="s">
        <v>142</v>
      </c>
      <c r="AD38" s="32"/>
      <c r="AE38" s="78" t="s">
        <v>214</v>
      </c>
      <c r="AF38" s="112">
        <v>43901</v>
      </c>
      <c r="AG38" s="32"/>
      <c r="AH38" s="32"/>
      <c r="AI38" s="112"/>
      <c r="AJ38" s="32"/>
      <c r="AK38" s="32"/>
      <c r="AL38" s="32"/>
      <c r="AM38" s="32"/>
      <c r="AN38" s="32"/>
      <c r="AO38" s="32"/>
      <c r="AP38" s="32"/>
      <c r="AQ38" s="32"/>
      <c r="AR38" s="32"/>
      <c r="AS38" s="32"/>
      <c r="AT38" s="32"/>
      <c r="AU38" s="32"/>
      <c r="AV38" s="32"/>
      <c r="AW38" s="173"/>
      <c r="AX38" s="159"/>
      <c r="AY38" s="173"/>
      <c r="AZ38" s="32">
        <f t="shared" si="5"/>
        <v>3</v>
      </c>
    </row>
    <row r="39" spans="5:52" ht="16.8" customHeight="1">
      <c r="E39" s="32"/>
      <c r="F39" s="32"/>
      <c r="G39" s="32"/>
      <c r="H39" s="32"/>
      <c r="I39" s="31" t="s">
        <v>7392</v>
      </c>
      <c r="J39" s="31" t="s">
        <v>7393</v>
      </c>
      <c r="K39" s="32"/>
      <c r="L39" s="32"/>
      <c r="M39" s="32"/>
      <c r="N39" s="453" t="s">
        <v>7562</v>
      </c>
      <c r="O39" s="32"/>
      <c r="P39" s="32"/>
      <c r="Q39" s="31" t="s">
        <v>7605</v>
      </c>
      <c r="R39" s="537" t="s">
        <v>7683</v>
      </c>
      <c r="S39" s="32"/>
      <c r="T39" s="32"/>
      <c r="U39" s="32"/>
      <c r="V39" s="32"/>
      <c r="W39" s="32"/>
      <c r="X39" s="32"/>
      <c r="Y39" s="32"/>
      <c r="Z39" s="32"/>
      <c r="AA39" s="32"/>
      <c r="AB39" s="32"/>
      <c r="AC39" s="76" t="s">
        <v>142</v>
      </c>
      <c r="AD39" s="32"/>
      <c r="AE39" s="78" t="s">
        <v>214</v>
      </c>
      <c r="AF39" s="112">
        <v>43901</v>
      </c>
      <c r="AG39" s="32"/>
      <c r="AH39" s="32"/>
      <c r="AI39" s="112"/>
      <c r="AJ39" s="32"/>
      <c r="AK39" s="32"/>
      <c r="AL39" s="32"/>
      <c r="AM39" s="32"/>
      <c r="AN39" s="32"/>
      <c r="AO39" s="32"/>
      <c r="AP39" s="32"/>
      <c r="AQ39" s="32"/>
      <c r="AR39" s="32"/>
      <c r="AS39" s="32"/>
      <c r="AT39" s="32"/>
      <c r="AU39" s="32"/>
      <c r="AV39" s="32"/>
      <c r="AW39" s="173"/>
      <c r="AX39" s="159"/>
      <c r="AY39" s="173"/>
      <c r="AZ39" s="32">
        <f t="shared" si="5"/>
        <v>3</v>
      </c>
    </row>
    <row r="40" spans="5:52" ht="16.8" customHeight="1">
      <c r="E40" s="32"/>
      <c r="F40" s="32"/>
      <c r="G40" s="32"/>
      <c r="H40" s="32"/>
      <c r="I40" s="31" t="s">
        <v>7394</v>
      </c>
      <c r="J40" s="31" t="s">
        <v>7395</v>
      </c>
      <c r="K40" s="32"/>
      <c r="L40" s="32"/>
      <c r="M40" s="32"/>
      <c r="N40" s="453" t="s">
        <v>7563</v>
      </c>
      <c r="O40" s="32"/>
      <c r="P40" s="32"/>
      <c r="Q40" s="31" t="s">
        <v>7606</v>
      </c>
      <c r="R40" s="537" t="s">
        <v>7683</v>
      </c>
      <c r="S40" s="32"/>
      <c r="T40" s="32"/>
      <c r="U40" s="32"/>
      <c r="V40" s="32"/>
      <c r="W40" s="32"/>
      <c r="X40" s="32"/>
      <c r="Y40" s="32"/>
      <c r="Z40" s="32"/>
      <c r="AA40" s="32"/>
      <c r="AB40" s="32"/>
      <c r="AC40" s="76" t="s">
        <v>142</v>
      </c>
      <c r="AD40" s="32"/>
      <c r="AE40" s="78" t="s">
        <v>214</v>
      </c>
      <c r="AF40" s="112">
        <v>43901</v>
      </c>
      <c r="AG40" s="32"/>
      <c r="AH40" s="32"/>
      <c r="AI40" s="112"/>
      <c r="AJ40" s="32"/>
      <c r="AK40" s="32"/>
      <c r="AL40" s="32"/>
      <c r="AM40" s="32"/>
      <c r="AN40" s="32"/>
      <c r="AO40" s="32"/>
      <c r="AP40" s="32"/>
      <c r="AQ40" s="32"/>
      <c r="AR40" s="32"/>
      <c r="AS40" s="32"/>
      <c r="AT40" s="32"/>
      <c r="AU40" s="32"/>
      <c r="AV40" s="32"/>
      <c r="AW40" s="173"/>
      <c r="AX40" s="159"/>
      <c r="AY40" s="173"/>
      <c r="AZ40" s="32">
        <f t="shared" si="5"/>
        <v>3</v>
      </c>
    </row>
    <row r="41" spans="5:52" ht="16.8" customHeight="1">
      <c r="E41" s="32"/>
      <c r="F41" s="32"/>
      <c r="G41" s="32"/>
      <c r="H41" s="32"/>
      <c r="I41" s="320" t="s">
        <v>7396</v>
      </c>
      <c r="J41" s="325" t="s">
        <v>7397</v>
      </c>
      <c r="K41" s="32"/>
      <c r="L41" s="32"/>
      <c r="M41" s="32"/>
      <c r="N41" s="453" t="s">
        <v>7564</v>
      </c>
      <c r="O41" s="32"/>
      <c r="P41" s="32"/>
      <c r="Q41" s="453" t="s">
        <v>7607</v>
      </c>
      <c r="R41" s="537" t="s">
        <v>7683</v>
      </c>
      <c r="S41" s="32"/>
      <c r="T41" s="32"/>
      <c r="U41" s="32"/>
      <c r="V41" s="32"/>
      <c r="W41" s="32"/>
      <c r="X41" s="32"/>
      <c r="Y41" s="32"/>
      <c r="Z41" s="32"/>
      <c r="AA41" s="32"/>
      <c r="AB41" s="32"/>
      <c r="AC41" s="76" t="s">
        <v>142</v>
      </c>
      <c r="AD41" s="32"/>
      <c r="AE41" s="78" t="s">
        <v>207</v>
      </c>
      <c r="AF41" s="112">
        <v>43901</v>
      </c>
      <c r="AG41" s="32"/>
      <c r="AH41" s="32"/>
      <c r="AI41" s="112"/>
      <c r="AJ41" s="32"/>
      <c r="AK41" s="32"/>
      <c r="AL41" s="32"/>
      <c r="AM41" s="32"/>
      <c r="AN41" s="32"/>
      <c r="AO41" s="32"/>
      <c r="AP41" s="32"/>
      <c r="AQ41" s="32"/>
      <c r="AR41" s="32"/>
      <c r="AS41" s="32"/>
      <c r="AT41" s="32"/>
      <c r="AU41" s="32"/>
      <c r="AV41" s="32"/>
      <c r="AW41" s="173"/>
      <c r="AX41" s="159"/>
      <c r="AY41" s="173"/>
      <c r="AZ41" s="32">
        <f t="shared" si="5"/>
        <v>3</v>
      </c>
    </row>
    <row r="42" spans="5:52" ht="16.8" customHeight="1">
      <c r="E42" s="32"/>
      <c r="F42" s="32"/>
      <c r="G42" s="32"/>
      <c r="H42" s="32"/>
      <c r="I42" s="320" t="s">
        <v>7398</v>
      </c>
      <c r="J42" s="325" t="s">
        <v>7399</v>
      </c>
      <c r="K42" s="32"/>
      <c r="L42" s="32"/>
      <c r="M42" s="32"/>
      <c r="N42" s="453" t="s">
        <v>7564</v>
      </c>
      <c r="O42" s="32"/>
      <c r="P42" s="32"/>
      <c r="Q42" s="453" t="s">
        <v>7608</v>
      </c>
      <c r="R42" s="537" t="s">
        <v>7683</v>
      </c>
      <c r="S42" s="32"/>
      <c r="T42" s="32"/>
      <c r="U42" s="32"/>
      <c r="V42" s="32"/>
      <c r="W42" s="32"/>
      <c r="X42" s="32"/>
      <c r="Y42" s="32"/>
      <c r="Z42" s="32"/>
      <c r="AA42" s="32"/>
      <c r="AB42" s="32"/>
      <c r="AC42" s="76" t="s">
        <v>142</v>
      </c>
      <c r="AD42" s="32"/>
      <c r="AE42" s="78" t="s">
        <v>207</v>
      </c>
      <c r="AF42" s="112">
        <v>43901</v>
      </c>
      <c r="AG42" s="32"/>
      <c r="AH42" s="32"/>
      <c r="AI42" s="112"/>
      <c r="AJ42" s="32"/>
      <c r="AK42" s="32"/>
      <c r="AL42" s="32"/>
      <c r="AM42" s="32"/>
      <c r="AN42" s="32"/>
      <c r="AO42" s="32"/>
      <c r="AP42" s="32"/>
      <c r="AQ42" s="32"/>
      <c r="AR42" s="32"/>
      <c r="AS42" s="32"/>
      <c r="AT42" s="32"/>
      <c r="AU42" s="32"/>
      <c r="AV42" s="32"/>
      <c r="AW42" s="173"/>
      <c r="AX42" s="159"/>
      <c r="AY42" s="173"/>
      <c r="AZ42" s="32">
        <f t="shared" si="5"/>
        <v>3</v>
      </c>
    </row>
    <row r="43" spans="5:52" ht="16.8" customHeight="1">
      <c r="E43" s="32"/>
      <c r="F43" s="32"/>
      <c r="G43" s="32"/>
      <c r="H43" s="32"/>
      <c r="I43" s="320" t="s">
        <v>7400</v>
      </c>
      <c r="J43" s="325" t="s">
        <v>7401</v>
      </c>
      <c r="K43" s="32"/>
      <c r="L43" s="32"/>
      <c r="M43" s="32"/>
      <c r="N43" s="453" t="s">
        <v>7564</v>
      </c>
      <c r="O43" s="32"/>
      <c r="P43" s="32"/>
      <c r="Q43" s="453" t="s">
        <v>7609</v>
      </c>
      <c r="R43" s="537" t="s">
        <v>7683</v>
      </c>
      <c r="S43" s="32"/>
      <c r="T43" s="32"/>
      <c r="U43" s="32"/>
      <c r="V43" s="32"/>
      <c r="W43" s="32"/>
      <c r="X43" s="32"/>
      <c r="Y43" s="32"/>
      <c r="Z43" s="32"/>
      <c r="AA43" s="32"/>
      <c r="AB43" s="32"/>
      <c r="AC43" s="76" t="s">
        <v>142</v>
      </c>
      <c r="AD43" s="32"/>
      <c r="AE43" s="78" t="s">
        <v>207</v>
      </c>
      <c r="AF43" s="112">
        <v>43901</v>
      </c>
      <c r="AG43" s="32"/>
      <c r="AH43" s="32"/>
      <c r="AI43" s="112"/>
      <c r="AJ43" s="32"/>
      <c r="AK43" s="32"/>
      <c r="AL43" s="32"/>
      <c r="AM43" s="32"/>
      <c r="AN43" s="32"/>
      <c r="AO43" s="32"/>
      <c r="AP43" s="32"/>
      <c r="AQ43" s="32"/>
      <c r="AR43" s="32"/>
      <c r="AS43" s="32"/>
      <c r="AT43" s="32"/>
      <c r="AU43" s="32"/>
      <c r="AV43" s="32"/>
      <c r="AW43" s="316"/>
      <c r="AX43" s="316"/>
      <c r="AY43" s="316"/>
      <c r="AZ43" s="32">
        <f t="shared" si="5"/>
        <v>3</v>
      </c>
    </row>
    <row r="44" spans="5:52" ht="16.8" customHeight="1">
      <c r="E44" s="32"/>
      <c r="F44" s="32"/>
      <c r="G44" s="32"/>
      <c r="H44" s="32"/>
      <c r="I44" s="320" t="s">
        <v>7402</v>
      </c>
      <c r="J44" s="325" t="s">
        <v>7401</v>
      </c>
      <c r="K44" s="32"/>
      <c r="L44" s="32"/>
      <c r="M44" s="32"/>
      <c r="N44" s="453" t="s">
        <v>7564</v>
      </c>
      <c r="O44" s="32"/>
      <c r="P44" s="32"/>
      <c r="Q44" s="453" t="s">
        <v>7610</v>
      </c>
      <c r="R44" s="537" t="s">
        <v>7683</v>
      </c>
      <c r="S44" s="32"/>
      <c r="T44" s="32"/>
      <c r="U44" s="32"/>
      <c r="V44" s="32"/>
      <c r="W44" s="32"/>
      <c r="X44" s="32"/>
      <c r="Y44" s="32"/>
      <c r="Z44" s="32"/>
      <c r="AA44" s="32"/>
      <c r="AB44" s="32"/>
      <c r="AC44" s="76" t="s">
        <v>142</v>
      </c>
      <c r="AD44" s="32"/>
      <c r="AE44" s="78" t="s">
        <v>207</v>
      </c>
      <c r="AF44" s="112">
        <v>43901</v>
      </c>
      <c r="AG44" s="32"/>
      <c r="AH44" s="32"/>
      <c r="AI44" s="112"/>
      <c r="AJ44" s="32"/>
      <c r="AK44" s="32"/>
      <c r="AL44" s="32"/>
      <c r="AM44" s="32"/>
      <c r="AN44" s="32"/>
      <c r="AO44" s="32"/>
      <c r="AP44" s="32"/>
      <c r="AQ44" s="32"/>
      <c r="AR44" s="32"/>
      <c r="AS44" s="32"/>
      <c r="AT44" s="32"/>
      <c r="AU44" s="32"/>
      <c r="AV44" s="32"/>
      <c r="AW44" s="173"/>
      <c r="AX44" s="159"/>
      <c r="AY44" s="173"/>
      <c r="AZ44" s="32">
        <f t="shared" si="5"/>
        <v>3</v>
      </c>
    </row>
    <row r="45" spans="5:52" ht="16.8" customHeight="1">
      <c r="E45" s="32"/>
      <c r="F45" s="32"/>
      <c r="G45" s="32"/>
      <c r="H45" s="32"/>
      <c r="I45" s="320" t="s">
        <v>7403</v>
      </c>
      <c r="J45" s="325" t="s">
        <v>7404</v>
      </c>
      <c r="K45" s="32"/>
      <c r="L45" s="32"/>
      <c r="M45" s="32"/>
      <c r="N45" s="453" t="s">
        <v>7565</v>
      </c>
      <c r="O45" s="32"/>
      <c r="P45" s="32"/>
      <c r="Q45" s="453" t="s">
        <v>7611</v>
      </c>
      <c r="R45" s="537" t="s">
        <v>7683</v>
      </c>
      <c r="S45" s="32"/>
      <c r="T45" s="32"/>
      <c r="U45" s="32"/>
      <c r="V45" s="32"/>
      <c r="W45" s="32"/>
      <c r="X45" s="32"/>
      <c r="Y45" s="32"/>
      <c r="Z45" s="32"/>
      <c r="AA45" s="32"/>
      <c r="AB45" s="32"/>
      <c r="AC45" s="76" t="s">
        <v>142</v>
      </c>
      <c r="AD45" s="32"/>
      <c r="AE45" s="78" t="s">
        <v>207</v>
      </c>
      <c r="AF45" s="112">
        <v>43901</v>
      </c>
      <c r="AG45" s="32"/>
      <c r="AH45" s="32"/>
      <c r="AI45" s="112"/>
      <c r="AJ45" s="32"/>
      <c r="AK45" s="32"/>
      <c r="AL45" s="32"/>
      <c r="AM45" s="32"/>
      <c r="AN45" s="32"/>
      <c r="AO45" s="32"/>
      <c r="AP45" s="32"/>
      <c r="AQ45" s="32"/>
      <c r="AR45" s="32"/>
      <c r="AS45" s="32"/>
      <c r="AT45" s="32"/>
      <c r="AU45" s="32"/>
      <c r="AV45" s="32"/>
      <c r="AW45" s="173"/>
      <c r="AX45" s="159"/>
      <c r="AY45" s="173"/>
      <c r="AZ45" s="32">
        <f t="shared" si="5"/>
        <v>3</v>
      </c>
    </row>
    <row r="46" spans="5:52" ht="16.8" customHeight="1">
      <c r="E46" s="32"/>
      <c r="F46" s="32"/>
      <c r="G46" s="32"/>
      <c r="H46" s="32"/>
      <c r="I46" s="320" t="s">
        <v>7405</v>
      </c>
      <c r="J46" s="325" t="s">
        <v>7406</v>
      </c>
      <c r="K46" s="32"/>
      <c r="L46" s="32"/>
      <c r="M46" s="32"/>
      <c r="N46" s="453" t="s">
        <v>7565</v>
      </c>
      <c r="O46" s="32"/>
      <c r="P46" s="32"/>
      <c r="Q46" s="453" t="s">
        <v>7612</v>
      </c>
      <c r="R46" s="537" t="s">
        <v>7683</v>
      </c>
      <c r="S46" s="32"/>
      <c r="T46" s="32"/>
      <c r="U46" s="32"/>
      <c r="V46" s="32"/>
      <c r="W46" s="32"/>
      <c r="X46" s="32"/>
      <c r="Y46" s="32"/>
      <c r="Z46" s="32"/>
      <c r="AA46" s="32"/>
      <c r="AB46" s="32"/>
      <c r="AC46" s="76" t="s">
        <v>142</v>
      </c>
      <c r="AD46" s="32"/>
      <c r="AE46" s="78" t="s">
        <v>207</v>
      </c>
      <c r="AF46" s="112">
        <v>43901</v>
      </c>
      <c r="AG46" s="32"/>
      <c r="AH46" s="32"/>
      <c r="AI46" s="112"/>
      <c r="AJ46" s="32"/>
      <c r="AK46" s="32"/>
      <c r="AL46" s="32"/>
      <c r="AM46" s="32"/>
      <c r="AN46" s="32"/>
      <c r="AO46" s="32"/>
      <c r="AP46" s="32"/>
      <c r="AQ46" s="32"/>
      <c r="AR46" s="32"/>
      <c r="AS46" s="32"/>
      <c r="AT46" s="32"/>
      <c r="AU46" s="32"/>
      <c r="AV46" s="32"/>
      <c r="AW46" s="173"/>
      <c r="AX46" s="159"/>
      <c r="AY46" s="173"/>
      <c r="AZ46" s="32">
        <f t="shared" si="5"/>
        <v>3</v>
      </c>
    </row>
    <row r="47" spans="5:52" ht="16.8" customHeight="1">
      <c r="E47" s="32"/>
      <c r="F47" s="32"/>
      <c r="G47" s="32"/>
      <c r="H47" s="32"/>
      <c r="I47" s="320" t="s">
        <v>7407</v>
      </c>
      <c r="J47" s="325" t="s">
        <v>7408</v>
      </c>
      <c r="K47" s="32"/>
      <c r="L47" s="32"/>
      <c r="M47" s="32"/>
      <c r="N47" s="453" t="s">
        <v>7565</v>
      </c>
      <c r="O47" s="32"/>
      <c r="P47" s="32"/>
      <c r="Q47" s="453" t="s">
        <v>7613</v>
      </c>
      <c r="R47" s="537" t="s">
        <v>7683</v>
      </c>
      <c r="S47" s="32"/>
      <c r="T47" s="32"/>
      <c r="U47" s="32"/>
      <c r="V47" s="32"/>
      <c r="W47" s="32"/>
      <c r="X47" s="32"/>
      <c r="Y47" s="32"/>
      <c r="Z47" s="32"/>
      <c r="AA47" s="32"/>
      <c r="AB47" s="32"/>
      <c r="AC47" s="76" t="s">
        <v>142</v>
      </c>
      <c r="AD47" s="32"/>
      <c r="AE47" s="78" t="s">
        <v>207</v>
      </c>
      <c r="AF47" s="112">
        <v>43901</v>
      </c>
      <c r="AG47" s="32"/>
      <c r="AH47" s="32"/>
      <c r="AI47" s="112"/>
      <c r="AJ47" s="32"/>
      <c r="AK47" s="32"/>
      <c r="AL47" s="32"/>
      <c r="AM47" s="32"/>
      <c r="AN47" s="32"/>
      <c r="AO47" s="32"/>
      <c r="AP47" s="32"/>
      <c r="AQ47" s="32"/>
      <c r="AR47" s="32"/>
      <c r="AS47" s="32"/>
      <c r="AT47" s="32"/>
      <c r="AU47" s="32"/>
      <c r="AV47" s="32"/>
      <c r="AW47" s="159"/>
      <c r="AX47" s="159"/>
      <c r="AY47" s="159"/>
      <c r="AZ47" s="32">
        <f t="shared" si="5"/>
        <v>3</v>
      </c>
    </row>
    <row r="48" spans="5:52" ht="16.8" customHeight="1">
      <c r="E48" s="32"/>
      <c r="F48" s="32"/>
      <c r="G48" s="32"/>
      <c r="H48" s="32"/>
      <c r="I48" s="320" t="s">
        <v>7409</v>
      </c>
      <c r="J48" s="325" t="s">
        <v>7410</v>
      </c>
      <c r="K48" s="32"/>
      <c r="L48" s="32"/>
      <c r="M48" s="32"/>
      <c r="N48" s="453" t="s">
        <v>7565</v>
      </c>
      <c r="O48" s="32"/>
      <c r="P48" s="32"/>
      <c r="Q48" s="453" t="s">
        <v>7614</v>
      </c>
      <c r="R48" s="537" t="s">
        <v>7683</v>
      </c>
      <c r="S48" s="32"/>
      <c r="T48" s="32"/>
      <c r="U48" s="32"/>
      <c r="V48" s="32"/>
      <c r="W48" s="32"/>
      <c r="X48" s="32"/>
      <c r="Y48" s="32"/>
      <c r="Z48" s="32"/>
      <c r="AA48" s="32"/>
      <c r="AB48" s="32"/>
      <c r="AC48" s="76" t="s">
        <v>142</v>
      </c>
      <c r="AD48" s="32"/>
      <c r="AE48" s="78" t="s">
        <v>207</v>
      </c>
      <c r="AF48" s="112">
        <v>43901</v>
      </c>
      <c r="AG48" s="32"/>
      <c r="AH48" s="32"/>
      <c r="AI48" s="112"/>
      <c r="AJ48" s="32"/>
      <c r="AK48" s="32"/>
      <c r="AL48" s="32"/>
      <c r="AM48" s="32"/>
      <c r="AN48" s="32"/>
      <c r="AO48" s="32"/>
      <c r="AP48" s="32"/>
      <c r="AQ48" s="32"/>
      <c r="AR48" s="32"/>
      <c r="AS48" s="32"/>
      <c r="AT48" s="32"/>
      <c r="AU48" s="32"/>
      <c r="AV48" s="32"/>
      <c r="AW48" s="159"/>
      <c r="AX48" s="159"/>
      <c r="AY48" s="159"/>
      <c r="AZ48" s="32">
        <f t="shared" si="5"/>
        <v>3</v>
      </c>
    </row>
    <row r="49" spans="5:52" ht="16.8" customHeight="1">
      <c r="E49" s="32"/>
      <c r="F49" s="32"/>
      <c r="G49" s="32"/>
      <c r="H49" s="32"/>
      <c r="I49" s="320" t="s">
        <v>7411</v>
      </c>
      <c r="J49" s="325" t="s">
        <v>7412</v>
      </c>
      <c r="K49" s="32"/>
      <c r="L49" s="32"/>
      <c r="M49" s="32"/>
      <c r="N49" s="453" t="s">
        <v>7565</v>
      </c>
      <c r="O49" s="32"/>
      <c r="P49" s="32"/>
      <c r="Q49" s="453" t="s">
        <v>7615</v>
      </c>
      <c r="R49" s="537" t="s">
        <v>7683</v>
      </c>
      <c r="S49" s="32"/>
      <c r="T49" s="32"/>
      <c r="U49" s="32"/>
      <c r="V49" s="32"/>
      <c r="W49" s="32"/>
      <c r="X49" s="32"/>
      <c r="Y49" s="32"/>
      <c r="Z49" s="32"/>
      <c r="AA49" s="32"/>
      <c r="AB49" s="32"/>
      <c r="AC49" s="76" t="s">
        <v>142</v>
      </c>
      <c r="AD49" s="32"/>
      <c r="AE49" s="78" t="s">
        <v>207</v>
      </c>
      <c r="AF49" s="112">
        <v>43901</v>
      </c>
      <c r="AG49" s="32"/>
      <c r="AH49" s="32"/>
      <c r="AI49" s="112"/>
      <c r="AJ49" s="32"/>
      <c r="AK49" s="32"/>
      <c r="AL49" s="32"/>
      <c r="AM49" s="32"/>
      <c r="AN49" s="32"/>
      <c r="AO49" s="32"/>
      <c r="AP49" s="32"/>
      <c r="AQ49" s="32"/>
      <c r="AR49" s="32"/>
      <c r="AS49" s="32"/>
      <c r="AT49" s="32"/>
      <c r="AU49" s="32"/>
      <c r="AV49" s="32"/>
      <c r="AW49" s="159"/>
      <c r="AX49" s="159"/>
      <c r="AY49" s="159"/>
      <c r="AZ49" s="32">
        <f t="shared" si="5"/>
        <v>3</v>
      </c>
    </row>
    <row r="50" spans="5:52" ht="16.8" customHeight="1">
      <c r="E50" s="32"/>
      <c r="F50" s="32"/>
      <c r="G50" s="32"/>
      <c r="H50" s="32"/>
      <c r="I50" s="320" t="s">
        <v>7413</v>
      </c>
      <c r="J50" s="325" t="s">
        <v>7414</v>
      </c>
      <c r="K50" s="32"/>
      <c r="L50" s="32"/>
      <c r="M50" s="32"/>
      <c r="N50" s="453" t="s">
        <v>7565</v>
      </c>
      <c r="O50" s="32"/>
      <c r="P50" s="32"/>
      <c r="Q50" s="453" t="s">
        <v>7616</v>
      </c>
      <c r="R50" s="537" t="s">
        <v>7683</v>
      </c>
      <c r="S50" s="32"/>
      <c r="T50" s="32"/>
      <c r="U50" s="32"/>
      <c r="V50" s="32"/>
      <c r="W50" s="32"/>
      <c r="X50" s="32"/>
      <c r="Y50" s="32"/>
      <c r="Z50" s="32"/>
      <c r="AA50" s="32"/>
      <c r="AB50" s="32"/>
      <c r="AC50" s="76" t="s">
        <v>142</v>
      </c>
      <c r="AD50" s="32"/>
      <c r="AE50" s="78" t="s">
        <v>207</v>
      </c>
      <c r="AF50" s="112">
        <v>43901</v>
      </c>
      <c r="AG50" s="32"/>
      <c r="AH50" s="32"/>
      <c r="AI50" s="112"/>
      <c r="AJ50" s="32"/>
      <c r="AK50" s="32"/>
      <c r="AL50" s="32"/>
      <c r="AM50" s="32"/>
      <c r="AN50" s="32"/>
      <c r="AO50" s="32"/>
      <c r="AP50" s="32"/>
      <c r="AQ50" s="32"/>
      <c r="AR50" s="32"/>
      <c r="AS50" s="32"/>
      <c r="AT50" s="32"/>
      <c r="AU50" s="32"/>
      <c r="AV50" s="32"/>
      <c r="AW50" s="159"/>
      <c r="AX50" s="159"/>
      <c r="AY50" s="159"/>
      <c r="AZ50" s="32">
        <f t="shared" si="5"/>
        <v>3</v>
      </c>
    </row>
    <row r="51" spans="5:52" ht="16.8" customHeight="1">
      <c r="E51" s="32"/>
      <c r="F51" s="32"/>
      <c r="G51" s="32"/>
      <c r="H51" s="32"/>
      <c r="I51" s="320" t="s">
        <v>7396</v>
      </c>
      <c r="J51" s="325" t="s">
        <v>7415</v>
      </c>
      <c r="K51" s="32"/>
      <c r="L51" s="32"/>
      <c r="M51" s="32"/>
      <c r="N51" s="453" t="s">
        <v>7566</v>
      </c>
      <c r="O51" s="32"/>
      <c r="P51" s="32"/>
      <c r="Q51" s="453" t="s">
        <v>7617</v>
      </c>
      <c r="R51" s="537" t="s">
        <v>7683</v>
      </c>
      <c r="S51" s="32"/>
      <c r="T51" s="32"/>
      <c r="U51" s="32"/>
      <c r="V51" s="32"/>
      <c r="W51" s="32"/>
      <c r="X51" s="32"/>
      <c r="Y51" s="32"/>
      <c r="Z51" s="32"/>
      <c r="AA51" s="32"/>
      <c r="AB51" s="32"/>
      <c r="AC51" s="76" t="s">
        <v>142</v>
      </c>
      <c r="AD51" s="32"/>
      <c r="AE51" s="78" t="s">
        <v>207</v>
      </c>
      <c r="AF51" s="112">
        <v>43901</v>
      </c>
      <c r="AG51" s="32"/>
      <c r="AH51" s="32"/>
      <c r="AI51" s="112"/>
      <c r="AJ51" s="32"/>
      <c r="AK51" s="32"/>
      <c r="AL51" s="32"/>
      <c r="AM51" s="32"/>
      <c r="AN51" s="32"/>
      <c r="AO51" s="32"/>
      <c r="AP51" s="32"/>
      <c r="AQ51" s="32"/>
      <c r="AR51" s="32"/>
      <c r="AS51" s="32"/>
      <c r="AT51" s="32"/>
      <c r="AU51" s="32"/>
      <c r="AV51" s="32"/>
      <c r="AW51" s="159"/>
      <c r="AX51" s="159"/>
      <c r="AY51" s="159"/>
      <c r="AZ51" s="32">
        <f t="shared" si="5"/>
        <v>3</v>
      </c>
    </row>
    <row r="52" spans="5:52" ht="16.8" customHeight="1">
      <c r="E52" s="32"/>
      <c r="F52" s="32"/>
      <c r="G52" s="32"/>
      <c r="H52" s="32"/>
      <c r="I52" s="320" t="s">
        <v>7396</v>
      </c>
      <c r="J52" s="325" t="s">
        <v>7416</v>
      </c>
      <c r="K52" s="32"/>
      <c r="L52" s="32"/>
      <c r="M52" s="32"/>
      <c r="N52" s="453" t="s">
        <v>7567</v>
      </c>
      <c r="O52" s="32"/>
      <c r="P52" s="32"/>
      <c r="Q52" s="453" t="s">
        <v>7618</v>
      </c>
      <c r="R52" s="537" t="s">
        <v>7683</v>
      </c>
      <c r="S52" s="32"/>
      <c r="T52" s="32"/>
      <c r="U52" s="32"/>
      <c r="V52" s="32"/>
      <c r="W52" s="32"/>
      <c r="X52" s="32"/>
      <c r="Y52" s="32"/>
      <c r="Z52" s="32"/>
      <c r="AA52" s="32"/>
      <c r="AB52" s="32"/>
      <c r="AC52" s="76" t="s">
        <v>142</v>
      </c>
      <c r="AD52" s="32"/>
      <c r="AE52" s="78" t="s">
        <v>207</v>
      </c>
      <c r="AF52" s="112">
        <v>43901</v>
      </c>
      <c r="AG52" s="32"/>
      <c r="AH52" s="32"/>
      <c r="AI52" s="112"/>
      <c r="AJ52" s="32"/>
      <c r="AK52" s="32"/>
      <c r="AL52" s="32"/>
      <c r="AM52" s="32"/>
      <c r="AN52" s="32"/>
      <c r="AO52" s="32"/>
      <c r="AP52" s="32"/>
      <c r="AQ52" s="32"/>
      <c r="AR52" s="32"/>
      <c r="AS52" s="32"/>
      <c r="AT52" s="32"/>
      <c r="AU52" s="32"/>
      <c r="AV52" s="32"/>
      <c r="AW52" s="159"/>
      <c r="AX52" s="159"/>
      <c r="AY52" s="159"/>
      <c r="AZ52" s="32">
        <f t="shared" si="5"/>
        <v>3</v>
      </c>
    </row>
    <row r="53" spans="5:52" ht="16.8" customHeight="1">
      <c r="E53" s="32"/>
      <c r="F53" s="32"/>
      <c r="G53" s="32"/>
      <c r="H53" s="32"/>
      <c r="I53" s="325" t="s">
        <v>7417</v>
      </c>
      <c r="J53" s="325" t="s">
        <v>7418</v>
      </c>
      <c r="K53" s="32"/>
      <c r="L53" s="32"/>
      <c r="M53" s="32"/>
      <c r="N53" s="319">
        <v>15715284</v>
      </c>
      <c r="O53" s="32"/>
      <c r="P53" s="32"/>
      <c r="Q53" s="453" t="s">
        <v>7619</v>
      </c>
      <c r="R53" s="537" t="s">
        <v>7686</v>
      </c>
      <c r="S53" s="32"/>
      <c r="T53" s="32"/>
      <c r="U53" s="32"/>
      <c r="V53" s="32"/>
      <c r="W53" s="32"/>
      <c r="X53" s="32"/>
      <c r="Y53" s="32"/>
      <c r="Z53" s="32"/>
      <c r="AA53" s="32"/>
      <c r="AB53" s="32"/>
      <c r="AC53" s="76" t="s">
        <v>142</v>
      </c>
      <c r="AD53" s="32"/>
      <c r="AE53" s="78" t="s">
        <v>206</v>
      </c>
      <c r="AF53" s="111">
        <v>43901</v>
      </c>
      <c r="AG53" s="32"/>
      <c r="AH53" s="32"/>
      <c r="AI53" s="112"/>
      <c r="AJ53" s="32"/>
      <c r="AK53" s="32"/>
      <c r="AL53" s="32"/>
      <c r="AM53" s="32"/>
      <c r="AN53" s="32"/>
      <c r="AO53" s="32"/>
      <c r="AP53" s="32"/>
      <c r="AQ53" s="32"/>
      <c r="AR53" s="32"/>
      <c r="AS53" s="32"/>
      <c r="AT53" s="32"/>
      <c r="AU53" s="32"/>
      <c r="AV53" s="32"/>
      <c r="AW53" s="159"/>
      <c r="AX53" s="159"/>
      <c r="AY53" s="159"/>
      <c r="AZ53" s="32">
        <f t="shared" si="5"/>
        <v>3</v>
      </c>
    </row>
    <row r="54" spans="5:52" ht="16.8" customHeight="1">
      <c r="E54" s="32"/>
      <c r="F54" s="32"/>
      <c r="G54" s="32"/>
      <c r="H54" s="32"/>
      <c r="I54" s="325" t="s">
        <v>7419</v>
      </c>
      <c r="J54" s="325" t="s">
        <v>7420</v>
      </c>
      <c r="K54" s="32"/>
      <c r="L54" s="32"/>
      <c r="M54" s="32"/>
      <c r="N54" s="319">
        <v>15715284</v>
      </c>
      <c r="O54" s="32"/>
      <c r="P54" s="32"/>
      <c r="Q54" s="453" t="s">
        <v>7620</v>
      </c>
      <c r="R54" s="537" t="s">
        <v>7686</v>
      </c>
      <c r="S54" s="32"/>
      <c r="T54" s="32"/>
      <c r="U54" s="32"/>
      <c r="V54" s="32"/>
      <c r="W54" s="32"/>
      <c r="X54" s="32"/>
      <c r="Y54" s="32"/>
      <c r="Z54" s="32"/>
      <c r="AA54" s="32"/>
      <c r="AB54" s="32"/>
      <c r="AC54" s="76" t="s">
        <v>142</v>
      </c>
      <c r="AD54" s="32"/>
      <c r="AE54" s="78" t="s">
        <v>206</v>
      </c>
      <c r="AF54" s="111">
        <v>43901</v>
      </c>
      <c r="AG54" s="32"/>
      <c r="AH54" s="32"/>
      <c r="AI54" s="112"/>
      <c r="AJ54" s="32"/>
      <c r="AK54" s="32"/>
      <c r="AL54" s="32"/>
      <c r="AM54" s="32"/>
      <c r="AN54" s="32"/>
      <c r="AO54" s="32"/>
      <c r="AP54" s="32"/>
      <c r="AQ54" s="32"/>
      <c r="AR54" s="32"/>
      <c r="AS54" s="32"/>
      <c r="AT54" s="32"/>
      <c r="AU54" s="32"/>
      <c r="AV54" s="32"/>
      <c r="AW54" s="159"/>
      <c r="AX54" s="159"/>
      <c r="AY54" s="159"/>
      <c r="AZ54" s="32">
        <f t="shared" si="5"/>
        <v>3</v>
      </c>
    </row>
    <row r="55" spans="5:52" ht="16.8" customHeight="1">
      <c r="E55" s="32"/>
      <c r="F55" s="32"/>
      <c r="G55" s="32"/>
      <c r="H55" s="32"/>
      <c r="I55" s="325" t="s">
        <v>7421</v>
      </c>
      <c r="J55" s="325" t="s">
        <v>7422</v>
      </c>
      <c r="K55" s="32"/>
      <c r="L55" s="32"/>
      <c r="M55" s="32"/>
      <c r="N55" s="319">
        <v>15715285</v>
      </c>
      <c r="O55" s="32"/>
      <c r="P55" s="32"/>
      <c r="Q55" s="453" t="s">
        <v>7621</v>
      </c>
      <c r="R55" s="537" t="s">
        <v>7687</v>
      </c>
      <c r="S55" s="32"/>
      <c r="T55" s="32"/>
      <c r="U55" s="32"/>
      <c r="V55" s="32"/>
      <c r="W55" s="32"/>
      <c r="X55" s="32"/>
      <c r="Y55" s="32"/>
      <c r="Z55" s="32"/>
      <c r="AA55" s="32"/>
      <c r="AB55" s="32"/>
      <c r="AC55" s="76" t="s">
        <v>142</v>
      </c>
      <c r="AD55" s="32"/>
      <c r="AE55" s="78" t="s">
        <v>206</v>
      </c>
      <c r="AF55" s="111">
        <v>43901</v>
      </c>
      <c r="AG55" s="32"/>
      <c r="AH55" s="32"/>
      <c r="AI55" s="112"/>
      <c r="AJ55" s="32"/>
      <c r="AK55" s="32"/>
      <c r="AL55" s="32"/>
      <c r="AM55" s="32"/>
      <c r="AN55" s="32"/>
      <c r="AO55" s="32"/>
      <c r="AP55" s="32"/>
      <c r="AQ55" s="32"/>
      <c r="AR55" s="32"/>
      <c r="AS55" s="32"/>
      <c r="AT55" s="32"/>
      <c r="AU55" s="32"/>
      <c r="AV55" s="32"/>
      <c r="AW55" s="159"/>
      <c r="AX55" s="159"/>
      <c r="AY55" s="159"/>
      <c r="AZ55" s="32">
        <f t="shared" si="5"/>
        <v>3</v>
      </c>
    </row>
    <row r="56" spans="5:52" ht="16.8" customHeight="1">
      <c r="E56" s="32"/>
      <c r="F56" s="32"/>
      <c r="G56" s="32"/>
      <c r="H56" s="32"/>
      <c r="I56" s="325" t="s">
        <v>7423</v>
      </c>
      <c r="J56" s="325" t="s">
        <v>7424</v>
      </c>
      <c r="K56" s="32"/>
      <c r="L56" s="32"/>
      <c r="M56" s="32"/>
      <c r="N56" s="319">
        <v>15715285</v>
      </c>
      <c r="O56" s="32"/>
      <c r="P56" s="32"/>
      <c r="Q56" s="453" t="s">
        <v>7622</v>
      </c>
      <c r="R56" s="537" t="s">
        <v>7687</v>
      </c>
      <c r="S56" s="32"/>
      <c r="T56" s="32"/>
      <c r="U56" s="32"/>
      <c r="V56" s="32"/>
      <c r="W56" s="32"/>
      <c r="X56" s="32"/>
      <c r="Y56" s="32"/>
      <c r="Z56" s="32"/>
      <c r="AA56" s="32"/>
      <c r="AB56" s="32"/>
      <c r="AC56" s="76" t="s">
        <v>142</v>
      </c>
      <c r="AD56" s="32"/>
      <c r="AE56" s="78" t="s">
        <v>206</v>
      </c>
      <c r="AF56" s="111">
        <v>43901</v>
      </c>
      <c r="AG56" s="32"/>
      <c r="AH56" s="32"/>
      <c r="AI56" s="112"/>
      <c r="AJ56" s="32"/>
      <c r="AK56" s="32"/>
      <c r="AL56" s="32"/>
      <c r="AM56" s="32"/>
      <c r="AN56" s="32"/>
      <c r="AO56" s="32"/>
      <c r="AP56" s="32"/>
      <c r="AQ56" s="32"/>
      <c r="AR56" s="32"/>
      <c r="AS56" s="32"/>
      <c r="AT56" s="32"/>
      <c r="AU56" s="32"/>
      <c r="AV56" s="32"/>
      <c r="AW56" s="159"/>
      <c r="AX56" s="159"/>
      <c r="AY56" s="159"/>
      <c r="AZ56" s="32">
        <f t="shared" si="5"/>
        <v>3</v>
      </c>
    </row>
    <row r="57" spans="5:52" ht="16.8" customHeight="1">
      <c r="E57" s="32"/>
      <c r="F57" s="32"/>
      <c r="G57" s="32"/>
      <c r="H57" s="32"/>
      <c r="I57" s="325" t="s">
        <v>7425</v>
      </c>
      <c r="J57" s="325" t="s">
        <v>7426</v>
      </c>
      <c r="K57" s="32"/>
      <c r="L57" s="32"/>
      <c r="M57" s="32"/>
      <c r="N57" s="319">
        <v>15715285</v>
      </c>
      <c r="O57" s="32"/>
      <c r="P57" s="32"/>
      <c r="Q57" s="453" t="s">
        <v>7623</v>
      </c>
      <c r="R57" s="537" t="s">
        <v>7687</v>
      </c>
      <c r="S57" s="32"/>
      <c r="T57" s="32"/>
      <c r="U57" s="32"/>
      <c r="V57" s="32"/>
      <c r="W57" s="32"/>
      <c r="X57" s="32"/>
      <c r="Y57" s="32"/>
      <c r="Z57" s="32"/>
      <c r="AA57" s="32"/>
      <c r="AB57" s="32"/>
      <c r="AC57" s="76" t="s">
        <v>142</v>
      </c>
      <c r="AD57" s="32"/>
      <c r="AE57" s="78" t="s">
        <v>206</v>
      </c>
      <c r="AF57" s="111">
        <v>43901</v>
      </c>
      <c r="AG57" s="32"/>
      <c r="AH57" s="32"/>
      <c r="AI57" s="32"/>
      <c r="AJ57" s="32"/>
      <c r="AK57" s="32"/>
      <c r="AL57" s="32"/>
      <c r="AM57" s="32"/>
      <c r="AN57" s="32"/>
      <c r="AO57" s="32"/>
      <c r="AP57" s="32"/>
      <c r="AQ57" s="32"/>
      <c r="AR57" s="32"/>
      <c r="AS57" s="32"/>
      <c r="AT57" s="32"/>
      <c r="AU57" s="32"/>
      <c r="AV57" s="32"/>
      <c r="AW57" s="159"/>
      <c r="AX57" s="159"/>
      <c r="AY57" s="159"/>
      <c r="AZ57" s="32">
        <f t="shared" si="5"/>
        <v>3</v>
      </c>
    </row>
    <row r="58" spans="5:52" ht="16.8" customHeight="1">
      <c r="E58" s="32"/>
      <c r="F58" s="32"/>
      <c r="G58" s="32"/>
      <c r="H58" s="32"/>
      <c r="I58" s="325" t="s">
        <v>7427</v>
      </c>
      <c r="J58" s="325" t="s">
        <v>7428</v>
      </c>
      <c r="K58" s="32"/>
      <c r="L58" s="32"/>
      <c r="M58" s="32"/>
      <c r="N58" s="319">
        <v>15715285</v>
      </c>
      <c r="O58" s="32"/>
      <c r="P58" s="32"/>
      <c r="Q58" s="453" t="s">
        <v>7624</v>
      </c>
      <c r="R58" s="537" t="s">
        <v>7687</v>
      </c>
      <c r="S58" s="32"/>
      <c r="T58" s="32"/>
      <c r="U58" s="32"/>
      <c r="V58" s="32"/>
      <c r="W58" s="32"/>
      <c r="X58" s="32"/>
      <c r="Y58" s="32"/>
      <c r="Z58" s="32"/>
      <c r="AA58" s="32"/>
      <c r="AB58" s="32"/>
      <c r="AC58" s="76" t="s">
        <v>142</v>
      </c>
      <c r="AD58" s="32"/>
      <c r="AE58" s="78" t="s">
        <v>206</v>
      </c>
      <c r="AF58" s="111">
        <v>43901</v>
      </c>
      <c r="AG58" s="32"/>
      <c r="AH58" s="32"/>
      <c r="AI58" s="32"/>
      <c r="AJ58" s="32"/>
      <c r="AK58" s="32"/>
      <c r="AL58" s="32"/>
      <c r="AM58" s="32"/>
      <c r="AN58" s="32"/>
      <c r="AO58" s="32"/>
      <c r="AP58" s="32"/>
      <c r="AQ58" s="32"/>
      <c r="AR58" s="32"/>
      <c r="AS58" s="32"/>
      <c r="AT58" s="32"/>
      <c r="AU58" s="32"/>
      <c r="AV58" s="32"/>
      <c r="AW58" s="159"/>
      <c r="AX58" s="159"/>
      <c r="AY58" s="159"/>
      <c r="AZ58" s="32">
        <f t="shared" si="5"/>
        <v>3</v>
      </c>
    </row>
    <row r="59" spans="5:52" ht="16.8" customHeight="1">
      <c r="E59" s="32"/>
      <c r="F59" s="32"/>
      <c r="G59" s="32"/>
      <c r="H59" s="32"/>
      <c r="I59" s="325" t="s">
        <v>7429</v>
      </c>
      <c r="J59" s="325" t="s">
        <v>7430</v>
      </c>
      <c r="K59" s="32"/>
      <c r="L59" s="32"/>
      <c r="M59" s="32"/>
      <c r="N59" s="319">
        <v>15715286</v>
      </c>
      <c r="O59" s="32"/>
      <c r="P59" s="32"/>
      <c r="Q59" s="453" t="s">
        <v>7625</v>
      </c>
      <c r="R59" s="537" t="s">
        <v>7688</v>
      </c>
      <c r="S59" s="32"/>
      <c r="T59" s="32"/>
      <c r="U59" s="32"/>
      <c r="V59" s="32"/>
      <c r="W59" s="32"/>
      <c r="X59" s="32"/>
      <c r="Y59" s="32"/>
      <c r="Z59" s="32"/>
      <c r="AA59" s="32"/>
      <c r="AB59" s="32"/>
      <c r="AC59" s="76" t="s">
        <v>142</v>
      </c>
      <c r="AD59" s="32"/>
      <c r="AE59" s="78" t="s">
        <v>206</v>
      </c>
      <c r="AF59" s="111">
        <v>43901</v>
      </c>
      <c r="AG59" s="32"/>
      <c r="AH59" s="32"/>
      <c r="AI59" s="32"/>
      <c r="AJ59" s="32"/>
      <c r="AK59" s="32"/>
      <c r="AL59" s="32"/>
      <c r="AM59" s="32"/>
      <c r="AN59" s="32"/>
      <c r="AO59" s="32"/>
      <c r="AP59" s="32"/>
      <c r="AQ59" s="32"/>
      <c r="AR59" s="32"/>
      <c r="AS59" s="32"/>
      <c r="AT59" s="32"/>
      <c r="AU59" s="32"/>
      <c r="AV59" s="32"/>
      <c r="AW59" s="159"/>
      <c r="AX59" s="159"/>
      <c r="AY59" s="159"/>
      <c r="AZ59" s="32">
        <f t="shared" si="5"/>
        <v>3</v>
      </c>
    </row>
    <row r="60" spans="5:52" ht="16.8" customHeight="1">
      <c r="E60" s="32"/>
      <c r="F60" s="32"/>
      <c r="G60" s="32"/>
      <c r="H60" s="32"/>
      <c r="I60" s="325" t="s">
        <v>7431</v>
      </c>
      <c r="J60" s="325" t="s">
        <v>7432</v>
      </c>
      <c r="K60" s="32"/>
      <c r="L60" s="32"/>
      <c r="M60" s="32"/>
      <c r="N60" s="319">
        <v>15715286</v>
      </c>
      <c r="O60" s="32"/>
      <c r="P60" s="32"/>
      <c r="Q60" s="453" t="s">
        <v>7626</v>
      </c>
      <c r="R60" s="537" t="s">
        <v>7688</v>
      </c>
      <c r="S60" s="32"/>
      <c r="T60" s="32"/>
      <c r="U60" s="32"/>
      <c r="V60" s="32"/>
      <c r="W60" s="32"/>
      <c r="X60" s="32"/>
      <c r="Y60" s="32"/>
      <c r="Z60" s="32"/>
      <c r="AA60" s="32"/>
      <c r="AB60" s="32"/>
      <c r="AC60" s="76" t="s">
        <v>142</v>
      </c>
      <c r="AD60" s="32"/>
      <c r="AE60" s="78" t="s">
        <v>206</v>
      </c>
      <c r="AF60" s="111">
        <v>43901</v>
      </c>
      <c r="AG60" s="32"/>
      <c r="AH60" s="32"/>
      <c r="AI60" s="32"/>
      <c r="AJ60" s="32"/>
      <c r="AK60" s="32"/>
      <c r="AL60" s="32"/>
      <c r="AM60" s="32"/>
      <c r="AN60" s="32"/>
      <c r="AO60" s="32"/>
      <c r="AP60" s="32"/>
      <c r="AQ60" s="32"/>
      <c r="AR60" s="32"/>
      <c r="AS60" s="32"/>
      <c r="AT60" s="32"/>
      <c r="AU60" s="32"/>
      <c r="AV60" s="32"/>
      <c r="AW60" s="159"/>
      <c r="AX60" s="159"/>
      <c r="AY60" s="159"/>
      <c r="AZ60" s="32">
        <f t="shared" si="5"/>
        <v>3</v>
      </c>
    </row>
    <row r="61" spans="5:52" ht="16.8" customHeight="1">
      <c r="E61" s="32"/>
      <c r="F61" s="32"/>
      <c r="G61" s="32"/>
      <c r="H61" s="32"/>
      <c r="I61" s="325" t="s">
        <v>7433</v>
      </c>
      <c r="J61" s="325" t="s">
        <v>7434</v>
      </c>
      <c r="K61" s="32"/>
      <c r="L61" s="32"/>
      <c r="M61" s="32"/>
      <c r="N61" s="319">
        <v>15715287</v>
      </c>
      <c r="O61" s="32"/>
      <c r="P61" s="32"/>
      <c r="Q61" s="453" t="s">
        <v>7627</v>
      </c>
      <c r="R61" s="537" t="s">
        <v>7688</v>
      </c>
      <c r="S61" s="32"/>
      <c r="T61" s="32"/>
      <c r="U61" s="32"/>
      <c r="V61" s="32"/>
      <c r="W61" s="32"/>
      <c r="X61" s="32"/>
      <c r="Y61" s="32"/>
      <c r="Z61" s="32"/>
      <c r="AA61" s="32"/>
      <c r="AB61" s="32"/>
      <c r="AC61" s="76" t="s">
        <v>142</v>
      </c>
      <c r="AD61" s="32"/>
      <c r="AE61" s="78" t="s">
        <v>206</v>
      </c>
      <c r="AF61" s="111">
        <v>43901</v>
      </c>
      <c r="AG61" s="32"/>
      <c r="AH61" s="32"/>
      <c r="AI61" s="32"/>
      <c r="AJ61" s="32"/>
      <c r="AK61" s="32"/>
      <c r="AL61" s="32"/>
      <c r="AM61" s="32"/>
      <c r="AN61" s="32"/>
      <c r="AO61" s="32"/>
      <c r="AP61" s="32"/>
      <c r="AQ61" s="32"/>
      <c r="AR61" s="32"/>
      <c r="AS61" s="32"/>
      <c r="AT61" s="32"/>
      <c r="AU61" s="32"/>
      <c r="AV61" s="32"/>
      <c r="AW61" s="159"/>
      <c r="AX61" s="159"/>
      <c r="AY61" s="159"/>
      <c r="AZ61" s="32">
        <f t="shared" si="5"/>
        <v>3</v>
      </c>
    </row>
    <row r="62" spans="5:52" ht="16.8" customHeight="1">
      <c r="E62" s="32"/>
      <c r="F62" s="32"/>
      <c r="G62" s="32"/>
      <c r="H62" s="32"/>
      <c r="I62" s="325" t="s">
        <v>7435</v>
      </c>
      <c r="J62" s="325" t="s">
        <v>7436</v>
      </c>
      <c r="K62" s="32"/>
      <c r="L62" s="32"/>
      <c r="M62" s="32"/>
      <c r="N62" s="319">
        <v>15715288</v>
      </c>
      <c r="O62" s="32"/>
      <c r="P62" s="32"/>
      <c r="Q62" s="453" t="s">
        <v>7628</v>
      </c>
      <c r="R62" s="537" t="s">
        <v>7689</v>
      </c>
      <c r="S62" s="32"/>
      <c r="T62" s="32"/>
      <c r="U62" s="32"/>
      <c r="V62" s="32"/>
      <c r="W62" s="32"/>
      <c r="X62" s="32"/>
      <c r="Y62" s="32"/>
      <c r="Z62" s="32"/>
      <c r="AA62" s="32"/>
      <c r="AB62" s="32"/>
      <c r="AC62" s="76" t="s">
        <v>142</v>
      </c>
      <c r="AD62" s="32"/>
      <c r="AE62" s="78" t="s">
        <v>206</v>
      </c>
      <c r="AF62" s="111">
        <v>43901</v>
      </c>
      <c r="AG62" s="32"/>
      <c r="AH62" s="32"/>
      <c r="AI62" s="32"/>
      <c r="AJ62" s="32"/>
      <c r="AK62" s="32"/>
      <c r="AL62" s="32"/>
      <c r="AM62" s="32"/>
      <c r="AN62" s="32"/>
      <c r="AO62" s="32"/>
      <c r="AP62" s="32"/>
      <c r="AQ62" s="32"/>
      <c r="AR62" s="32"/>
      <c r="AS62" s="32"/>
      <c r="AT62" s="32"/>
      <c r="AU62" s="32"/>
      <c r="AV62" s="32"/>
      <c r="AW62" s="159"/>
      <c r="AX62" s="159"/>
      <c r="AY62" s="159"/>
      <c r="AZ62" s="32">
        <f t="shared" si="5"/>
        <v>3</v>
      </c>
    </row>
    <row r="63" spans="5:52" ht="16.8" customHeight="1">
      <c r="E63" s="32"/>
      <c r="F63" s="32"/>
      <c r="G63" s="32"/>
      <c r="H63" s="32"/>
      <c r="I63" s="325" t="s">
        <v>7437</v>
      </c>
      <c r="J63" s="325" t="s">
        <v>7438</v>
      </c>
      <c r="K63" s="32"/>
      <c r="L63" s="32"/>
      <c r="M63" s="32"/>
      <c r="N63" s="319">
        <v>15715288</v>
      </c>
      <c r="O63" s="32"/>
      <c r="P63" s="32"/>
      <c r="Q63" s="453" t="s">
        <v>7629</v>
      </c>
      <c r="R63" s="537" t="s">
        <v>7689</v>
      </c>
      <c r="S63" s="32"/>
      <c r="T63" s="32"/>
      <c r="U63" s="32"/>
      <c r="V63" s="32"/>
      <c r="W63" s="32"/>
      <c r="X63" s="32"/>
      <c r="Y63" s="32"/>
      <c r="Z63" s="32"/>
      <c r="AA63" s="32"/>
      <c r="AB63" s="32"/>
      <c r="AC63" s="76" t="s">
        <v>142</v>
      </c>
      <c r="AD63" s="32"/>
      <c r="AE63" s="78" t="s">
        <v>206</v>
      </c>
      <c r="AF63" s="111">
        <v>43901</v>
      </c>
      <c r="AG63" s="32"/>
      <c r="AH63" s="32"/>
      <c r="AI63" s="32"/>
      <c r="AJ63" s="32"/>
      <c r="AK63" s="32"/>
      <c r="AL63" s="32"/>
      <c r="AM63" s="32"/>
      <c r="AN63" s="32"/>
      <c r="AO63" s="32"/>
      <c r="AP63" s="32"/>
      <c r="AQ63" s="32"/>
      <c r="AR63" s="32"/>
      <c r="AS63" s="32"/>
      <c r="AT63" s="32"/>
      <c r="AU63" s="32"/>
      <c r="AV63" s="32"/>
      <c r="AW63" s="159"/>
      <c r="AX63" s="159"/>
      <c r="AY63" s="159"/>
      <c r="AZ63" s="32">
        <f t="shared" si="5"/>
        <v>3</v>
      </c>
    </row>
    <row r="64" spans="5:52" ht="16.8" customHeight="1">
      <c r="E64" s="32"/>
      <c r="F64" s="32"/>
      <c r="G64" s="32"/>
      <c r="H64" s="32"/>
      <c r="I64" s="325" t="s">
        <v>7439</v>
      </c>
      <c r="J64" s="325" t="s">
        <v>7440</v>
      </c>
      <c r="K64" s="32"/>
      <c r="L64" s="32"/>
      <c r="M64" s="32"/>
      <c r="N64" s="319">
        <v>15715288</v>
      </c>
      <c r="O64" s="32"/>
      <c r="P64" s="32"/>
      <c r="Q64" s="453" t="s">
        <v>7630</v>
      </c>
      <c r="R64" s="537" t="s">
        <v>7689</v>
      </c>
      <c r="S64" s="32"/>
      <c r="T64" s="32"/>
      <c r="U64" s="32"/>
      <c r="V64" s="32"/>
      <c r="W64" s="32"/>
      <c r="X64" s="32"/>
      <c r="Y64" s="32"/>
      <c r="Z64" s="32"/>
      <c r="AA64" s="32"/>
      <c r="AB64" s="32"/>
      <c r="AC64" s="76" t="s">
        <v>142</v>
      </c>
      <c r="AD64" s="32"/>
      <c r="AE64" s="78" t="s">
        <v>206</v>
      </c>
      <c r="AF64" s="111">
        <v>43901</v>
      </c>
      <c r="AG64" s="32"/>
      <c r="AH64" s="32"/>
      <c r="AI64" s="32"/>
      <c r="AJ64" s="32"/>
      <c r="AK64" s="32"/>
      <c r="AL64" s="32"/>
      <c r="AM64" s="32"/>
      <c r="AN64" s="32"/>
      <c r="AO64" s="32"/>
      <c r="AP64" s="32"/>
      <c r="AQ64" s="32"/>
      <c r="AR64" s="32"/>
      <c r="AS64" s="32"/>
      <c r="AT64" s="32"/>
      <c r="AU64" s="32"/>
      <c r="AV64" s="32"/>
      <c r="AW64" s="159"/>
      <c r="AX64" s="159"/>
      <c r="AY64" s="159"/>
      <c r="AZ64" s="32">
        <f t="shared" si="5"/>
        <v>3</v>
      </c>
    </row>
    <row r="65" spans="5:52" ht="16.8" customHeight="1">
      <c r="E65" s="32"/>
      <c r="F65" s="32"/>
      <c r="G65" s="32"/>
      <c r="H65" s="32"/>
      <c r="I65" s="325" t="s">
        <v>7441</v>
      </c>
      <c r="J65" s="325" t="s">
        <v>7438</v>
      </c>
      <c r="K65" s="32"/>
      <c r="L65" s="32"/>
      <c r="M65" s="32"/>
      <c r="N65" s="319">
        <v>15715288</v>
      </c>
      <c r="O65" s="32"/>
      <c r="P65" s="32"/>
      <c r="Q65" s="453" t="s">
        <v>7631</v>
      </c>
      <c r="R65" s="537" t="s">
        <v>7689</v>
      </c>
      <c r="S65" s="32"/>
      <c r="T65" s="32"/>
      <c r="U65" s="32"/>
      <c r="V65" s="32"/>
      <c r="W65" s="32"/>
      <c r="X65" s="32"/>
      <c r="Y65" s="32"/>
      <c r="Z65" s="32"/>
      <c r="AA65" s="32"/>
      <c r="AB65" s="32"/>
      <c r="AC65" s="76" t="s">
        <v>142</v>
      </c>
      <c r="AD65" s="32"/>
      <c r="AE65" s="78" t="s">
        <v>206</v>
      </c>
      <c r="AF65" s="111">
        <v>43901</v>
      </c>
      <c r="AG65" s="32"/>
      <c r="AH65" s="32"/>
      <c r="AI65" s="32"/>
      <c r="AJ65" s="32"/>
      <c r="AK65" s="32"/>
      <c r="AL65" s="32"/>
      <c r="AM65" s="32"/>
      <c r="AN65" s="32"/>
      <c r="AO65" s="32"/>
      <c r="AP65" s="32"/>
      <c r="AQ65" s="32"/>
      <c r="AR65" s="32"/>
      <c r="AS65" s="32"/>
      <c r="AT65" s="32"/>
      <c r="AU65" s="32"/>
      <c r="AV65" s="32"/>
      <c r="AW65" s="159"/>
      <c r="AX65" s="159"/>
      <c r="AY65" s="159"/>
      <c r="AZ65" s="32">
        <f t="shared" si="5"/>
        <v>3</v>
      </c>
    </row>
    <row r="66" spans="5:52" ht="16.8" customHeight="1">
      <c r="E66" s="32"/>
      <c r="F66" s="32"/>
      <c r="G66" s="32"/>
      <c r="H66" s="32"/>
      <c r="I66" s="325" t="s">
        <v>7442</v>
      </c>
      <c r="J66" s="325" t="s">
        <v>7443</v>
      </c>
      <c r="K66" s="32"/>
      <c r="L66" s="32"/>
      <c r="M66" s="32"/>
      <c r="N66" s="319">
        <v>15715289</v>
      </c>
      <c r="O66" s="32"/>
      <c r="P66" s="32"/>
      <c r="Q66" s="453" t="s">
        <v>7632</v>
      </c>
      <c r="R66" s="537" t="s">
        <v>7690</v>
      </c>
      <c r="S66" s="32"/>
      <c r="T66" s="32"/>
      <c r="U66" s="32"/>
      <c r="V66" s="32"/>
      <c r="W66" s="32"/>
      <c r="X66" s="32"/>
      <c r="Y66" s="32"/>
      <c r="Z66" s="32"/>
      <c r="AA66" s="32"/>
      <c r="AB66" s="32"/>
      <c r="AC66" s="76" t="s">
        <v>142</v>
      </c>
      <c r="AD66" s="32"/>
      <c r="AE66" s="78" t="s">
        <v>206</v>
      </c>
      <c r="AF66" s="111">
        <v>43901</v>
      </c>
      <c r="AG66" s="32"/>
      <c r="AH66" s="32"/>
      <c r="AI66" s="32"/>
      <c r="AJ66" s="32"/>
      <c r="AK66" s="32"/>
      <c r="AL66" s="32"/>
      <c r="AM66" s="32"/>
      <c r="AN66" s="32"/>
      <c r="AO66" s="32"/>
      <c r="AP66" s="32"/>
      <c r="AQ66" s="32"/>
      <c r="AR66" s="32"/>
      <c r="AS66" s="32"/>
      <c r="AT66" s="32"/>
      <c r="AU66" s="32"/>
      <c r="AV66" s="32"/>
      <c r="AW66" s="159"/>
      <c r="AX66" s="159"/>
      <c r="AY66" s="159"/>
      <c r="AZ66" s="32">
        <f t="shared" si="5"/>
        <v>3</v>
      </c>
    </row>
    <row r="67" spans="5:52" ht="16.8" customHeight="1">
      <c r="E67" s="32"/>
      <c r="F67" s="32"/>
      <c r="G67" s="32"/>
      <c r="H67" s="32"/>
      <c r="I67" s="325" t="s">
        <v>7444</v>
      </c>
      <c r="J67" s="325" t="s">
        <v>7445</v>
      </c>
      <c r="K67" s="32"/>
      <c r="L67" s="32"/>
      <c r="M67" s="32"/>
      <c r="N67" s="319">
        <v>15715291</v>
      </c>
      <c r="O67" s="32"/>
      <c r="P67" s="32"/>
      <c r="Q67" s="453" t="s">
        <v>7633</v>
      </c>
      <c r="R67" s="537" t="s">
        <v>7691</v>
      </c>
      <c r="S67" s="32"/>
      <c r="T67" s="32"/>
      <c r="U67" s="32"/>
      <c r="V67" s="32"/>
      <c r="W67" s="32"/>
      <c r="X67" s="32"/>
      <c r="Y67" s="32"/>
      <c r="Z67" s="32"/>
      <c r="AA67" s="32"/>
      <c r="AB67" s="32"/>
      <c r="AC67" s="76" t="s">
        <v>142</v>
      </c>
      <c r="AD67" s="32"/>
      <c r="AE67" s="78" t="s">
        <v>206</v>
      </c>
      <c r="AF67" s="111">
        <v>43901</v>
      </c>
      <c r="AG67" s="32"/>
      <c r="AH67" s="32"/>
      <c r="AI67" s="32"/>
      <c r="AJ67" s="32"/>
      <c r="AK67" s="32"/>
      <c r="AL67" s="32"/>
      <c r="AM67" s="32"/>
      <c r="AN67" s="32"/>
      <c r="AO67" s="32"/>
      <c r="AP67" s="32"/>
      <c r="AQ67" s="32"/>
      <c r="AR67" s="32"/>
      <c r="AS67" s="32"/>
      <c r="AT67" s="32"/>
      <c r="AU67" s="32"/>
      <c r="AV67" s="32"/>
      <c r="AW67" s="159"/>
      <c r="AX67" s="159"/>
      <c r="AY67" s="159"/>
      <c r="AZ67" s="32">
        <f t="shared" si="5"/>
        <v>3</v>
      </c>
    </row>
    <row r="68" spans="5:52" ht="16.8" customHeight="1">
      <c r="E68" s="32"/>
      <c r="F68" s="32"/>
      <c r="G68" s="32"/>
      <c r="H68" s="32"/>
      <c r="I68" s="325" t="s">
        <v>7446</v>
      </c>
      <c r="J68" s="325" t="s">
        <v>7447</v>
      </c>
      <c r="K68" s="32"/>
      <c r="L68" s="32"/>
      <c r="M68" s="32"/>
      <c r="N68" s="319">
        <v>15715292</v>
      </c>
      <c r="O68" s="32"/>
      <c r="P68" s="32"/>
      <c r="Q68" s="453" t="s">
        <v>7634</v>
      </c>
      <c r="R68" s="537" t="s">
        <v>7692</v>
      </c>
      <c r="S68" s="32"/>
      <c r="T68" s="32"/>
      <c r="U68" s="32"/>
      <c r="V68" s="32"/>
      <c r="W68" s="32"/>
      <c r="X68" s="32"/>
      <c r="Y68" s="32"/>
      <c r="Z68" s="32"/>
      <c r="AA68" s="32"/>
      <c r="AB68" s="32"/>
      <c r="AC68" s="76" t="s">
        <v>142</v>
      </c>
      <c r="AD68" s="32"/>
      <c r="AE68" s="78" t="s">
        <v>206</v>
      </c>
      <c r="AF68" s="111">
        <v>43901</v>
      </c>
      <c r="AG68" s="32"/>
      <c r="AH68" s="32"/>
      <c r="AI68" s="32"/>
      <c r="AJ68" s="32"/>
      <c r="AK68" s="32"/>
      <c r="AL68" s="32"/>
      <c r="AM68" s="32"/>
      <c r="AN68" s="32"/>
      <c r="AO68" s="32"/>
      <c r="AP68" s="32"/>
      <c r="AQ68" s="32"/>
      <c r="AR68" s="32"/>
      <c r="AS68" s="32"/>
      <c r="AT68" s="32"/>
      <c r="AU68" s="32"/>
      <c r="AV68" s="32"/>
      <c r="AW68" s="159"/>
      <c r="AX68" s="159"/>
      <c r="AY68" s="159"/>
      <c r="AZ68" s="32">
        <f t="shared" si="5"/>
        <v>3</v>
      </c>
    </row>
    <row r="69" spans="5:52" ht="16.8" customHeight="1">
      <c r="E69" s="32"/>
      <c r="F69" s="32"/>
      <c r="G69" s="32"/>
      <c r="H69" s="32"/>
      <c r="I69" s="32" t="s">
        <v>7448</v>
      </c>
      <c r="J69" s="32" t="s">
        <v>7449</v>
      </c>
      <c r="K69" s="32"/>
      <c r="L69" s="32"/>
      <c r="M69" s="32"/>
      <c r="N69" s="32" t="s">
        <v>7568</v>
      </c>
      <c r="O69" s="32"/>
      <c r="P69" s="32"/>
      <c r="Q69" s="32" t="s">
        <v>7635</v>
      </c>
      <c r="R69" s="32" t="s">
        <v>7693</v>
      </c>
      <c r="S69" s="32"/>
      <c r="T69" s="32"/>
      <c r="U69" s="32"/>
      <c r="V69" s="32"/>
      <c r="W69" s="32"/>
      <c r="X69" s="32"/>
      <c r="Y69" s="32"/>
      <c r="Z69" s="32"/>
      <c r="AA69" s="32"/>
      <c r="AB69" s="32"/>
      <c r="AC69" s="76" t="s">
        <v>142</v>
      </c>
      <c r="AD69" s="32"/>
      <c r="AE69" s="32" t="s">
        <v>207</v>
      </c>
      <c r="AF69" s="112">
        <v>43902</v>
      </c>
      <c r="AG69" s="32"/>
      <c r="AH69" s="32"/>
      <c r="AI69" s="32"/>
      <c r="AJ69" s="32"/>
      <c r="AK69" s="32"/>
      <c r="AL69" s="32"/>
      <c r="AM69" s="32"/>
      <c r="AN69" s="32"/>
      <c r="AO69" s="32"/>
      <c r="AP69" s="32"/>
      <c r="AQ69" s="32"/>
      <c r="AR69" s="32"/>
      <c r="AS69" s="32"/>
      <c r="AT69" s="32"/>
      <c r="AU69" s="32"/>
      <c r="AV69" s="32"/>
      <c r="AW69" s="159"/>
      <c r="AX69" s="159"/>
      <c r="AY69" s="159"/>
      <c r="AZ69" s="32">
        <f t="shared" si="5"/>
        <v>3</v>
      </c>
    </row>
    <row r="70" spans="5:52" ht="16.8" customHeight="1">
      <c r="E70" s="32"/>
      <c r="F70" s="32"/>
      <c r="G70" s="32"/>
      <c r="H70" s="32"/>
      <c r="I70" s="32" t="s">
        <v>7448</v>
      </c>
      <c r="J70" s="32" t="s">
        <v>7449</v>
      </c>
      <c r="K70" s="32"/>
      <c r="L70" s="32"/>
      <c r="M70" s="32"/>
      <c r="N70" s="32" t="s">
        <v>7568</v>
      </c>
      <c r="O70" s="32"/>
      <c r="P70" s="32"/>
      <c r="Q70" s="32" t="s">
        <v>7635</v>
      </c>
      <c r="R70" s="32" t="s">
        <v>7694</v>
      </c>
      <c r="S70" s="32"/>
      <c r="T70" s="32"/>
      <c r="U70" s="32"/>
      <c r="V70" s="32"/>
      <c r="W70" s="32"/>
      <c r="X70" s="32"/>
      <c r="Y70" s="32"/>
      <c r="Z70" s="32"/>
      <c r="AA70" s="32"/>
      <c r="AB70" s="32"/>
      <c r="AC70" s="76" t="s">
        <v>142</v>
      </c>
      <c r="AD70" s="32"/>
      <c r="AE70" s="32" t="s">
        <v>207</v>
      </c>
      <c r="AF70" s="112">
        <v>43902</v>
      </c>
      <c r="AG70" s="32"/>
      <c r="AH70" s="32"/>
      <c r="AI70" s="32"/>
      <c r="AJ70" s="32"/>
      <c r="AK70" s="32"/>
      <c r="AL70" s="32"/>
      <c r="AM70" s="32"/>
      <c r="AN70" s="32"/>
      <c r="AO70" s="32"/>
      <c r="AP70" s="32"/>
      <c r="AQ70" s="32"/>
      <c r="AR70" s="32"/>
      <c r="AS70" s="32"/>
      <c r="AT70" s="32"/>
      <c r="AU70" s="32"/>
      <c r="AV70" s="32"/>
      <c r="AW70" s="159"/>
      <c r="AX70" s="159"/>
      <c r="AY70" s="159"/>
      <c r="AZ70" s="32">
        <f t="shared" si="5"/>
        <v>3</v>
      </c>
    </row>
    <row r="71" spans="5:52" ht="16.8" customHeight="1">
      <c r="E71" s="32"/>
      <c r="F71" s="32"/>
      <c r="G71" s="32"/>
      <c r="H71" s="32"/>
      <c r="I71" s="32" t="s">
        <v>7450</v>
      </c>
      <c r="J71" s="32" t="s">
        <v>7451</v>
      </c>
      <c r="K71" s="32"/>
      <c r="L71" s="32"/>
      <c r="M71" s="32"/>
      <c r="N71" s="32" t="s">
        <v>7569</v>
      </c>
      <c r="O71" s="32"/>
      <c r="P71" s="32"/>
      <c r="Q71" s="32" t="s">
        <v>7636</v>
      </c>
      <c r="R71" s="32" t="s">
        <v>7695</v>
      </c>
      <c r="S71" s="32"/>
      <c r="T71" s="32"/>
      <c r="U71" s="32"/>
      <c r="V71" s="32"/>
      <c r="W71" s="32"/>
      <c r="X71" s="32"/>
      <c r="Y71" s="32"/>
      <c r="Z71" s="32"/>
      <c r="AA71" s="32"/>
      <c r="AB71" s="32"/>
      <c r="AC71" s="76" t="s">
        <v>142</v>
      </c>
      <c r="AD71" s="32"/>
      <c r="AE71" s="32" t="s">
        <v>207</v>
      </c>
      <c r="AF71" s="112">
        <v>43902</v>
      </c>
      <c r="AG71" s="32"/>
      <c r="AH71" s="32"/>
      <c r="AI71" s="32"/>
      <c r="AJ71" s="32"/>
      <c r="AK71" s="32"/>
      <c r="AL71" s="32"/>
      <c r="AM71" s="32"/>
      <c r="AN71" s="32"/>
      <c r="AO71" s="32"/>
      <c r="AP71" s="32"/>
      <c r="AQ71" s="32"/>
      <c r="AR71" s="32"/>
      <c r="AS71" s="32"/>
      <c r="AT71" s="32"/>
      <c r="AU71" s="32"/>
      <c r="AV71" s="32"/>
      <c r="AW71" s="159"/>
      <c r="AX71" s="159"/>
      <c r="AY71" s="159"/>
      <c r="AZ71" s="32">
        <f t="shared" si="5"/>
        <v>3</v>
      </c>
    </row>
    <row r="72" spans="5:52" ht="16.8" customHeight="1">
      <c r="E72" s="32"/>
      <c r="F72" s="32"/>
      <c r="G72" s="32"/>
      <c r="H72" s="32"/>
      <c r="I72" s="32" t="s">
        <v>7452</v>
      </c>
      <c r="J72" s="32" t="s">
        <v>7453</v>
      </c>
      <c r="K72" s="32"/>
      <c r="L72" s="32"/>
      <c r="M72" s="32"/>
      <c r="N72" s="32" t="s">
        <v>7570</v>
      </c>
      <c r="O72" s="32"/>
      <c r="P72" s="32"/>
      <c r="Q72" s="32" t="s">
        <v>7637</v>
      </c>
      <c r="R72" s="32" t="s">
        <v>7693</v>
      </c>
      <c r="S72" s="32"/>
      <c r="T72" s="32"/>
      <c r="U72" s="32"/>
      <c r="V72" s="32"/>
      <c r="W72" s="32"/>
      <c r="X72" s="32"/>
      <c r="Y72" s="32"/>
      <c r="Z72" s="32"/>
      <c r="AA72" s="32"/>
      <c r="AB72" s="32"/>
      <c r="AC72" s="76" t="s">
        <v>142</v>
      </c>
      <c r="AD72" s="32"/>
      <c r="AE72" s="32" t="s">
        <v>207</v>
      </c>
      <c r="AF72" s="112">
        <v>43902</v>
      </c>
      <c r="AG72" s="32"/>
      <c r="AH72" s="32"/>
      <c r="AI72" s="32"/>
      <c r="AJ72" s="32"/>
      <c r="AK72" s="32"/>
      <c r="AL72" s="32"/>
      <c r="AM72" s="32"/>
      <c r="AN72" s="32"/>
      <c r="AO72" s="32"/>
      <c r="AP72" s="32"/>
      <c r="AQ72" s="32"/>
      <c r="AR72" s="32"/>
      <c r="AS72" s="32"/>
      <c r="AT72" s="32"/>
      <c r="AU72" s="32"/>
      <c r="AV72" s="32"/>
      <c r="AW72" s="159"/>
      <c r="AX72" s="159"/>
      <c r="AY72" s="159"/>
      <c r="AZ72" s="32">
        <f t="shared" si="5"/>
        <v>3</v>
      </c>
    </row>
    <row r="73" spans="5:52" ht="16.8" customHeight="1">
      <c r="E73" s="32"/>
      <c r="F73" s="32"/>
      <c r="G73" s="32"/>
      <c r="H73" s="32"/>
      <c r="I73" s="32" t="s">
        <v>7454</v>
      </c>
      <c r="J73" s="32" t="s">
        <v>7455</v>
      </c>
      <c r="K73" s="32"/>
      <c r="L73" s="32"/>
      <c r="M73" s="32"/>
      <c r="N73" s="32" t="s">
        <v>7571</v>
      </c>
      <c r="O73" s="32"/>
      <c r="P73" s="32"/>
      <c r="Q73" s="32" t="s">
        <v>7638</v>
      </c>
      <c r="R73" s="32" t="s">
        <v>7693</v>
      </c>
      <c r="S73" s="32"/>
      <c r="T73" s="32"/>
      <c r="U73" s="32"/>
      <c r="V73" s="32"/>
      <c r="W73" s="32"/>
      <c r="X73" s="32"/>
      <c r="Y73" s="32"/>
      <c r="Z73" s="32"/>
      <c r="AA73" s="32"/>
      <c r="AB73" s="32"/>
      <c r="AC73" s="76" t="s">
        <v>142</v>
      </c>
      <c r="AD73" s="32"/>
      <c r="AE73" s="32" t="s">
        <v>207</v>
      </c>
      <c r="AF73" s="112">
        <v>43902</v>
      </c>
      <c r="AG73" s="32"/>
      <c r="AH73" s="32"/>
      <c r="AI73" s="32"/>
      <c r="AJ73" s="32"/>
      <c r="AK73" s="32"/>
      <c r="AL73" s="32"/>
      <c r="AM73" s="32"/>
      <c r="AN73" s="32"/>
      <c r="AO73" s="32"/>
      <c r="AP73" s="32"/>
      <c r="AQ73" s="32"/>
      <c r="AR73" s="32"/>
      <c r="AS73" s="32"/>
      <c r="AT73" s="32"/>
      <c r="AU73" s="32"/>
      <c r="AV73" s="32"/>
      <c r="AW73" s="159"/>
      <c r="AX73" s="159"/>
      <c r="AY73" s="159"/>
      <c r="AZ73" s="32">
        <f t="shared" si="5"/>
        <v>3</v>
      </c>
    </row>
    <row r="74" spans="5:52" ht="16.8" customHeight="1">
      <c r="E74" s="32"/>
      <c r="F74" s="32"/>
      <c r="G74" s="32"/>
      <c r="H74" s="32"/>
      <c r="I74" s="32" t="s">
        <v>7456</v>
      </c>
      <c r="J74" s="32" t="s">
        <v>7457</v>
      </c>
      <c r="K74" s="32"/>
      <c r="L74" s="32"/>
      <c r="M74" s="32"/>
      <c r="N74" s="32" t="s">
        <v>7572</v>
      </c>
      <c r="O74" s="32"/>
      <c r="P74" s="32"/>
      <c r="Q74" s="32" t="s">
        <v>7639</v>
      </c>
      <c r="R74" s="32" t="s">
        <v>7693</v>
      </c>
      <c r="S74" s="32"/>
      <c r="T74" s="32"/>
      <c r="U74" s="32"/>
      <c r="V74" s="32"/>
      <c r="W74" s="32"/>
      <c r="X74" s="32"/>
      <c r="Y74" s="32"/>
      <c r="Z74" s="32"/>
      <c r="AA74" s="32"/>
      <c r="AB74" s="32"/>
      <c r="AC74" s="76" t="s">
        <v>142</v>
      </c>
      <c r="AD74" s="32"/>
      <c r="AE74" s="32" t="s">
        <v>207</v>
      </c>
      <c r="AF74" s="112">
        <v>43902</v>
      </c>
      <c r="AG74" s="32"/>
      <c r="AH74" s="32"/>
      <c r="AI74" s="32"/>
      <c r="AJ74" s="32"/>
      <c r="AK74" s="32"/>
      <c r="AL74" s="32"/>
      <c r="AM74" s="32"/>
      <c r="AN74" s="32"/>
      <c r="AO74" s="32"/>
      <c r="AP74" s="32"/>
      <c r="AQ74" s="32"/>
      <c r="AR74" s="32"/>
      <c r="AS74" s="32"/>
      <c r="AT74" s="32"/>
      <c r="AU74" s="32"/>
      <c r="AV74" s="32"/>
      <c r="AW74" s="159"/>
      <c r="AX74" s="159"/>
      <c r="AY74" s="159"/>
      <c r="AZ74" s="32">
        <f t="shared" si="5"/>
        <v>3</v>
      </c>
    </row>
    <row r="75" spans="5:52" ht="16.8" customHeight="1">
      <c r="E75" s="32"/>
      <c r="F75" s="32"/>
      <c r="G75" s="32"/>
      <c r="H75" s="32"/>
      <c r="I75" s="31" t="s">
        <v>7458</v>
      </c>
      <c r="J75" s="31" t="s">
        <v>7459</v>
      </c>
      <c r="K75" s="32"/>
      <c r="L75" s="32"/>
      <c r="M75" s="32"/>
      <c r="N75" s="453" t="s">
        <v>7573</v>
      </c>
      <c r="O75" s="32"/>
      <c r="P75" s="32"/>
      <c r="Q75" s="31" t="s">
        <v>7640</v>
      </c>
      <c r="R75" s="537" t="s">
        <v>7696</v>
      </c>
      <c r="S75" s="32"/>
      <c r="T75" s="32"/>
      <c r="U75" s="32"/>
      <c r="V75" s="32"/>
      <c r="W75" s="32"/>
      <c r="X75" s="32"/>
      <c r="Y75" s="32"/>
      <c r="Z75" s="32"/>
      <c r="AA75" s="32"/>
      <c r="AB75" s="32"/>
      <c r="AC75" s="76" t="s">
        <v>142</v>
      </c>
      <c r="AD75" s="32"/>
      <c r="AE75" s="78" t="s">
        <v>214</v>
      </c>
      <c r="AF75" s="112">
        <v>43902</v>
      </c>
      <c r="AG75" s="32"/>
      <c r="AH75" s="32"/>
      <c r="AI75" s="32"/>
      <c r="AJ75" s="32"/>
      <c r="AK75" s="32"/>
      <c r="AL75" s="32"/>
      <c r="AM75" s="32"/>
      <c r="AN75" s="32"/>
      <c r="AO75" s="32"/>
      <c r="AP75" s="32"/>
      <c r="AQ75" s="32"/>
      <c r="AR75" s="32"/>
      <c r="AS75" s="32"/>
      <c r="AT75" s="32"/>
      <c r="AU75" s="32"/>
      <c r="AV75" s="32"/>
      <c r="AW75" s="159"/>
      <c r="AX75" s="159"/>
      <c r="AY75" s="159"/>
      <c r="AZ75" s="32">
        <f t="shared" si="5"/>
        <v>3</v>
      </c>
    </row>
    <row r="76" spans="5:52" ht="16.8" customHeight="1">
      <c r="E76" s="32"/>
      <c r="F76" s="32"/>
      <c r="G76" s="32"/>
      <c r="H76" s="32"/>
      <c r="I76" s="31" t="s">
        <v>7460</v>
      </c>
      <c r="J76" s="31" t="s">
        <v>7461</v>
      </c>
      <c r="K76" s="32"/>
      <c r="L76" s="32"/>
      <c r="M76" s="32"/>
      <c r="N76" s="453" t="s">
        <v>7574</v>
      </c>
      <c r="O76" s="32"/>
      <c r="P76" s="32"/>
      <c r="Q76" s="31" t="s">
        <v>7641</v>
      </c>
      <c r="R76" s="537" t="s">
        <v>7696</v>
      </c>
      <c r="S76" s="32"/>
      <c r="T76" s="32"/>
      <c r="U76" s="32"/>
      <c r="V76" s="32"/>
      <c r="W76" s="32"/>
      <c r="X76" s="32"/>
      <c r="Y76" s="32"/>
      <c r="Z76" s="32"/>
      <c r="AA76" s="32"/>
      <c r="AB76" s="32"/>
      <c r="AC76" s="76" t="s">
        <v>142</v>
      </c>
      <c r="AD76" s="32"/>
      <c r="AE76" s="78" t="s">
        <v>214</v>
      </c>
      <c r="AF76" s="112">
        <v>43902</v>
      </c>
      <c r="AG76" s="32"/>
      <c r="AH76" s="32"/>
      <c r="AI76" s="32"/>
      <c r="AJ76" s="32"/>
      <c r="AK76" s="32"/>
      <c r="AL76" s="32"/>
      <c r="AM76" s="32"/>
      <c r="AN76" s="32"/>
      <c r="AO76" s="32"/>
      <c r="AP76" s="32"/>
      <c r="AQ76" s="32"/>
      <c r="AR76" s="32"/>
      <c r="AS76" s="32"/>
      <c r="AT76" s="32"/>
      <c r="AU76" s="32"/>
      <c r="AV76" s="32"/>
      <c r="AW76" s="159"/>
      <c r="AX76" s="159"/>
      <c r="AY76" s="159"/>
      <c r="AZ76" s="32">
        <f t="shared" si="5"/>
        <v>3</v>
      </c>
    </row>
    <row r="77" spans="5:52" ht="16.8" customHeight="1">
      <c r="E77" s="32"/>
      <c r="F77" s="32"/>
      <c r="G77" s="32"/>
      <c r="H77" s="32"/>
      <c r="I77" s="31" t="s">
        <v>7462</v>
      </c>
      <c r="J77" s="31" t="s">
        <v>7463</v>
      </c>
      <c r="K77" s="32"/>
      <c r="L77" s="32"/>
      <c r="M77" s="32"/>
      <c r="N77" s="453" t="s">
        <v>7574</v>
      </c>
      <c r="O77" s="32"/>
      <c r="P77" s="32"/>
      <c r="Q77" s="31" t="s">
        <v>7642</v>
      </c>
      <c r="R77" s="537" t="s">
        <v>7696</v>
      </c>
      <c r="S77" s="32"/>
      <c r="T77" s="32"/>
      <c r="U77" s="32"/>
      <c r="V77" s="32"/>
      <c r="W77" s="32"/>
      <c r="X77" s="32"/>
      <c r="Y77" s="32"/>
      <c r="Z77" s="32"/>
      <c r="AA77" s="32"/>
      <c r="AB77" s="32"/>
      <c r="AC77" s="76" t="s">
        <v>142</v>
      </c>
      <c r="AD77" s="32"/>
      <c r="AE77" s="78" t="s">
        <v>214</v>
      </c>
      <c r="AF77" s="112">
        <v>43902</v>
      </c>
      <c r="AG77" s="32"/>
      <c r="AH77" s="32"/>
      <c r="AI77" s="32"/>
      <c r="AJ77" s="32"/>
      <c r="AK77" s="32"/>
      <c r="AL77" s="32"/>
      <c r="AM77" s="32"/>
      <c r="AN77" s="32"/>
      <c r="AO77" s="32"/>
      <c r="AP77" s="32"/>
      <c r="AQ77" s="32"/>
      <c r="AR77" s="32"/>
      <c r="AS77" s="32"/>
      <c r="AT77" s="32"/>
      <c r="AU77" s="32"/>
      <c r="AV77" s="32"/>
      <c r="AW77" s="159"/>
      <c r="AX77" s="159"/>
      <c r="AY77" s="159"/>
      <c r="AZ77" s="32">
        <f t="shared" si="5"/>
        <v>3</v>
      </c>
    </row>
    <row r="78" spans="5:52" ht="16.8" customHeight="1">
      <c r="E78" s="32"/>
      <c r="F78" s="32"/>
      <c r="G78" s="32"/>
      <c r="H78" s="32"/>
      <c r="I78" s="31" t="s">
        <v>7464</v>
      </c>
      <c r="J78" s="31" t="s">
        <v>7465</v>
      </c>
      <c r="K78" s="32"/>
      <c r="L78" s="32"/>
      <c r="M78" s="32"/>
      <c r="N78" s="453" t="s">
        <v>7575</v>
      </c>
      <c r="O78" s="32"/>
      <c r="P78" s="32"/>
      <c r="Q78" s="31" t="s">
        <v>7643</v>
      </c>
      <c r="R78" s="537" t="s">
        <v>7696</v>
      </c>
      <c r="S78" s="32"/>
      <c r="T78" s="32"/>
      <c r="U78" s="32"/>
      <c r="V78" s="32"/>
      <c r="W78" s="32"/>
      <c r="X78" s="32"/>
      <c r="Y78" s="32"/>
      <c r="Z78" s="32"/>
      <c r="AA78" s="32"/>
      <c r="AB78" s="32"/>
      <c r="AC78" s="76" t="s">
        <v>142</v>
      </c>
      <c r="AD78" s="32"/>
      <c r="AE78" s="78" t="s">
        <v>214</v>
      </c>
      <c r="AF78" s="112">
        <v>43902</v>
      </c>
      <c r="AG78" s="32"/>
      <c r="AH78" s="32"/>
      <c r="AI78" s="32"/>
      <c r="AJ78" s="32"/>
      <c r="AK78" s="32"/>
      <c r="AL78" s="32"/>
      <c r="AM78" s="32"/>
      <c r="AN78" s="32"/>
      <c r="AO78" s="32"/>
      <c r="AP78" s="32"/>
      <c r="AQ78" s="32"/>
      <c r="AR78" s="32"/>
      <c r="AS78" s="32"/>
      <c r="AT78" s="32"/>
      <c r="AU78" s="32"/>
      <c r="AV78" s="32"/>
      <c r="AW78" s="159"/>
      <c r="AX78" s="159"/>
      <c r="AY78" s="159"/>
      <c r="AZ78" s="32">
        <f t="shared" si="5"/>
        <v>3</v>
      </c>
    </row>
    <row r="79" spans="5:52" ht="16.8" customHeight="1">
      <c r="E79" s="32"/>
      <c r="F79" s="32"/>
      <c r="G79" s="32"/>
      <c r="H79" s="32"/>
      <c r="I79" s="31" t="s">
        <v>7466</v>
      </c>
      <c r="J79" s="31" t="s">
        <v>7467</v>
      </c>
      <c r="K79" s="32"/>
      <c r="L79" s="32"/>
      <c r="M79" s="32"/>
      <c r="N79" s="453" t="s">
        <v>7576</v>
      </c>
      <c r="O79" s="32"/>
      <c r="P79" s="32"/>
      <c r="Q79" s="31" t="s">
        <v>7643</v>
      </c>
      <c r="R79" s="537" t="s">
        <v>7696</v>
      </c>
      <c r="S79" s="32"/>
      <c r="T79" s="32"/>
      <c r="U79" s="32"/>
      <c r="V79" s="32"/>
      <c r="W79" s="32"/>
      <c r="X79" s="32"/>
      <c r="Y79" s="32"/>
      <c r="Z79" s="32"/>
      <c r="AA79" s="32"/>
      <c r="AB79" s="32"/>
      <c r="AC79" s="76" t="s">
        <v>142</v>
      </c>
      <c r="AD79" s="32"/>
      <c r="AE79" s="78" t="s">
        <v>214</v>
      </c>
      <c r="AF79" s="112">
        <v>43902</v>
      </c>
      <c r="AG79" s="32"/>
      <c r="AH79" s="32"/>
      <c r="AI79" s="32"/>
      <c r="AJ79" s="32"/>
      <c r="AK79" s="32"/>
      <c r="AL79" s="32"/>
      <c r="AM79" s="32"/>
      <c r="AN79" s="32"/>
      <c r="AO79" s="32"/>
      <c r="AP79" s="32"/>
      <c r="AQ79" s="32"/>
      <c r="AR79" s="32"/>
      <c r="AS79" s="32"/>
      <c r="AT79" s="32"/>
      <c r="AU79" s="32"/>
      <c r="AV79" s="32"/>
      <c r="AW79" s="159"/>
      <c r="AX79" s="159"/>
      <c r="AY79" s="159"/>
      <c r="AZ79" s="32">
        <f t="shared" si="5"/>
        <v>3</v>
      </c>
    </row>
    <row r="80" spans="5:52" ht="16.8" customHeight="1">
      <c r="E80" s="32"/>
      <c r="F80" s="32"/>
      <c r="G80" s="32"/>
      <c r="H80" s="32"/>
      <c r="I80" s="31" t="s">
        <v>7468</v>
      </c>
      <c r="J80" s="31" t="s">
        <v>7469</v>
      </c>
      <c r="K80" s="32"/>
      <c r="L80" s="32"/>
      <c r="M80" s="32"/>
      <c r="N80" s="453" t="s">
        <v>7577</v>
      </c>
      <c r="O80" s="32"/>
      <c r="P80" s="32"/>
      <c r="Q80" s="31" t="s">
        <v>7644</v>
      </c>
      <c r="R80" s="537" t="s">
        <v>7697</v>
      </c>
      <c r="S80" s="32"/>
      <c r="T80" s="32"/>
      <c r="U80" s="32"/>
      <c r="V80" s="32"/>
      <c r="W80" s="32"/>
      <c r="X80" s="32"/>
      <c r="Y80" s="32"/>
      <c r="Z80" s="32"/>
      <c r="AA80" s="32"/>
      <c r="AB80" s="32"/>
      <c r="AC80" s="76" t="s">
        <v>142</v>
      </c>
      <c r="AD80" s="32"/>
      <c r="AE80" s="78" t="s">
        <v>214</v>
      </c>
      <c r="AF80" s="112">
        <v>43902</v>
      </c>
      <c r="AG80" s="32"/>
      <c r="AH80" s="32"/>
      <c r="AI80" s="32"/>
      <c r="AJ80" s="32"/>
      <c r="AK80" s="32"/>
      <c r="AL80" s="32"/>
      <c r="AM80" s="32"/>
      <c r="AN80" s="32"/>
      <c r="AO80" s="32"/>
      <c r="AP80" s="32"/>
      <c r="AQ80" s="32"/>
      <c r="AR80" s="32"/>
      <c r="AS80" s="32"/>
      <c r="AT80" s="32"/>
      <c r="AU80" s="32"/>
      <c r="AV80" s="32"/>
      <c r="AW80" s="159"/>
      <c r="AX80" s="159"/>
      <c r="AY80" s="159"/>
      <c r="AZ80" s="32">
        <f t="shared" si="5"/>
        <v>3</v>
      </c>
    </row>
    <row r="81" spans="5:52" ht="16.8" customHeight="1">
      <c r="E81" s="32"/>
      <c r="F81" s="32"/>
      <c r="G81" s="32"/>
      <c r="H81" s="32"/>
      <c r="I81" s="31" t="s">
        <v>7470</v>
      </c>
      <c r="J81" s="31" t="s">
        <v>7471</v>
      </c>
      <c r="K81" s="32"/>
      <c r="L81" s="32"/>
      <c r="M81" s="32"/>
      <c r="N81" s="453" t="s">
        <v>7577</v>
      </c>
      <c r="O81" s="32"/>
      <c r="P81" s="32"/>
      <c r="Q81" s="31" t="s">
        <v>7645</v>
      </c>
      <c r="R81" s="537" t="s">
        <v>7698</v>
      </c>
      <c r="S81" s="32"/>
      <c r="T81" s="32"/>
      <c r="U81" s="32"/>
      <c r="V81" s="32"/>
      <c r="W81" s="32"/>
      <c r="X81" s="32"/>
      <c r="Y81" s="32"/>
      <c r="Z81" s="32"/>
      <c r="AA81" s="32"/>
      <c r="AB81" s="32"/>
      <c r="AC81" s="76" t="s">
        <v>142</v>
      </c>
      <c r="AD81" s="32"/>
      <c r="AE81" s="78" t="s">
        <v>214</v>
      </c>
      <c r="AF81" s="112">
        <v>43902</v>
      </c>
      <c r="AG81" s="32"/>
      <c r="AH81" s="32"/>
      <c r="AI81" s="32"/>
      <c r="AJ81" s="32"/>
      <c r="AK81" s="32"/>
      <c r="AL81" s="32"/>
      <c r="AM81" s="32"/>
      <c r="AN81" s="32"/>
      <c r="AO81" s="32"/>
      <c r="AP81" s="32"/>
      <c r="AQ81" s="32"/>
      <c r="AR81" s="32"/>
      <c r="AS81" s="32"/>
      <c r="AT81" s="32"/>
      <c r="AU81" s="32"/>
      <c r="AV81" s="32"/>
      <c r="AW81" s="159"/>
      <c r="AX81" s="159"/>
      <c r="AY81" s="159"/>
      <c r="AZ81" s="32">
        <f t="shared" ref="AZ81:AZ122" si="6">MONTH(AF81)</f>
        <v>3</v>
      </c>
    </row>
    <row r="82" spans="5:52" ht="16.8" customHeight="1">
      <c r="E82" s="32"/>
      <c r="F82" s="32"/>
      <c r="G82" s="32"/>
      <c r="H82" s="32"/>
      <c r="I82" s="31" t="s">
        <v>7472</v>
      </c>
      <c r="J82" s="31" t="s">
        <v>7473</v>
      </c>
      <c r="K82" s="32"/>
      <c r="L82" s="32"/>
      <c r="M82" s="32"/>
      <c r="N82" s="453" t="s">
        <v>7577</v>
      </c>
      <c r="O82" s="32"/>
      <c r="P82" s="32"/>
      <c r="Q82" s="31" t="s">
        <v>7646</v>
      </c>
      <c r="R82" s="537" t="s">
        <v>7698</v>
      </c>
      <c r="S82" s="32"/>
      <c r="T82" s="32"/>
      <c r="U82" s="32"/>
      <c r="V82" s="32"/>
      <c r="W82" s="32"/>
      <c r="X82" s="32"/>
      <c r="Y82" s="32"/>
      <c r="Z82" s="32"/>
      <c r="AA82" s="32"/>
      <c r="AB82" s="32"/>
      <c r="AC82" s="76" t="s">
        <v>142</v>
      </c>
      <c r="AD82" s="32"/>
      <c r="AE82" s="78" t="s">
        <v>214</v>
      </c>
      <c r="AF82" s="112">
        <v>43902</v>
      </c>
      <c r="AG82" s="32"/>
      <c r="AH82" s="32"/>
      <c r="AI82" s="32"/>
      <c r="AJ82" s="32"/>
      <c r="AK82" s="32"/>
      <c r="AL82" s="32"/>
      <c r="AM82" s="32"/>
      <c r="AN82" s="32"/>
      <c r="AO82" s="32"/>
      <c r="AP82" s="32"/>
      <c r="AQ82" s="32"/>
      <c r="AR82" s="32"/>
      <c r="AS82" s="32"/>
      <c r="AT82" s="32"/>
      <c r="AU82" s="32"/>
      <c r="AV82" s="32"/>
      <c r="AW82" s="159"/>
      <c r="AX82" s="159"/>
      <c r="AY82" s="159"/>
      <c r="AZ82" s="32">
        <f t="shared" si="6"/>
        <v>3</v>
      </c>
    </row>
    <row r="83" spans="5:52" ht="16.8" customHeight="1">
      <c r="E83" s="32"/>
      <c r="F83" s="32"/>
      <c r="G83" s="32"/>
      <c r="H83" s="32"/>
      <c r="I83" s="31" t="s">
        <v>7474</v>
      </c>
      <c r="J83" s="31" t="s">
        <v>7475</v>
      </c>
      <c r="K83" s="32"/>
      <c r="L83" s="32"/>
      <c r="M83" s="32"/>
      <c r="N83" s="453" t="s">
        <v>7577</v>
      </c>
      <c r="O83" s="32"/>
      <c r="P83" s="32"/>
      <c r="Q83" s="31" t="s">
        <v>7647</v>
      </c>
      <c r="R83" s="537" t="s">
        <v>7698</v>
      </c>
      <c r="S83" s="32"/>
      <c r="T83" s="32"/>
      <c r="U83" s="32"/>
      <c r="V83" s="32"/>
      <c r="W83" s="32"/>
      <c r="X83" s="32"/>
      <c r="Y83" s="32"/>
      <c r="Z83" s="32"/>
      <c r="AA83" s="32"/>
      <c r="AB83" s="32"/>
      <c r="AC83" s="76" t="s">
        <v>142</v>
      </c>
      <c r="AD83" s="32"/>
      <c r="AE83" s="78" t="s">
        <v>214</v>
      </c>
      <c r="AF83" s="112">
        <v>43902</v>
      </c>
      <c r="AG83" s="32"/>
      <c r="AH83" s="32"/>
      <c r="AI83" s="32"/>
      <c r="AJ83" s="32"/>
      <c r="AK83" s="32"/>
      <c r="AL83" s="32"/>
      <c r="AM83" s="32"/>
      <c r="AN83" s="32"/>
      <c r="AO83" s="32"/>
      <c r="AP83" s="32"/>
      <c r="AQ83" s="32"/>
      <c r="AR83" s="32"/>
      <c r="AS83" s="32"/>
      <c r="AT83" s="32"/>
      <c r="AU83" s="32"/>
      <c r="AV83" s="32"/>
      <c r="AW83" s="159"/>
      <c r="AX83" s="159"/>
      <c r="AY83" s="159"/>
      <c r="AZ83" s="32">
        <f t="shared" si="6"/>
        <v>3</v>
      </c>
    </row>
    <row r="84" spans="5:52" ht="16.8" customHeight="1">
      <c r="E84" s="32"/>
      <c r="F84" s="32"/>
      <c r="G84" s="32"/>
      <c r="H84" s="32"/>
      <c r="I84" s="31" t="s">
        <v>7476</v>
      </c>
      <c r="J84" s="103" t="s">
        <v>7477</v>
      </c>
      <c r="K84" s="32"/>
      <c r="L84" s="32"/>
      <c r="M84" s="32"/>
      <c r="N84" s="453" t="s">
        <v>7578</v>
      </c>
      <c r="O84" s="32"/>
      <c r="P84" s="32"/>
      <c r="Q84" s="31" t="s">
        <v>7648</v>
      </c>
      <c r="R84" s="537" t="s">
        <v>7698</v>
      </c>
      <c r="S84" s="32"/>
      <c r="T84" s="32"/>
      <c r="U84" s="32"/>
      <c r="V84" s="32"/>
      <c r="W84" s="32"/>
      <c r="X84" s="32"/>
      <c r="Y84" s="32"/>
      <c r="Z84" s="32"/>
      <c r="AA84" s="32"/>
      <c r="AB84" s="32"/>
      <c r="AC84" s="76" t="s">
        <v>142</v>
      </c>
      <c r="AD84" s="32"/>
      <c r="AE84" s="78" t="s">
        <v>214</v>
      </c>
      <c r="AF84" s="112">
        <v>43902</v>
      </c>
      <c r="AG84" s="32"/>
      <c r="AH84" s="32"/>
      <c r="AI84" s="32"/>
      <c r="AJ84" s="32"/>
      <c r="AK84" s="32"/>
      <c r="AL84" s="32"/>
      <c r="AM84" s="32"/>
      <c r="AN84" s="32"/>
      <c r="AO84" s="32"/>
      <c r="AP84" s="32"/>
      <c r="AQ84" s="32"/>
      <c r="AR84" s="32"/>
      <c r="AS84" s="32"/>
      <c r="AT84" s="32"/>
      <c r="AU84" s="32"/>
      <c r="AV84" s="32"/>
      <c r="AW84" s="159"/>
      <c r="AX84" s="159"/>
      <c r="AY84" s="159"/>
      <c r="AZ84" s="32">
        <f t="shared" si="6"/>
        <v>3</v>
      </c>
    </row>
    <row r="85" spans="5:52" ht="16.8" customHeight="1">
      <c r="E85" s="32"/>
      <c r="F85" s="32"/>
      <c r="G85" s="32"/>
      <c r="H85" s="32"/>
      <c r="I85" s="31" t="s">
        <v>7478</v>
      </c>
      <c r="J85" s="103" t="s">
        <v>7479</v>
      </c>
      <c r="K85" s="32"/>
      <c r="L85" s="32"/>
      <c r="M85" s="32"/>
      <c r="N85" s="453" t="s">
        <v>7579</v>
      </c>
      <c r="O85" s="32"/>
      <c r="P85" s="32"/>
      <c r="Q85" s="31" t="s">
        <v>7649</v>
      </c>
      <c r="R85" s="537" t="s">
        <v>7698</v>
      </c>
      <c r="S85" s="32"/>
      <c r="T85" s="32"/>
      <c r="U85" s="32"/>
      <c r="V85" s="32"/>
      <c r="W85" s="32"/>
      <c r="X85" s="32"/>
      <c r="Y85" s="32"/>
      <c r="Z85" s="32"/>
      <c r="AA85" s="32"/>
      <c r="AB85" s="32"/>
      <c r="AC85" s="76" t="s">
        <v>142</v>
      </c>
      <c r="AD85" s="32"/>
      <c r="AE85" s="78" t="s">
        <v>214</v>
      </c>
      <c r="AF85" s="112">
        <v>43902</v>
      </c>
      <c r="AG85" s="32"/>
      <c r="AH85" s="32"/>
      <c r="AI85" s="32"/>
      <c r="AJ85" s="32"/>
      <c r="AK85" s="32"/>
      <c r="AL85" s="32"/>
      <c r="AM85" s="32"/>
      <c r="AN85" s="32"/>
      <c r="AO85" s="32"/>
      <c r="AP85" s="32"/>
      <c r="AQ85" s="32"/>
      <c r="AR85" s="32"/>
      <c r="AS85" s="32"/>
      <c r="AT85" s="32"/>
      <c r="AU85" s="32"/>
      <c r="AV85" s="32"/>
      <c r="AW85" s="159"/>
      <c r="AX85" s="159"/>
      <c r="AY85" s="159"/>
      <c r="AZ85" s="32">
        <f t="shared" si="6"/>
        <v>3</v>
      </c>
    </row>
    <row r="86" spans="5:52" ht="16.8" customHeight="1">
      <c r="E86" s="32"/>
      <c r="F86" s="32"/>
      <c r="G86" s="32"/>
      <c r="H86" s="32"/>
      <c r="I86" s="31" t="s">
        <v>7480</v>
      </c>
      <c r="J86" s="31" t="s">
        <v>7481</v>
      </c>
      <c r="K86" s="32"/>
      <c r="L86" s="32"/>
      <c r="M86" s="32"/>
      <c r="N86" s="453" t="s">
        <v>7580</v>
      </c>
      <c r="O86" s="32"/>
      <c r="P86" s="32"/>
      <c r="Q86" s="31" t="s">
        <v>7650</v>
      </c>
      <c r="R86" s="537" t="s">
        <v>7698</v>
      </c>
      <c r="S86" s="32"/>
      <c r="T86" s="32"/>
      <c r="U86" s="32"/>
      <c r="V86" s="32"/>
      <c r="W86" s="32"/>
      <c r="X86" s="32"/>
      <c r="Y86" s="32"/>
      <c r="Z86" s="32"/>
      <c r="AA86" s="32"/>
      <c r="AB86" s="32"/>
      <c r="AC86" s="76" t="s">
        <v>142</v>
      </c>
      <c r="AD86" s="32"/>
      <c r="AE86" s="78" t="s">
        <v>214</v>
      </c>
      <c r="AF86" s="112">
        <v>43902</v>
      </c>
      <c r="AG86" s="32"/>
      <c r="AH86" s="32"/>
      <c r="AI86" s="32"/>
      <c r="AJ86" s="32"/>
      <c r="AK86" s="32"/>
      <c r="AL86" s="32"/>
      <c r="AM86" s="32"/>
      <c r="AN86" s="32"/>
      <c r="AO86" s="32"/>
      <c r="AP86" s="32"/>
      <c r="AQ86" s="32"/>
      <c r="AR86" s="32"/>
      <c r="AS86" s="32"/>
      <c r="AT86" s="32"/>
      <c r="AU86" s="32"/>
      <c r="AV86" s="32"/>
      <c r="AW86" s="159"/>
      <c r="AX86" s="159"/>
      <c r="AY86" s="159"/>
      <c r="AZ86" s="32">
        <f t="shared" si="6"/>
        <v>3</v>
      </c>
    </row>
    <row r="87" spans="5:52" ht="16.8" customHeight="1">
      <c r="E87" s="32"/>
      <c r="F87" s="32"/>
      <c r="G87" s="32"/>
      <c r="H87" s="32"/>
      <c r="I87" s="32" t="s">
        <v>7482</v>
      </c>
      <c r="J87" s="32" t="s">
        <v>7483</v>
      </c>
      <c r="K87" s="32"/>
      <c r="L87" s="32"/>
      <c r="M87" s="32"/>
      <c r="N87" s="32">
        <v>15715295</v>
      </c>
      <c r="O87" s="32"/>
      <c r="P87" s="32"/>
      <c r="Q87" s="32" t="s">
        <v>7651</v>
      </c>
      <c r="R87" s="32" t="s">
        <v>7699</v>
      </c>
      <c r="S87" s="32"/>
      <c r="T87" s="32"/>
      <c r="U87" s="32"/>
      <c r="V87" s="32"/>
      <c r="W87" s="32"/>
      <c r="X87" s="32"/>
      <c r="Y87" s="32"/>
      <c r="Z87" s="32"/>
      <c r="AA87" s="32"/>
      <c r="AB87" s="32"/>
      <c r="AC87" s="76" t="s">
        <v>142</v>
      </c>
      <c r="AD87" s="32"/>
      <c r="AE87" s="32" t="s">
        <v>206</v>
      </c>
      <c r="AF87" s="112">
        <v>43902</v>
      </c>
      <c r="AG87" s="32"/>
      <c r="AH87" s="32"/>
      <c r="AI87" s="32"/>
      <c r="AJ87" s="32"/>
      <c r="AK87" s="32"/>
      <c r="AL87" s="32"/>
      <c r="AM87" s="32"/>
      <c r="AN87" s="32"/>
      <c r="AO87" s="32"/>
      <c r="AP87" s="32"/>
      <c r="AQ87" s="32"/>
      <c r="AR87" s="32"/>
      <c r="AS87" s="32"/>
      <c r="AT87" s="32"/>
      <c r="AU87" s="32"/>
      <c r="AV87" s="32"/>
      <c r="AW87" s="159"/>
      <c r="AX87" s="159"/>
      <c r="AY87" s="159"/>
      <c r="AZ87" s="32">
        <f t="shared" si="6"/>
        <v>3</v>
      </c>
    </row>
    <row r="88" spans="5:52" ht="16.8" customHeight="1">
      <c r="E88" s="32"/>
      <c r="F88" s="32"/>
      <c r="G88" s="32"/>
      <c r="H88" s="32"/>
      <c r="I88" s="32" t="s">
        <v>7482</v>
      </c>
      <c r="J88" s="32" t="s">
        <v>7484</v>
      </c>
      <c r="K88" s="32"/>
      <c r="L88" s="32"/>
      <c r="M88" s="32"/>
      <c r="N88" s="32">
        <v>15715295</v>
      </c>
      <c r="O88" s="32"/>
      <c r="P88" s="32"/>
      <c r="Q88" s="32" t="s">
        <v>7652</v>
      </c>
      <c r="R88" s="32" t="s">
        <v>7700</v>
      </c>
      <c r="S88" s="32"/>
      <c r="T88" s="32"/>
      <c r="U88" s="32"/>
      <c r="V88" s="32"/>
      <c r="W88" s="32"/>
      <c r="X88" s="32"/>
      <c r="Y88" s="32"/>
      <c r="Z88" s="32"/>
      <c r="AA88" s="32"/>
      <c r="AB88" s="32"/>
      <c r="AC88" s="76" t="s">
        <v>142</v>
      </c>
      <c r="AD88" s="32"/>
      <c r="AE88" s="32" t="s">
        <v>206</v>
      </c>
      <c r="AF88" s="112">
        <v>43902</v>
      </c>
      <c r="AG88" s="32"/>
      <c r="AH88" s="32"/>
      <c r="AI88" s="32"/>
      <c r="AJ88" s="32"/>
      <c r="AK88" s="32"/>
      <c r="AL88" s="32"/>
      <c r="AM88" s="32"/>
      <c r="AN88" s="32"/>
      <c r="AO88" s="32"/>
      <c r="AP88" s="32"/>
      <c r="AQ88" s="32"/>
      <c r="AR88" s="32"/>
      <c r="AS88" s="32"/>
      <c r="AT88" s="32"/>
      <c r="AU88" s="32"/>
      <c r="AV88" s="32"/>
      <c r="AW88" s="159"/>
      <c r="AX88" s="159"/>
      <c r="AY88" s="159"/>
      <c r="AZ88" s="32">
        <f t="shared" si="6"/>
        <v>3</v>
      </c>
    </row>
    <row r="89" spans="5:52" ht="16.8" customHeight="1">
      <c r="E89" s="32"/>
      <c r="F89" s="32"/>
      <c r="G89" s="32"/>
      <c r="H89" s="32"/>
      <c r="I89" s="32" t="s">
        <v>7485</v>
      </c>
      <c r="J89" s="32" t="s">
        <v>7486</v>
      </c>
      <c r="K89" s="32"/>
      <c r="L89" s="32"/>
      <c r="M89" s="32"/>
      <c r="N89" s="32">
        <v>15715296</v>
      </c>
      <c r="O89" s="32"/>
      <c r="P89" s="32"/>
      <c r="Q89" s="32" t="s">
        <v>7653</v>
      </c>
      <c r="R89" s="32" t="s">
        <v>7701</v>
      </c>
      <c r="S89" s="32"/>
      <c r="T89" s="32"/>
      <c r="U89" s="32"/>
      <c r="V89" s="32"/>
      <c r="W89" s="32"/>
      <c r="X89" s="32"/>
      <c r="Y89" s="32"/>
      <c r="Z89" s="32"/>
      <c r="AA89" s="32"/>
      <c r="AB89" s="32"/>
      <c r="AC89" s="76" t="s">
        <v>142</v>
      </c>
      <c r="AD89" s="32"/>
      <c r="AE89" s="32" t="s">
        <v>206</v>
      </c>
      <c r="AF89" s="112">
        <v>43902</v>
      </c>
      <c r="AG89" s="32"/>
      <c r="AH89" s="32"/>
      <c r="AI89" s="32"/>
      <c r="AJ89" s="32"/>
      <c r="AK89" s="32"/>
      <c r="AL89" s="32"/>
      <c r="AM89" s="32"/>
      <c r="AN89" s="32"/>
      <c r="AO89" s="32"/>
      <c r="AP89" s="32"/>
      <c r="AQ89" s="32"/>
      <c r="AR89" s="32"/>
      <c r="AS89" s="32"/>
      <c r="AT89" s="32"/>
      <c r="AU89" s="32"/>
      <c r="AV89" s="32"/>
      <c r="AW89" s="32"/>
      <c r="AX89" s="32"/>
      <c r="AY89" s="32"/>
      <c r="AZ89" s="32">
        <f t="shared" si="6"/>
        <v>3</v>
      </c>
    </row>
    <row r="90" spans="5:52" ht="16.8" customHeight="1">
      <c r="E90" s="32"/>
      <c r="F90" s="32"/>
      <c r="G90" s="32"/>
      <c r="H90" s="32"/>
      <c r="I90" s="32" t="s">
        <v>7487</v>
      </c>
      <c r="J90" s="32" t="s">
        <v>7488</v>
      </c>
      <c r="K90" s="32"/>
      <c r="L90" s="32"/>
      <c r="M90" s="32"/>
      <c r="N90" s="32">
        <v>15715296</v>
      </c>
      <c r="O90" s="32"/>
      <c r="P90" s="32"/>
      <c r="Q90" s="32" t="s">
        <v>7654</v>
      </c>
      <c r="R90" s="32" t="s">
        <v>7701</v>
      </c>
      <c r="S90" s="32"/>
      <c r="T90" s="32"/>
      <c r="U90" s="32"/>
      <c r="V90" s="32"/>
      <c r="W90" s="32"/>
      <c r="X90" s="32"/>
      <c r="Y90" s="32"/>
      <c r="Z90" s="32"/>
      <c r="AA90" s="32"/>
      <c r="AB90" s="32"/>
      <c r="AC90" s="76" t="s">
        <v>142</v>
      </c>
      <c r="AD90" s="32"/>
      <c r="AE90" s="32" t="s">
        <v>206</v>
      </c>
      <c r="AF90" s="112">
        <v>43902</v>
      </c>
      <c r="AG90" s="32"/>
      <c r="AH90" s="32"/>
      <c r="AI90" s="32"/>
      <c r="AJ90" s="32"/>
      <c r="AK90" s="32"/>
      <c r="AL90" s="32"/>
      <c r="AM90" s="32"/>
      <c r="AN90" s="32"/>
      <c r="AO90" s="32"/>
      <c r="AP90" s="32"/>
      <c r="AQ90" s="32"/>
      <c r="AR90" s="32"/>
      <c r="AS90" s="32"/>
      <c r="AT90" s="32"/>
      <c r="AU90" s="32"/>
      <c r="AV90" s="32"/>
      <c r="AW90" s="32"/>
      <c r="AX90" s="32"/>
      <c r="AY90" s="32"/>
      <c r="AZ90" s="32">
        <f t="shared" si="6"/>
        <v>3</v>
      </c>
    </row>
    <row r="91" spans="5:52" ht="16.8" customHeight="1">
      <c r="E91" s="32"/>
      <c r="F91" s="32"/>
      <c r="G91" s="32"/>
      <c r="H91" s="32"/>
      <c r="I91" s="32" t="s">
        <v>7489</v>
      </c>
      <c r="J91" s="32" t="s">
        <v>7490</v>
      </c>
      <c r="K91" s="32"/>
      <c r="L91" s="32"/>
      <c r="M91" s="32"/>
      <c r="N91" s="32">
        <v>15715296</v>
      </c>
      <c r="O91" s="32"/>
      <c r="P91" s="32"/>
      <c r="Q91" s="32" t="s">
        <v>7655</v>
      </c>
      <c r="R91" s="32" t="s">
        <v>7701</v>
      </c>
      <c r="S91" s="32"/>
      <c r="T91" s="32"/>
      <c r="U91" s="32"/>
      <c r="V91" s="32"/>
      <c r="W91" s="32"/>
      <c r="X91" s="32"/>
      <c r="Y91" s="32"/>
      <c r="Z91" s="32"/>
      <c r="AA91" s="32"/>
      <c r="AB91" s="32"/>
      <c r="AC91" s="76" t="s">
        <v>142</v>
      </c>
      <c r="AD91" s="32"/>
      <c r="AE91" s="32" t="s">
        <v>206</v>
      </c>
      <c r="AF91" s="112">
        <v>43902</v>
      </c>
      <c r="AG91" s="32"/>
      <c r="AH91" s="32"/>
      <c r="AI91" s="32"/>
      <c r="AJ91" s="32"/>
      <c r="AK91" s="32"/>
      <c r="AL91" s="32"/>
      <c r="AM91" s="32"/>
      <c r="AN91" s="32"/>
      <c r="AO91" s="32"/>
      <c r="AP91" s="32"/>
      <c r="AQ91" s="32"/>
      <c r="AR91" s="32"/>
      <c r="AS91" s="32"/>
      <c r="AT91" s="32"/>
      <c r="AU91" s="32"/>
      <c r="AV91" s="32"/>
      <c r="AW91" s="32"/>
      <c r="AX91" s="32"/>
      <c r="AY91" s="32"/>
      <c r="AZ91" s="32">
        <f t="shared" si="6"/>
        <v>3</v>
      </c>
    </row>
    <row r="92" spans="5:52" ht="16.8" customHeight="1">
      <c r="E92" s="32"/>
      <c r="F92" s="32"/>
      <c r="G92" s="32"/>
      <c r="H92" s="32"/>
      <c r="I92" s="32" t="s">
        <v>7491</v>
      </c>
      <c r="J92" s="32" t="s">
        <v>7492</v>
      </c>
      <c r="K92" s="32"/>
      <c r="L92" s="32"/>
      <c r="M92" s="32"/>
      <c r="N92" s="32">
        <v>15715296</v>
      </c>
      <c r="O92" s="32"/>
      <c r="P92" s="32"/>
      <c r="Q92" s="32" t="s">
        <v>7656</v>
      </c>
      <c r="R92" s="32" t="s">
        <v>7702</v>
      </c>
      <c r="S92" s="32"/>
      <c r="T92" s="32"/>
      <c r="U92" s="32"/>
      <c r="V92" s="32"/>
      <c r="W92" s="32"/>
      <c r="X92" s="32"/>
      <c r="Y92" s="32"/>
      <c r="Z92" s="32"/>
      <c r="AA92" s="32"/>
      <c r="AB92" s="32"/>
      <c r="AC92" s="76" t="s">
        <v>142</v>
      </c>
      <c r="AD92" s="32"/>
      <c r="AE92" s="32" t="s">
        <v>206</v>
      </c>
      <c r="AF92" s="112">
        <v>43902</v>
      </c>
      <c r="AG92" s="32"/>
      <c r="AH92" s="32"/>
      <c r="AI92" s="32"/>
      <c r="AJ92" s="32"/>
      <c r="AK92" s="32"/>
      <c r="AL92" s="32"/>
      <c r="AM92" s="32"/>
      <c r="AN92" s="32"/>
      <c r="AO92" s="32"/>
      <c r="AP92" s="32"/>
      <c r="AQ92" s="32"/>
      <c r="AR92" s="32"/>
      <c r="AS92" s="32"/>
      <c r="AT92" s="32"/>
      <c r="AU92" s="32"/>
      <c r="AV92" s="32"/>
      <c r="AW92" s="32"/>
      <c r="AX92" s="32"/>
      <c r="AY92" s="32"/>
      <c r="AZ92" s="32">
        <f t="shared" si="6"/>
        <v>3</v>
      </c>
    </row>
    <row r="93" spans="5:52" ht="16.8" customHeight="1">
      <c r="E93" s="32"/>
      <c r="F93" s="32"/>
      <c r="G93" s="32"/>
      <c r="H93" s="32"/>
      <c r="I93" s="32" t="s">
        <v>7493</v>
      </c>
      <c r="J93" s="32" t="s">
        <v>7494</v>
      </c>
      <c r="K93" s="32"/>
      <c r="L93" s="32"/>
      <c r="M93" s="32"/>
      <c r="N93" s="32">
        <v>15715297</v>
      </c>
      <c r="O93" s="32"/>
      <c r="P93" s="32"/>
      <c r="Q93" s="32" t="s">
        <v>7657</v>
      </c>
      <c r="R93" s="32" t="s">
        <v>7703</v>
      </c>
      <c r="S93" s="32"/>
      <c r="T93" s="32"/>
      <c r="U93" s="32"/>
      <c r="V93" s="32"/>
      <c r="W93" s="32"/>
      <c r="X93" s="32"/>
      <c r="Y93" s="32"/>
      <c r="Z93" s="32"/>
      <c r="AA93" s="32"/>
      <c r="AB93" s="32"/>
      <c r="AC93" s="76" t="s">
        <v>142</v>
      </c>
      <c r="AD93" s="32"/>
      <c r="AE93" s="32" t="s">
        <v>206</v>
      </c>
      <c r="AF93" s="112">
        <v>43902</v>
      </c>
      <c r="AG93" s="32"/>
      <c r="AH93" s="32"/>
      <c r="AI93" s="32"/>
      <c r="AJ93" s="32"/>
      <c r="AK93" s="32"/>
      <c r="AL93" s="32"/>
      <c r="AM93" s="32"/>
      <c r="AN93" s="32"/>
      <c r="AO93" s="32"/>
      <c r="AP93" s="32"/>
      <c r="AQ93" s="32"/>
      <c r="AR93" s="32"/>
      <c r="AS93" s="32"/>
      <c r="AT93" s="32"/>
      <c r="AU93" s="32"/>
      <c r="AV93" s="32"/>
      <c r="AW93" s="32"/>
      <c r="AX93" s="32"/>
      <c r="AY93" s="32"/>
      <c r="AZ93" s="32">
        <f t="shared" si="6"/>
        <v>3</v>
      </c>
    </row>
    <row r="94" spans="5:52" ht="16.8" customHeight="1">
      <c r="E94" s="32"/>
      <c r="F94" s="32"/>
      <c r="G94" s="32"/>
      <c r="H94" s="32"/>
      <c r="I94" s="32" t="s">
        <v>7495</v>
      </c>
      <c r="J94" s="32" t="s">
        <v>7496</v>
      </c>
      <c r="K94" s="32"/>
      <c r="L94" s="32"/>
      <c r="M94" s="32"/>
      <c r="N94" s="32">
        <v>15715297</v>
      </c>
      <c r="O94" s="32"/>
      <c r="P94" s="32"/>
      <c r="Q94" s="32" t="s">
        <v>7658</v>
      </c>
      <c r="R94" s="32" t="s">
        <v>7703</v>
      </c>
      <c r="S94" s="32"/>
      <c r="T94" s="32"/>
      <c r="U94" s="32"/>
      <c r="V94" s="32"/>
      <c r="W94" s="32"/>
      <c r="X94" s="32"/>
      <c r="Y94" s="32"/>
      <c r="Z94" s="32"/>
      <c r="AA94" s="32"/>
      <c r="AB94" s="32"/>
      <c r="AC94" s="76" t="s">
        <v>142</v>
      </c>
      <c r="AD94" s="32"/>
      <c r="AE94" s="32" t="s">
        <v>206</v>
      </c>
      <c r="AF94" s="112">
        <v>43902</v>
      </c>
      <c r="AG94" s="32"/>
      <c r="AH94" s="32"/>
      <c r="AI94" s="32"/>
      <c r="AJ94" s="32"/>
      <c r="AK94" s="32"/>
      <c r="AL94" s="32"/>
      <c r="AM94" s="32"/>
      <c r="AN94" s="32"/>
      <c r="AO94" s="32"/>
      <c r="AP94" s="32"/>
      <c r="AQ94" s="32"/>
      <c r="AR94" s="32"/>
      <c r="AS94" s="32"/>
      <c r="AT94" s="32"/>
      <c r="AU94" s="32"/>
      <c r="AV94" s="32"/>
      <c r="AW94" s="32"/>
      <c r="AX94" s="32"/>
      <c r="AY94" s="32"/>
      <c r="AZ94" s="32">
        <f t="shared" si="6"/>
        <v>3</v>
      </c>
    </row>
    <row r="95" spans="5:52" ht="16.8" customHeight="1">
      <c r="E95" s="32"/>
      <c r="F95" s="32"/>
      <c r="G95" s="32"/>
      <c r="H95" s="32"/>
      <c r="I95" s="32" t="s">
        <v>7497</v>
      </c>
      <c r="J95" s="32" t="s">
        <v>7498</v>
      </c>
      <c r="K95" s="32"/>
      <c r="L95" s="32"/>
      <c r="M95" s="32"/>
      <c r="N95" s="32">
        <v>15715298</v>
      </c>
      <c r="O95" s="32"/>
      <c r="P95" s="32"/>
      <c r="Q95" s="32" t="s">
        <v>7659</v>
      </c>
      <c r="R95" s="32" t="s">
        <v>7704</v>
      </c>
      <c r="S95" s="32"/>
      <c r="T95" s="32"/>
      <c r="U95" s="32"/>
      <c r="V95" s="32"/>
      <c r="W95" s="32"/>
      <c r="X95" s="32"/>
      <c r="Y95" s="32"/>
      <c r="Z95" s="32"/>
      <c r="AA95" s="32"/>
      <c r="AB95" s="32"/>
      <c r="AC95" s="76" t="s">
        <v>142</v>
      </c>
      <c r="AD95" s="32"/>
      <c r="AE95" s="32" t="s">
        <v>206</v>
      </c>
      <c r="AF95" s="112">
        <v>43902</v>
      </c>
      <c r="AG95" s="32"/>
      <c r="AH95" s="32"/>
      <c r="AI95" s="32"/>
      <c r="AJ95" s="32"/>
      <c r="AK95" s="32"/>
      <c r="AL95" s="32"/>
      <c r="AM95" s="32"/>
      <c r="AN95" s="32"/>
      <c r="AO95" s="32"/>
      <c r="AP95" s="32"/>
      <c r="AQ95" s="32"/>
      <c r="AR95" s="32"/>
      <c r="AS95" s="32"/>
      <c r="AT95" s="32"/>
      <c r="AU95" s="32"/>
      <c r="AV95" s="32"/>
      <c r="AW95" s="32"/>
      <c r="AX95" s="32"/>
      <c r="AY95" s="32"/>
      <c r="AZ95" s="32">
        <f t="shared" si="6"/>
        <v>3</v>
      </c>
    </row>
    <row r="96" spans="5:52" ht="16.8" customHeight="1">
      <c r="E96" s="32"/>
      <c r="F96" s="32"/>
      <c r="G96" s="32"/>
      <c r="H96" s="32"/>
      <c r="I96" s="32" t="s">
        <v>7499</v>
      </c>
      <c r="J96" s="32" t="s">
        <v>7500</v>
      </c>
      <c r="K96" s="32"/>
      <c r="L96" s="32"/>
      <c r="M96" s="32"/>
      <c r="N96" s="32">
        <v>15715299</v>
      </c>
      <c r="O96" s="32"/>
      <c r="P96" s="32"/>
      <c r="Q96" s="32" t="s">
        <v>7659</v>
      </c>
      <c r="R96" s="32" t="s">
        <v>7705</v>
      </c>
      <c r="S96" s="32"/>
      <c r="T96" s="32"/>
      <c r="U96" s="32"/>
      <c r="V96" s="32"/>
      <c r="W96" s="32"/>
      <c r="X96" s="32"/>
      <c r="Y96" s="32"/>
      <c r="Z96" s="32"/>
      <c r="AA96" s="32"/>
      <c r="AB96" s="32"/>
      <c r="AC96" s="76" t="s">
        <v>142</v>
      </c>
      <c r="AD96" s="32"/>
      <c r="AE96" s="32" t="s">
        <v>206</v>
      </c>
      <c r="AF96" s="112">
        <v>43902</v>
      </c>
      <c r="AG96" s="32"/>
      <c r="AH96" s="32"/>
      <c r="AI96" s="32"/>
      <c r="AJ96" s="32"/>
      <c r="AK96" s="32"/>
      <c r="AL96" s="32"/>
      <c r="AM96" s="32"/>
      <c r="AN96" s="32"/>
      <c r="AO96" s="32"/>
      <c r="AP96" s="32"/>
      <c r="AQ96" s="32"/>
      <c r="AR96" s="32"/>
      <c r="AS96" s="32"/>
      <c r="AT96" s="32"/>
      <c r="AU96" s="32"/>
      <c r="AV96" s="32"/>
      <c r="AW96" s="32"/>
      <c r="AX96" s="32"/>
      <c r="AY96" s="32"/>
      <c r="AZ96" s="32">
        <f t="shared" si="6"/>
        <v>3</v>
      </c>
    </row>
    <row r="97" spans="5:52" ht="16.8" customHeight="1">
      <c r="E97" s="32"/>
      <c r="F97" s="32"/>
      <c r="G97" s="32"/>
      <c r="H97" s="32"/>
      <c r="I97" s="32" t="s">
        <v>7501</v>
      </c>
      <c r="J97" s="32" t="s">
        <v>7502</v>
      </c>
      <c r="K97" s="32"/>
      <c r="L97" s="32"/>
      <c r="M97" s="32"/>
      <c r="N97" s="32">
        <v>15715300</v>
      </c>
      <c r="O97" s="32"/>
      <c r="P97" s="32"/>
      <c r="Q97" s="32" t="s">
        <v>7660</v>
      </c>
      <c r="R97" s="32" t="s">
        <v>7706</v>
      </c>
      <c r="S97" s="32"/>
      <c r="T97" s="32"/>
      <c r="U97" s="32"/>
      <c r="V97" s="32"/>
      <c r="W97" s="32"/>
      <c r="X97" s="32"/>
      <c r="Y97" s="32"/>
      <c r="Z97" s="32"/>
      <c r="AA97" s="32"/>
      <c r="AB97" s="32"/>
      <c r="AC97" s="76" t="s">
        <v>142</v>
      </c>
      <c r="AD97" s="32"/>
      <c r="AE97" s="32" t="s">
        <v>206</v>
      </c>
      <c r="AF97" s="112">
        <v>43902</v>
      </c>
      <c r="AG97" s="32"/>
      <c r="AH97" s="32"/>
      <c r="AI97" s="32"/>
      <c r="AJ97" s="32"/>
      <c r="AK97" s="32"/>
      <c r="AL97" s="32"/>
      <c r="AM97" s="32"/>
      <c r="AN97" s="32"/>
      <c r="AO97" s="32"/>
      <c r="AP97" s="32"/>
      <c r="AQ97" s="32"/>
      <c r="AR97" s="32"/>
      <c r="AS97" s="32"/>
      <c r="AT97" s="32"/>
      <c r="AU97" s="32"/>
      <c r="AV97" s="32"/>
      <c r="AW97" s="32"/>
      <c r="AX97" s="32"/>
      <c r="AY97" s="32"/>
      <c r="AZ97" s="32">
        <f t="shared" si="6"/>
        <v>3</v>
      </c>
    </row>
    <row r="98" spans="5:52" ht="16.8" customHeight="1">
      <c r="E98" s="32"/>
      <c r="F98" s="32"/>
      <c r="G98" s="32"/>
      <c r="H98" s="32"/>
      <c r="I98" s="32" t="s">
        <v>7503</v>
      </c>
      <c r="J98" s="32" t="s">
        <v>7504</v>
      </c>
      <c r="K98" s="32"/>
      <c r="L98" s="32"/>
      <c r="M98" s="32"/>
      <c r="N98" s="32">
        <v>15715301</v>
      </c>
      <c r="O98" s="32"/>
      <c r="P98" s="32"/>
      <c r="Q98" s="32" t="s">
        <v>7661</v>
      </c>
      <c r="R98" s="32" t="s">
        <v>7706</v>
      </c>
      <c r="S98" s="32"/>
      <c r="T98" s="32"/>
      <c r="U98" s="32"/>
      <c r="V98" s="32"/>
      <c r="W98" s="32"/>
      <c r="X98" s="32"/>
      <c r="Y98" s="32"/>
      <c r="Z98" s="32"/>
      <c r="AA98" s="32"/>
      <c r="AB98" s="32"/>
      <c r="AC98" s="76" t="s">
        <v>142</v>
      </c>
      <c r="AD98" s="32"/>
      <c r="AE98" s="32" t="s">
        <v>206</v>
      </c>
      <c r="AF98" s="112">
        <v>43902</v>
      </c>
      <c r="AG98" s="32"/>
      <c r="AH98" s="32"/>
      <c r="AI98" s="32"/>
      <c r="AJ98" s="32"/>
      <c r="AK98" s="32"/>
      <c r="AL98" s="32"/>
      <c r="AM98" s="32"/>
      <c r="AN98" s="32"/>
      <c r="AO98" s="32"/>
      <c r="AP98" s="32"/>
      <c r="AQ98" s="32"/>
      <c r="AR98" s="32"/>
      <c r="AS98" s="32"/>
      <c r="AT98" s="32"/>
      <c r="AU98" s="32"/>
      <c r="AV98" s="32"/>
      <c r="AW98" s="32"/>
      <c r="AX98" s="32"/>
      <c r="AY98" s="32"/>
      <c r="AZ98" s="32">
        <f t="shared" si="6"/>
        <v>3</v>
      </c>
    </row>
    <row r="99" spans="5:52" ht="16.8" customHeight="1">
      <c r="E99" s="32"/>
      <c r="F99" s="32"/>
      <c r="G99" s="32"/>
      <c r="H99" s="32"/>
      <c r="I99" s="32" t="s">
        <v>7505</v>
      </c>
      <c r="J99" s="32" t="s">
        <v>7506</v>
      </c>
      <c r="K99" s="32"/>
      <c r="L99" s="32"/>
      <c r="M99" s="32"/>
      <c r="N99" s="32">
        <v>15715302</v>
      </c>
      <c r="O99" s="32"/>
      <c r="P99" s="32"/>
      <c r="Q99" s="32" t="s">
        <v>7662</v>
      </c>
      <c r="R99" s="32" t="s">
        <v>7707</v>
      </c>
      <c r="S99" s="32"/>
      <c r="T99" s="32"/>
      <c r="U99" s="32"/>
      <c r="V99" s="32"/>
      <c r="W99" s="32"/>
      <c r="X99" s="32"/>
      <c r="Y99" s="32"/>
      <c r="Z99" s="32"/>
      <c r="AA99" s="32"/>
      <c r="AB99" s="32"/>
      <c r="AC99" s="76" t="s">
        <v>142</v>
      </c>
      <c r="AD99" s="32"/>
      <c r="AE99" s="32" t="s">
        <v>206</v>
      </c>
      <c r="AF99" s="112">
        <v>43902</v>
      </c>
      <c r="AG99" s="32"/>
      <c r="AH99" s="32"/>
      <c r="AI99" s="32"/>
      <c r="AJ99" s="32"/>
      <c r="AK99" s="32"/>
      <c r="AL99" s="32"/>
      <c r="AM99" s="32"/>
      <c r="AN99" s="32"/>
      <c r="AO99" s="32"/>
      <c r="AP99" s="32"/>
      <c r="AQ99" s="32"/>
      <c r="AR99" s="32"/>
      <c r="AS99" s="32"/>
      <c r="AT99" s="32"/>
      <c r="AU99" s="32"/>
      <c r="AV99" s="32"/>
      <c r="AW99" s="32"/>
      <c r="AX99" s="32"/>
      <c r="AY99" s="32"/>
      <c r="AZ99" s="32">
        <f t="shared" si="6"/>
        <v>3</v>
      </c>
    </row>
    <row r="100" spans="5:52" ht="16.8" customHeight="1">
      <c r="E100" s="32"/>
      <c r="F100" s="32"/>
      <c r="G100" s="32"/>
      <c r="H100" s="32"/>
      <c r="I100" s="32" t="s">
        <v>7507</v>
      </c>
      <c r="J100" s="32" t="s">
        <v>7508</v>
      </c>
      <c r="K100" s="32"/>
      <c r="L100" s="32"/>
      <c r="M100" s="32"/>
      <c r="N100" s="32">
        <v>15715302</v>
      </c>
      <c r="O100" s="32"/>
      <c r="P100" s="32"/>
      <c r="Q100" s="32" t="s">
        <v>7663</v>
      </c>
      <c r="R100" s="32" t="s">
        <v>7707</v>
      </c>
      <c r="S100" s="32"/>
      <c r="T100" s="32"/>
      <c r="U100" s="32"/>
      <c r="V100" s="32"/>
      <c r="W100" s="32"/>
      <c r="X100" s="32"/>
      <c r="Y100" s="32"/>
      <c r="Z100" s="32"/>
      <c r="AA100" s="32"/>
      <c r="AB100" s="32"/>
      <c r="AC100" s="76" t="s">
        <v>142</v>
      </c>
      <c r="AD100" s="32"/>
      <c r="AE100" s="32" t="s">
        <v>206</v>
      </c>
      <c r="AF100" s="112">
        <v>43902</v>
      </c>
      <c r="AG100" s="32"/>
      <c r="AH100" s="32"/>
      <c r="AI100" s="32"/>
      <c r="AJ100" s="32"/>
      <c r="AK100" s="32"/>
      <c r="AL100" s="32"/>
      <c r="AM100" s="32"/>
      <c r="AN100" s="32"/>
      <c r="AO100" s="32"/>
      <c r="AP100" s="32"/>
      <c r="AQ100" s="32"/>
      <c r="AR100" s="32"/>
      <c r="AS100" s="32"/>
      <c r="AT100" s="32"/>
      <c r="AU100" s="32"/>
      <c r="AV100" s="32"/>
      <c r="AW100" s="32"/>
      <c r="AX100" s="32"/>
      <c r="AY100" s="32"/>
      <c r="AZ100" s="32">
        <f t="shared" si="6"/>
        <v>3</v>
      </c>
    </row>
    <row r="101" spans="5:52" ht="16.8" customHeight="1">
      <c r="E101" s="32"/>
      <c r="F101" s="32"/>
      <c r="G101" s="32"/>
      <c r="H101" s="32"/>
      <c r="I101" s="32" t="s">
        <v>7509</v>
      </c>
      <c r="J101" s="32" t="s">
        <v>7510</v>
      </c>
      <c r="K101" s="32"/>
      <c r="L101" s="32"/>
      <c r="M101" s="32"/>
      <c r="N101" s="32">
        <v>15715302</v>
      </c>
      <c r="O101" s="32"/>
      <c r="P101" s="32"/>
      <c r="Q101" s="32" t="s">
        <v>7664</v>
      </c>
      <c r="R101" s="32" t="s">
        <v>7708</v>
      </c>
      <c r="S101" s="32"/>
      <c r="T101" s="32"/>
      <c r="U101" s="32"/>
      <c r="V101" s="32"/>
      <c r="W101" s="32"/>
      <c r="X101" s="32"/>
      <c r="Y101" s="32"/>
      <c r="Z101" s="32"/>
      <c r="AA101" s="32"/>
      <c r="AB101" s="32"/>
      <c r="AC101" s="76" t="s">
        <v>142</v>
      </c>
      <c r="AD101" s="32"/>
      <c r="AE101" s="32" t="s">
        <v>206</v>
      </c>
      <c r="AF101" s="112">
        <v>43902</v>
      </c>
      <c r="AG101" s="32"/>
      <c r="AH101" s="32"/>
      <c r="AI101" s="32"/>
      <c r="AJ101" s="32"/>
      <c r="AK101" s="32"/>
      <c r="AL101" s="32"/>
      <c r="AM101" s="32"/>
      <c r="AN101" s="32"/>
      <c r="AO101" s="32"/>
      <c r="AP101" s="32"/>
      <c r="AQ101" s="32"/>
      <c r="AR101" s="32"/>
      <c r="AS101" s="32"/>
      <c r="AT101" s="32"/>
      <c r="AU101" s="32"/>
      <c r="AV101" s="32"/>
      <c r="AW101" s="32"/>
      <c r="AX101" s="32"/>
      <c r="AY101" s="32"/>
      <c r="AZ101" s="32">
        <f t="shared" si="6"/>
        <v>3</v>
      </c>
    </row>
    <row r="102" spans="5:52" ht="16.8" customHeight="1">
      <c r="E102" s="32"/>
      <c r="F102" s="32"/>
      <c r="G102" s="32"/>
      <c r="H102" s="32"/>
      <c r="I102" s="32" t="s">
        <v>7511</v>
      </c>
      <c r="J102" s="32" t="s">
        <v>7512</v>
      </c>
      <c r="K102" s="32"/>
      <c r="L102" s="32"/>
      <c r="M102" s="32"/>
      <c r="N102" s="32">
        <v>15715303</v>
      </c>
      <c r="O102" s="32"/>
      <c r="P102" s="32"/>
      <c r="Q102" s="32" t="s">
        <v>7665</v>
      </c>
      <c r="R102" s="32" t="s">
        <v>7709</v>
      </c>
      <c r="S102" s="32"/>
      <c r="T102" s="32"/>
      <c r="U102" s="32"/>
      <c r="V102" s="32"/>
      <c r="W102" s="32"/>
      <c r="X102" s="32"/>
      <c r="Y102" s="32"/>
      <c r="Z102" s="32"/>
      <c r="AA102" s="32"/>
      <c r="AB102" s="32"/>
      <c r="AC102" s="76" t="s">
        <v>142</v>
      </c>
      <c r="AD102" s="32"/>
      <c r="AE102" s="32" t="s">
        <v>206</v>
      </c>
      <c r="AF102" s="112">
        <v>43902</v>
      </c>
      <c r="AG102" s="32"/>
      <c r="AH102" s="32"/>
      <c r="AI102" s="32"/>
      <c r="AJ102" s="32"/>
      <c r="AK102" s="32"/>
      <c r="AL102" s="32"/>
      <c r="AM102" s="32"/>
      <c r="AN102" s="32"/>
      <c r="AO102" s="32"/>
      <c r="AP102" s="32"/>
      <c r="AQ102" s="32"/>
      <c r="AR102" s="32"/>
      <c r="AS102" s="32"/>
      <c r="AT102" s="32"/>
      <c r="AU102" s="32"/>
      <c r="AV102" s="32"/>
      <c r="AW102" s="32"/>
      <c r="AX102" s="32"/>
      <c r="AY102" s="32"/>
      <c r="AZ102" s="32">
        <f t="shared" si="6"/>
        <v>3</v>
      </c>
    </row>
    <row r="103" spans="5:52" ht="16.8" customHeight="1">
      <c r="E103" s="32"/>
      <c r="F103" s="32"/>
      <c r="G103" s="32"/>
      <c r="H103" s="32"/>
      <c r="I103" s="32" t="s">
        <v>7513</v>
      </c>
      <c r="J103" s="32" t="s">
        <v>7514</v>
      </c>
      <c r="K103" s="32"/>
      <c r="L103" s="32"/>
      <c r="M103" s="32"/>
      <c r="N103" s="32">
        <v>15715304</v>
      </c>
      <c r="O103" s="32"/>
      <c r="P103" s="32"/>
      <c r="Q103" s="32" t="s">
        <v>7666</v>
      </c>
      <c r="R103" s="32" t="s">
        <v>7709</v>
      </c>
      <c r="S103" s="32"/>
      <c r="T103" s="32"/>
      <c r="U103" s="32"/>
      <c r="V103" s="32"/>
      <c r="W103" s="32"/>
      <c r="X103" s="32"/>
      <c r="Y103" s="32"/>
      <c r="Z103" s="32"/>
      <c r="AA103" s="32"/>
      <c r="AB103" s="32"/>
      <c r="AC103" s="76" t="s">
        <v>142</v>
      </c>
      <c r="AD103" s="32"/>
      <c r="AE103" s="32" t="s">
        <v>206</v>
      </c>
      <c r="AF103" s="112">
        <v>43902</v>
      </c>
      <c r="AG103" s="32"/>
      <c r="AH103" s="32"/>
      <c r="AI103" s="32"/>
      <c r="AJ103" s="32"/>
      <c r="AK103" s="32"/>
      <c r="AL103" s="32"/>
      <c r="AM103" s="32"/>
      <c r="AN103" s="32"/>
      <c r="AO103" s="32"/>
      <c r="AP103" s="32"/>
      <c r="AQ103" s="32"/>
      <c r="AR103" s="32"/>
      <c r="AS103" s="32"/>
      <c r="AT103" s="32"/>
      <c r="AU103" s="32"/>
      <c r="AV103" s="32"/>
      <c r="AW103" s="32"/>
      <c r="AX103" s="32"/>
      <c r="AY103" s="32"/>
      <c r="AZ103" s="32">
        <f t="shared" si="6"/>
        <v>3</v>
      </c>
    </row>
    <row r="104" spans="5:52" ht="16.8" customHeight="1">
      <c r="E104" s="32"/>
      <c r="F104" s="32"/>
      <c r="G104" s="32"/>
      <c r="H104" s="32"/>
      <c r="I104" s="32" t="s">
        <v>7515</v>
      </c>
      <c r="J104" s="32" t="s">
        <v>7516</v>
      </c>
      <c r="K104" s="32"/>
      <c r="L104" s="32"/>
      <c r="M104" s="32"/>
      <c r="N104" s="32">
        <v>15715305</v>
      </c>
      <c r="O104" s="32"/>
      <c r="P104" s="32"/>
      <c r="Q104" s="32" t="s">
        <v>7667</v>
      </c>
      <c r="R104" s="32" t="s">
        <v>7710</v>
      </c>
      <c r="S104" s="32"/>
      <c r="T104" s="32"/>
      <c r="U104" s="32"/>
      <c r="V104" s="32"/>
      <c r="W104" s="32"/>
      <c r="X104" s="32"/>
      <c r="Y104" s="32"/>
      <c r="Z104" s="32"/>
      <c r="AA104" s="32"/>
      <c r="AB104" s="32"/>
      <c r="AC104" s="76" t="s">
        <v>142</v>
      </c>
      <c r="AD104" s="32"/>
      <c r="AE104" s="32" t="s">
        <v>206</v>
      </c>
      <c r="AF104" s="112">
        <v>43902</v>
      </c>
      <c r="AG104" s="32"/>
      <c r="AH104" s="32"/>
      <c r="AI104" s="32"/>
      <c r="AJ104" s="32"/>
      <c r="AK104" s="32"/>
      <c r="AL104" s="32"/>
      <c r="AM104" s="32"/>
      <c r="AN104" s="32"/>
      <c r="AO104" s="32"/>
      <c r="AP104" s="32"/>
      <c r="AQ104" s="32"/>
      <c r="AR104" s="32"/>
      <c r="AS104" s="32"/>
      <c r="AT104" s="32"/>
      <c r="AU104" s="32"/>
      <c r="AV104" s="32"/>
      <c r="AW104" s="32"/>
      <c r="AX104" s="32"/>
      <c r="AY104" s="32"/>
      <c r="AZ104" s="32">
        <f t="shared" si="6"/>
        <v>3</v>
      </c>
    </row>
    <row r="105" spans="5:52" ht="16.8" customHeight="1">
      <c r="E105" s="32"/>
      <c r="F105" s="32"/>
      <c r="G105" s="32"/>
      <c r="H105" s="32"/>
      <c r="I105" s="32" t="s">
        <v>7517</v>
      </c>
      <c r="J105" s="32" t="s">
        <v>7518</v>
      </c>
      <c r="K105" s="32"/>
      <c r="L105" s="32"/>
      <c r="M105" s="32"/>
      <c r="N105" s="32">
        <v>15715307</v>
      </c>
      <c r="O105" s="32"/>
      <c r="P105" s="32"/>
      <c r="Q105" s="32" t="s">
        <v>7667</v>
      </c>
      <c r="R105" s="32" t="s">
        <v>7711</v>
      </c>
      <c r="S105" s="32"/>
      <c r="T105" s="32"/>
      <c r="U105" s="32"/>
      <c r="V105" s="32"/>
      <c r="W105" s="32"/>
      <c r="X105" s="32"/>
      <c r="Y105" s="32"/>
      <c r="Z105" s="32"/>
      <c r="AA105" s="32"/>
      <c r="AB105" s="32"/>
      <c r="AC105" s="76" t="s">
        <v>142</v>
      </c>
      <c r="AD105" s="32"/>
      <c r="AE105" s="32" t="s">
        <v>206</v>
      </c>
      <c r="AF105" s="112">
        <v>43902</v>
      </c>
      <c r="AG105" s="32"/>
      <c r="AH105" s="32"/>
      <c r="AI105" s="32"/>
      <c r="AJ105" s="32"/>
      <c r="AK105" s="32"/>
      <c r="AL105" s="32"/>
      <c r="AM105" s="32"/>
      <c r="AN105" s="32"/>
      <c r="AO105" s="32"/>
      <c r="AP105" s="32"/>
      <c r="AQ105" s="32"/>
      <c r="AR105" s="32"/>
      <c r="AS105" s="32"/>
      <c r="AT105" s="32"/>
      <c r="AU105" s="32"/>
      <c r="AV105" s="32"/>
      <c r="AW105" s="32"/>
      <c r="AX105" s="32"/>
      <c r="AY105" s="32"/>
      <c r="AZ105" s="32">
        <f t="shared" si="6"/>
        <v>3</v>
      </c>
    </row>
    <row r="106" spans="5:52" ht="16.8" customHeight="1">
      <c r="E106" s="32"/>
      <c r="F106" s="32"/>
      <c r="G106" s="32"/>
      <c r="H106" s="32"/>
      <c r="I106" s="32" t="s">
        <v>7519</v>
      </c>
      <c r="J106" s="32" t="s">
        <v>7520</v>
      </c>
      <c r="K106" s="32"/>
      <c r="L106" s="32"/>
      <c r="M106" s="32"/>
      <c r="N106" s="32">
        <v>15715308</v>
      </c>
      <c r="O106" s="32"/>
      <c r="P106" s="32"/>
      <c r="Q106" s="32" t="s">
        <v>7668</v>
      </c>
      <c r="R106" s="32" t="s">
        <v>7712</v>
      </c>
      <c r="S106" s="32"/>
      <c r="T106" s="32"/>
      <c r="U106" s="32"/>
      <c r="V106" s="32"/>
      <c r="W106" s="32"/>
      <c r="X106" s="32"/>
      <c r="Y106" s="32"/>
      <c r="Z106" s="32"/>
      <c r="AA106" s="32"/>
      <c r="AB106" s="32"/>
      <c r="AC106" s="76" t="s">
        <v>142</v>
      </c>
      <c r="AD106" s="32"/>
      <c r="AE106" s="32" t="s">
        <v>206</v>
      </c>
      <c r="AF106" s="112">
        <v>43902</v>
      </c>
      <c r="AG106" s="32"/>
      <c r="AH106" s="32"/>
      <c r="AI106" s="32"/>
      <c r="AJ106" s="32"/>
      <c r="AK106" s="32"/>
      <c r="AL106" s="32"/>
      <c r="AM106" s="32"/>
      <c r="AN106" s="32"/>
      <c r="AO106" s="32"/>
      <c r="AP106" s="32"/>
      <c r="AQ106" s="32"/>
      <c r="AR106" s="32"/>
      <c r="AS106" s="32"/>
      <c r="AT106" s="32"/>
      <c r="AU106" s="32"/>
      <c r="AV106" s="32"/>
      <c r="AW106" s="32"/>
      <c r="AX106" s="32"/>
      <c r="AY106" s="32"/>
      <c r="AZ106" s="32">
        <f t="shared" si="6"/>
        <v>3</v>
      </c>
    </row>
    <row r="107" spans="5:52" ht="16.8" customHeight="1">
      <c r="E107" s="32"/>
      <c r="F107" s="32"/>
      <c r="G107" s="32"/>
      <c r="H107" s="32"/>
      <c r="I107" s="32" t="s">
        <v>7521</v>
      </c>
      <c r="J107" s="32" t="s">
        <v>7522</v>
      </c>
      <c r="K107" s="32"/>
      <c r="L107" s="32"/>
      <c r="M107" s="32"/>
      <c r="N107" s="32">
        <v>15715309</v>
      </c>
      <c r="O107" s="32"/>
      <c r="P107" s="32"/>
      <c r="Q107" s="32" t="s">
        <v>7669</v>
      </c>
      <c r="R107" s="32" t="s">
        <v>7709</v>
      </c>
      <c r="S107" s="32"/>
      <c r="T107" s="32"/>
      <c r="U107" s="32"/>
      <c r="V107" s="32"/>
      <c r="W107" s="32"/>
      <c r="X107" s="32"/>
      <c r="Y107" s="32"/>
      <c r="Z107" s="32"/>
      <c r="AA107" s="32"/>
      <c r="AB107" s="32"/>
      <c r="AC107" s="76" t="s">
        <v>142</v>
      </c>
      <c r="AD107" s="32"/>
      <c r="AE107" s="32" t="s">
        <v>206</v>
      </c>
      <c r="AF107" s="112">
        <v>43902</v>
      </c>
      <c r="AG107" s="32"/>
      <c r="AH107" s="32"/>
      <c r="AI107" s="32"/>
      <c r="AJ107" s="32"/>
      <c r="AK107" s="32"/>
      <c r="AL107" s="32"/>
      <c r="AM107" s="32"/>
      <c r="AN107" s="32"/>
      <c r="AO107" s="32"/>
      <c r="AP107" s="32"/>
      <c r="AQ107" s="32"/>
      <c r="AR107" s="32"/>
      <c r="AS107" s="32"/>
      <c r="AT107" s="32"/>
      <c r="AU107" s="32"/>
      <c r="AV107" s="32"/>
      <c r="AW107" s="32"/>
      <c r="AX107" s="32"/>
      <c r="AY107" s="32"/>
      <c r="AZ107" s="32">
        <f t="shared" si="6"/>
        <v>3</v>
      </c>
    </row>
    <row r="108" spans="5:52" ht="16.8" customHeight="1">
      <c r="E108" s="32"/>
      <c r="F108" s="32"/>
      <c r="G108" s="32"/>
      <c r="H108" s="32"/>
      <c r="I108" s="32" t="s">
        <v>7523</v>
      </c>
      <c r="J108" s="32" t="s">
        <v>7524</v>
      </c>
      <c r="K108" s="32"/>
      <c r="L108" s="32"/>
      <c r="M108" s="32"/>
      <c r="N108" s="32">
        <v>15715310</v>
      </c>
      <c r="O108" s="32"/>
      <c r="P108" s="32"/>
      <c r="Q108" s="32" t="s">
        <v>7669</v>
      </c>
      <c r="R108" s="32" t="s">
        <v>7709</v>
      </c>
      <c r="S108" s="32"/>
      <c r="T108" s="32"/>
      <c r="U108" s="32"/>
      <c r="V108" s="32"/>
      <c r="W108" s="32"/>
      <c r="X108" s="32"/>
      <c r="Y108" s="32"/>
      <c r="Z108" s="32"/>
      <c r="AA108" s="32"/>
      <c r="AB108" s="32"/>
      <c r="AC108" s="76" t="s">
        <v>142</v>
      </c>
      <c r="AD108" s="32"/>
      <c r="AE108" s="32" t="s">
        <v>206</v>
      </c>
      <c r="AF108" s="112">
        <v>43902</v>
      </c>
      <c r="AG108" s="32"/>
      <c r="AH108" s="32"/>
      <c r="AI108" s="32"/>
      <c r="AJ108" s="32"/>
      <c r="AK108" s="32"/>
      <c r="AL108" s="32"/>
      <c r="AM108" s="32"/>
      <c r="AN108" s="32"/>
      <c r="AO108" s="32"/>
      <c r="AP108" s="32"/>
      <c r="AQ108" s="32"/>
      <c r="AR108" s="32"/>
      <c r="AS108" s="32"/>
      <c r="AT108" s="32"/>
      <c r="AU108" s="32"/>
      <c r="AV108" s="32"/>
      <c r="AW108" s="32"/>
      <c r="AX108" s="32"/>
      <c r="AY108" s="32"/>
      <c r="AZ108" s="32">
        <f t="shared" si="6"/>
        <v>3</v>
      </c>
    </row>
    <row r="109" spans="5:52" ht="16.8" customHeight="1">
      <c r="E109" s="32"/>
      <c r="F109" s="32"/>
      <c r="G109" s="32"/>
      <c r="H109" s="32"/>
      <c r="I109" s="320" t="s">
        <v>7448</v>
      </c>
      <c r="J109" s="325" t="s">
        <v>7525</v>
      </c>
      <c r="K109" s="32"/>
      <c r="L109" s="32"/>
      <c r="M109" s="32"/>
      <c r="N109" s="453" t="s">
        <v>7568</v>
      </c>
      <c r="O109" s="32"/>
      <c r="P109" s="32"/>
      <c r="Q109" s="453" t="s">
        <v>7670</v>
      </c>
      <c r="R109" s="537" t="s">
        <v>7713</v>
      </c>
      <c r="S109" s="32"/>
      <c r="T109" s="32"/>
      <c r="U109" s="32"/>
      <c r="V109" s="32"/>
      <c r="W109" s="32"/>
      <c r="X109" s="32"/>
      <c r="Y109" s="32"/>
      <c r="Z109" s="32"/>
      <c r="AA109" s="32"/>
      <c r="AB109" s="32"/>
      <c r="AC109" s="76" t="s">
        <v>142</v>
      </c>
      <c r="AD109" s="32"/>
      <c r="AE109" s="104" t="s">
        <v>207</v>
      </c>
      <c r="AF109" s="162">
        <v>43903</v>
      </c>
      <c r="AG109" s="32"/>
      <c r="AH109" s="32"/>
      <c r="AI109" s="32"/>
      <c r="AJ109" s="32"/>
      <c r="AK109" s="32"/>
      <c r="AL109" s="32"/>
      <c r="AM109" s="32"/>
      <c r="AN109" s="32"/>
      <c r="AO109" s="32"/>
      <c r="AP109" s="32"/>
      <c r="AQ109" s="32"/>
      <c r="AR109" s="32"/>
      <c r="AS109" s="32"/>
      <c r="AT109" s="32"/>
      <c r="AU109" s="32"/>
      <c r="AV109" s="32"/>
      <c r="AW109" s="32"/>
      <c r="AX109" s="32"/>
      <c r="AY109" s="32"/>
      <c r="AZ109" s="32">
        <f t="shared" si="6"/>
        <v>3</v>
      </c>
    </row>
    <row r="110" spans="5:52" ht="16.8" customHeight="1">
      <c r="E110" s="32"/>
      <c r="F110" s="32"/>
      <c r="G110" s="32"/>
      <c r="H110" s="32"/>
      <c r="I110" s="320" t="s">
        <v>7448</v>
      </c>
      <c r="J110" s="325" t="s">
        <v>7525</v>
      </c>
      <c r="K110" s="32"/>
      <c r="L110" s="32"/>
      <c r="M110" s="32"/>
      <c r="N110" s="453" t="s">
        <v>7568</v>
      </c>
      <c r="O110" s="32"/>
      <c r="P110" s="32"/>
      <c r="Q110" s="453" t="s">
        <v>7670</v>
      </c>
      <c r="R110" s="537" t="s">
        <v>7714</v>
      </c>
      <c r="S110" s="32"/>
      <c r="T110" s="32"/>
      <c r="U110" s="32"/>
      <c r="V110" s="32"/>
      <c r="W110" s="32"/>
      <c r="X110" s="32"/>
      <c r="Y110" s="32"/>
      <c r="Z110" s="32"/>
      <c r="AA110" s="32"/>
      <c r="AB110" s="32"/>
      <c r="AC110" s="76" t="s">
        <v>142</v>
      </c>
      <c r="AD110" s="32"/>
      <c r="AE110" s="104" t="s">
        <v>207</v>
      </c>
      <c r="AF110" s="162">
        <v>43903</v>
      </c>
      <c r="AG110" s="32"/>
      <c r="AH110" s="32"/>
      <c r="AI110" s="32"/>
      <c r="AJ110" s="32"/>
      <c r="AK110" s="32"/>
      <c r="AL110" s="32"/>
      <c r="AM110" s="32"/>
      <c r="AN110" s="32"/>
      <c r="AO110" s="32"/>
      <c r="AP110" s="32"/>
      <c r="AQ110" s="32"/>
      <c r="AR110" s="32"/>
      <c r="AS110" s="32"/>
      <c r="AT110" s="32"/>
      <c r="AU110" s="32"/>
      <c r="AV110" s="32"/>
      <c r="AW110" s="32"/>
      <c r="AX110" s="32"/>
      <c r="AY110" s="32"/>
      <c r="AZ110" s="32">
        <f t="shared" si="6"/>
        <v>3</v>
      </c>
    </row>
    <row r="111" spans="5:52" ht="16.8" customHeight="1">
      <c r="E111" s="32"/>
      <c r="F111" s="32"/>
      <c r="G111" s="32"/>
      <c r="H111" s="32"/>
      <c r="I111" s="320" t="s">
        <v>7526</v>
      </c>
      <c r="J111" s="325" t="s">
        <v>7527</v>
      </c>
      <c r="K111" s="32"/>
      <c r="L111" s="32"/>
      <c r="M111" s="32"/>
      <c r="N111" s="453" t="s">
        <v>7581</v>
      </c>
      <c r="O111" s="32"/>
      <c r="P111" s="32"/>
      <c r="Q111" s="453" t="s">
        <v>7671</v>
      </c>
      <c r="R111" s="537" t="s">
        <v>7715</v>
      </c>
      <c r="S111" s="32"/>
      <c r="T111" s="32"/>
      <c r="U111" s="32"/>
      <c r="V111" s="32"/>
      <c r="W111" s="32"/>
      <c r="X111" s="32"/>
      <c r="Y111" s="32"/>
      <c r="Z111" s="32"/>
      <c r="AA111" s="32"/>
      <c r="AB111" s="32"/>
      <c r="AC111" s="76" t="s">
        <v>142</v>
      </c>
      <c r="AD111" s="32"/>
      <c r="AE111" s="104" t="s">
        <v>207</v>
      </c>
      <c r="AF111" s="162">
        <v>43903</v>
      </c>
      <c r="AG111" s="32"/>
      <c r="AH111" s="32"/>
      <c r="AI111" s="32"/>
      <c r="AJ111" s="32"/>
      <c r="AK111" s="32"/>
      <c r="AL111" s="32"/>
      <c r="AM111" s="32"/>
      <c r="AN111" s="32"/>
      <c r="AO111" s="32"/>
      <c r="AP111" s="32"/>
      <c r="AQ111" s="32"/>
      <c r="AR111" s="32"/>
      <c r="AS111" s="32"/>
      <c r="AT111" s="32"/>
      <c r="AU111" s="32"/>
      <c r="AV111" s="32"/>
      <c r="AW111" s="32"/>
      <c r="AX111" s="32"/>
      <c r="AY111" s="32"/>
      <c r="AZ111" s="32">
        <f t="shared" si="6"/>
        <v>3</v>
      </c>
    </row>
    <row r="112" spans="5:52" ht="16.8" customHeight="1">
      <c r="E112" s="32"/>
      <c r="F112" s="32"/>
      <c r="G112" s="32"/>
      <c r="H112" s="32"/>
      <c r="I112" s="320" t="s">
        <v>7528</v>
      </c>
      <c r="J112" s="325" t="s">
        <v>7529</v>
      </c>
      <c r="K112" s="32"/>
      <c r="L112" s="32"/>
      <c r="M112" s="32"/>
      <c r="N112" s="453" t="s">
        <v>7581</v>
      </c>
      <c r="O112" s="32"/>
      <c r="P112" s="32"/>
      <c r="Q112" s="453" t="s">
        <v>7672</v>
      </c>
      <c r="R112" s="537" t="s">
        <v>7716</v>
      </c>
      <c r="S112" s="32"/>
      <c r="T112" s="32"/>
      <c r="U112" s="32"/>
      <c r="V112" s="32"/>
      <c r="W112" s="32"/>
      <c r="X112" s="32"/>
      <c r="Y112" s="32"/>
      <c r="Z112" s="32"/>
      <c r="AA112" s="32"/>
      <c r="AB112" s="32"/>
      <c r="AC112" s="76" t="s">
        <v>142</v>
      </c>
      <c r="AD112" s="32"/>
      <c r="AE112" s="104" t="s">
        <v>207</v>
      </c>
      <c r="AF112" s="162">
        <v>43903</v>
      </c>
      <c r="AG112" s="32"/>
      <c r="AH112" s="32"/>
      <c r="AI112" s="32"/>
      <c r="AJ112" s="32"/>
      <c r="AK112" s="32"/>
      <c r="AL112" s="32"/>
      <c r="AM112" s="32"/>
      <c r="AN112" s="32"/>
      <c r="AO112" s="32"/>
      <c r="AP112" s="32"/>
      <c r="AQ112" s="32"/>
      <c r="AR112" s="32"/>
      <c r="AS112" s="32"/>
      <c r="AT112" s="32"/>
      <c r="AU112" s="32"/>
      <c r="AV112" s="32"/>
      <c r="AW112" s="32"/>
      <c r="AX112" s="32"/>
      <c r="AY112" s="32"/>
      <c r="AZ112" s="32">
        <f t="shared" si="6"/>
        <v>3</v>
      </c>
    </row>
    <row r="113" spans="5:52" ht="16.8" customHeight="1">
      <c r="E113" s="32"/>
      <c r="F113" s="32"/>
      <c r="G113" s="32"/>
      <c r="H113" s="32"/>
      <c r="I113" s="320" t="s">
        <v>7530</v>
      </c>
      <c r="J113" s="325" t="s">
        <v>7531</v>
      </c>
      <c r="K113" s="32"/>
      <c r="L113" s="32"/>
      <c r="M113" s="32"/>
      <c r="N113" s="453" t="s">
        <v>7581</v>
      </c>
      <c r="O113" s="32"/>
      <c r="P113" s="32"/>
      <c r="Q113" s="453" t="s">
        <v>7673</v>
      </c>
      <c r="R113" s="537" t="s">
        <v>7717</v>
      </c>
      <c r="S113" s="32"/>
      <c r="T113" s="32"/>
      <c r="U113" s="32"/>
      <c r="V113" s="32"/>
      <c r="W113" s="32"/>
      <c r="X113" s="32"/>
      <c r="Y113" s="32"/>
      <c r="Z113" s="32"/>
      <c r="AA113" s="32"/>
      <c r="AB113" s="32"/>
      <c r="AC113" s="76" t="s">
        <v>142</v>
      </c>
      <c r="AD113" s="32"/>
      <c r="AE113" s="104" t="s">
        <v>207</v>
      </c>
      <c r="AF113" s="162">
        <v>43903</v>
      </c>
      <c r="AG113" s="32"/>
      <c r="AH113" s="32"/>
      <c r="AI113" s="32"/>
      <c r="AJ113" s="32"/>
      <c r="AK113" s="32"/>
      <c r="AL113" s="32"/>
      <c r="AM113" s="32"/>
      <c r="AN113" s="32"/>
      <c r="AO113" s="32"/>
      <c r="AP113" s="32"/>
      <c r="AQ113" s="32"/>
      <c r="AR113" s="32"/>
      <c r="AS113" s="32"/>
      <c r="AT113" s="32"/>
      <c r="AU113" s="32"/>
      <c r="AV113" s="32"/>
      <c r="AW113" s="32"/>
      <c r="AX113" s="32"/>
      <c r="AY113" s="32"/>
      <c r="AZ113" s="32">
        <f t="shared" si="6"/>
        <v>3</v>
      </c>
    </row>
    <row r="114" spans="5:52" ht="16.8" customHeight="1">
      <c r="E114" s="32"/>
      <c r="F114" s="32"/>
      <c r="G114" s="32"/>
      <c r="H114" s="32"/>
      <c r="I114" s="320" t="s">
        <v>7526</v>
      </c>
      <c r="J114" s="325" t="s">
        <v>7532</v>
      </c>
      <c r="K114" s="32"/>
      <c r="L114" s="32"/>
      <c r="M114" s="32"/>
      <c r="N114" s="453" t="s">
        <v>7581</v>
      </c>
      <c r="O114" s="32"/>
      <c r="P114" s="32"/>
      <c r="Q114" s="453" t="s">
        <v>7674</v>
      </c>
      <c r="R114" s="537" t="s">
        <v>7718</v>
      </c>
      <c r="S114" s="32"/>
      <c r="T114" s="32"/>
      <c r="U114" s="32"/>
      <c r="V114" s="32"/>
      <c r="W114" s="32"/>
      <c r="X114" s="32"/>
      <c r="Y114" s="32"/>
      <c r="Z114" s="32"/>
      <c r="AA114" s="32"/>
      <c r="AB114" s="32"/>
      <c r="AC114" s="76" t="s">
        <v>142</v>
      </c>
      <c r="AD114" s="32"/>
      <c r="AE114" s="104" t="s">
        <v>207</v>
      </c>
      <c r="AF114" s="162">
        <v>43903</v>
      </c>
      <c r="AG114" s="32"/>
      <c r="AH114" s="32"/>
      <c r="AI114" s="32"/>
      <c r="AJ114" s="32"/>
      <c r="AK114" s="32"/>
      <c r="AL114" s="32"/>
      <c r="AM114" s="32"/>
      <c r="AN114" s="32"/>
      <c r="AO114" s="32"/>
      <c r="AP114" s="32"/>
      <c r="AQ114" s="32"/>
      <c r="AR114" s="32"/>
      <c r="AS114" s="32"/>
      <c r="AT114" s="32"/>
      <c r="AU114" s="32"/>
      <c r="AV114" s="32"/>
      <c r="AW114" s="32"/>
      <c r="AX114" s="32"/>
      <c r="AY114" s="32"/>
      <c r="AZ114" s="32">
        <f t="shared" si="6"/>
        <v>3</v>
      </c>
    </row>
    <row r="115" spans="5:52" ht="16.8" customHeight="1">
      <c r="E115" s="32"/>
      <c r="F115" s="32"/>
      <c r="G115" s="32"/>
      <c r="H115" s="32"/>
      <c r="I115" s="320" t="s">
        <v>7528</v>
      </c>
      <c r="J115" s="325" t="s">
        <v>7533</v>
      </c>
      <c r="K115" s="32"/>
      <c r="L115" s="32"/>
      <c r="M115" s="32"/>
      <c r="N115" s="453" t="s">
        <v>7581</v>
      </c>
      <c r="O115" s="32"/>
      <c r="P115" s="32"/>
      <c r="Q115" s="453" t="s">
        <v>7675</v>
      </c>
      <c r="R115" s="537" t="s">
        <v>7719</v>
      </c>
      <c r="S115" s="32"/>
      <c r="T115" s="32"/>
      <c r="U115" s="32"/>
      <c r="V115" s="32"/>
      <c r="W115" s="32"/>
      <c r="X115" s="32"/>
      <c r="Y115" s="32"/>
      <c r="Z115" s="32"/>
      <c r="AA115" s="32"/>
      <c r="AB115" s="32"/>
      <c r="AC115" s="76" t="s">
        <v>142</v>
      </c>
      <c r="AD115" s="32"/>
      <c r="AE115" s="104" t="s">
        <v>207</v>
      </c>
      <c r="AF115" s="162">
        <v>43903</v>
      </c>
      <c r="AG115" s="32"/>
      <c r="AH115" s="32"/>
      <c r="AI115" s="32"/>
      <c r="AJ115" s="32"/>
      <c r="AK115" s="32"/>
      <c r="AL115" s="32"/>
      <c r="AM115" s="32"/>
      <c r="AN115" s="32"/>
      <c r="AO115" s="32"/>
      <c r="AP115" s="32"/>
      <c r="AQ115" s="32"/>
      <c r="AR115" s="32"/>
      <c r="AS115" s="32"/>
      <c r="AT115" s="32"/>
      <c r="AU115" s="32"/>
      <c r="AV115" s="32"/>
      <c r="AW115" s="32"/>
      <c r="AX115" s="32"/>
      <c r="AY115" s="32"/>
      <c r="AZ115" s="32">
        <f t="shared" si="6"/>
        <v>3</v>
      </c>
    </row>
    <row r="116" spans="5:52" ht="16.8" customHeight="1">
      <c r="E116" s="32"/>
      <c r="F116" s="32"/>
      <c r="G116" s="32"/>
      <c r="H116" s="32"/>
      <c r="I116" s="320" t="s">
        <v>7530</v>
      </c>
      <c r="J116" s="325" t="s">
        <v>7534</v>
      </c>
      <c r="K116" s="32"/>
      <c r="L116" s="32"/>
      <c r="M116" s="32"/>
      <c r="N116" s="453" t="s">
        <v>7581</v>
      </c>
      <c r="O116" s="32"/>
      <c r="P116" s="32"/>
      <c r="Q116" s="453" t="s">
        <v>7676</v>
      </c>
      <c r="R116" s="537" t="s">
        <v>7720</v>
      </c>
      <c r="S116" s="32"/>
      <c r="T116" s="32"/>
      <c r="U116" s="32"/>
      <c r="V116" s="32"/>
      <c r="W116" s="32"/>
      <c r="X116" s="32"/>
      <c r="Y116" s="32"/>
      <c r="Z116" s="32"/>
      <c r="AA116" s="32"/>
      <c r="AB116" s="32"/>
      <c r="AC116" s="76" t="s">
        <v>142</v>
      </c>
      <c r="AD116" s="32"/>
      <c r="AE116" s="104" t="s">
        <v>207</v>
      </c>
      <c r="AF116" s="162">
        <v>43903</v>
      </c>
      <c r="AG116" s="32"/>
      <c r="AH116" s="32"/>
      <c r="AI116" s="32"/>
      <c r="AJ116" s="32"/>
      <c r="AK116" s="32"/>
      <c r="AL116" s="32"/>
      <c r="AM116" s="32"/>
      <c r="AN116" s="32"/>
      <c r="AO116" s="32"/>
      <c r="AP116" s="32"/>
      <c r="AQ116" s="32"/>
      <c r="AR116" s="32"/>
      <c r="AS116" s="32"/>
      <c r="AT116" s="32"/>
      <c r="AU116" s="32"/>
      <c r="AV116" s="32"/>
      <c r="AW116" s="32"/>
      <c r="AX116" s="32"/>
      <c r="AY116" s="32"/>
      <c r="AZ116" s="32">
        <f t="shared" si="6"/>
        <v>3</v>
      </c>
    </row>
    <row r="117" spans="5:52" ht="16.8" customHeight="1">
      <c r="E117" s="32"/>
      <c r="F117" s="32"/>
      <c r="G117" s="32"/>
      <c r="H117" s="32"/>
      <c r="I117" s="320" t="s">
        <v>7535</v>
      </c>
      <c r="J117" s="325" t="s">
        <v>7536</v>
      </c>
      <c r="K117" s="32"/>
      <c r="L117" s="32"/>
      <c r="M117" s="32"/>
      <c r="N117" s="453" t="s">
        <v>7582</v>
      </c>
      <c r="O117" s="32"/>
      <c r="P117" s="32"/>
      <c r="Q117" s="453" t="s">
        <v>7677</v>
      </c>
      <c r="R117" s="537" t="s">
        <v>7721</v>
      </c>
      <c r="S117" s="32"/>
      <c r="T117" s="32"/>
      <c r="U117" s="32"/>
      <c r="V117" s="32"/>
      <c r="W117" s="32"/>
      <c r="X117" s="32"/>
      <c r="Y117" s="32"/>
      <c r="Z117" s="32"/>
      <c r="AA117" s="32"/>
      <c r="AB117" s="32"/>
      <c r="AC117" s="76" t="s">
        <v>142</v>
      </c>
      <c r="AD117" s="32"/>
      <c r="AE117" s="104" t="s">
        <v>207</v>
      </c>
      <c r="AF117" s="162">
        <v>43903</v>
      </c>
      <c r="AG117" s="32"/>
      <c r="AH117" s="32"/>
      <c r="AI117" s="32"/>
      <c r="AJ117" s="32"/>
      <c r="AK117" s="32"/>
      <c r="AL117" s="32"/>
      <c r="AM117" s="32"/>
      <c r="AN117" s="32"/>
      <c r="AO117" s="32"/>
      <c r="AP117" s="32"/>
      <c r="AQ117" s="32"/>
      <c r="AR117" s="32"/>
      <c r="AS117" s="32"/>
      <c r="AT117" s="32"/>
      <c r="AU117" s="32"/>
      <c r="AV117" s="32"/>
      <c r="AW117" s="32"/>
      <c r="AX117" s="32"/>
      <c r="AY117" s="32"/>
      <c r="AZ117" s="32">
        <f t="shared" si="6"/>
        <v>3</v>
      </c>
    </row>
    <row r="118" spans="5:52" ht="16.8" customHeight="1">
      <c r="E118" s="32"/>
      <c r="F118" s="32"/>
      <c r="G118" s="32"/>
      <c r="H118" s="32"/>
      <c r="I118" s="320" t="s">
        <v>7535</v>
      </c>
      <c r="J118" s="325" t="s">
        <v>7537</v>
      </c>
      <c r="K118" s="32"/>
      <c r="L118" s="32"/>
      <c r="M118" s="32"/>
      <c r="N118" s="453" t="s">
        <v>7582</v>
      </c>
      <c r="O118" s="32"/>
      <c r="P118" s="32"/>
      <c r="Q118" s="453" t="s">
        <v>7678</v>
      </c>
      <c r="R118" s="537" t="s">
        <v>7722</v>
      </c>
      <c r="S118" s="32"/>
      <c r="T118" s="32"/>
      <c r="U118" s="32"/>
      <c r="V118" s="32"/>
      <c r="W118" s="32"/>
      <c r="X118" s="32"/>
      <c r="Y118" s="32"/>
      <c r="Z118" s="32"/>
      <c r="AA118" s="32"/>
      <c r="AB118" s="32"/>
      <c r="AC118" s="76" t="s">
        <v>142</v>
      </c>
      <c r="AD118" s="32"/>
      <c r="AE118" s="104" t="s">
        <v>207</v>
      </c>
      <c r="AF118" s="162">
        <v>43903</v>
      </c>
      <c r="AG118" s="32"/>
      <c r="AH118" s="32"/>
      <c r="AI118" s="32"/>
      <c r="AJ118" s="32"/>
      <c r="AK118" s="32"/>
      <c r="AL118" s="32"/>
      <c r="AM118" s="32"/>
      <c r="AN118" s="32"/>
      <c r="AO118" s="32"/>
      <c r="AP118" s="32"/>
      <c r="AQ118" s="32"/>
      <c r="AR118" s="32"/>
      <c r="AS118" s="32"/>
      <c r="AT118" s="32"/>
      <c r="AU118" s="32"/>
      <c r="AV118" s="32"/>
      <c r="AW118" s="32"/>
      <c r="AX118" s="32"/>
      <c r="AY118" s="32"/>
      <c r="AZ118" s="32">
        <f t="shared" si="6"/>
        <v>3</v>
      </c>
    </row>
    <row r="119" spans="5:52" ht="16.8" customHeight="1">
      <c r="E119" s="32"/>
      <c r="F119" s="32"/>
      <c r="G119" s="32"/>
      <c r="H119" s="32"/>
      <c r="I119" s="320" t="s">
        <v>7538</v>
      </c>
      <c r="J119" s="325" t="s">
        <v>7539</v>
      </c>
      <c r="K119" s="32"/>
      <c r="L119" s="32"/>
      <c r="M119" s="32"/>
      <c r="N119" s="453" t="s">
        <v>7583</v>
      </c>
      <c r="O119" s="32"/>
      <c r="P119" s="32"/>
      <c r="Q119" s="453" t="s">
        <v>7679</v>
      </c>
      <c r="R119" s="537" t="s">
        <v>7723</v>
      </c>
      <c r="S119" s="32"/>
      <c r="T119" s="32"/>
      <c r="U119" s="32"/>
      <c r="V119" s="32"/>
      <c r="W119" s="32"/>
      <c r="X119" s="32"/>
      <c r="Y119" s="32"/>
      <c r="Z119" s="32"/>
      <c r="AA119" s="32"/>
      <c r="AB119" s="32"/>
      <c r="AC119" s="76" t="s">
        <v>142</v>
      </c>
      <c r="AD119" s="32"/>
      <c r="AE119" s="104" t="s">
        <v>207</v>
      </c>
      <c r="AF119" s="162">
        <v>43903</v>
      </c>
      <c r="AG119" s="32"/>
      <c r="AH119" s="32"/>
      <c r="AI119" s="32"/>
      <c r="AJ119" s="32"/>
      <c r="AK119" s="32"/>
      <c r="AL119" s="32"/>
      <c r="AM119" s="32"/>
      <c r="AN119" s="32"/>
      <c r="AO119" s="32"/>
      <c r="AP119" s="32"/>
      <c r="AQ119" s="32"/>
      <c r="AR119" s="32"/>
      <c r="AS119" s="32"/>
      <c r="AT119" s="32"/>
      <c r="AU119" s="32"/>
      <c r="AV119" s="32"/>
      <c r="AW119" s="32"/>
      <c r="AX119" s="32"/>
      <c r="AY119" s="32"/>
      <c r="AZ119" s="32">
        <f t="shared" si="6"/>
        <v>3</v>
      </c>
    </row>
    <row r="120" spans="5:52" ht="16.8" customHeight="1">
      <c r="E120" s="32"/>
      <c r="F120" s="32"/>
      <c r="G120" s="32"/>
      <c r="H120" s="32"/>
      <c r="I120" s="320" t="s">
        <v>7540</v>
      </c>
      <c r="J120" s="325" t="s">
        <v>7541</v>
      </c>
      <c r="K120" s="32"/>
      <c r="L120" s="32"/>
      <c r="M120" s="32"/>
      <c r="N120" s="453" t="s">
        <v>7583</v>
      </c>
      <c r="O120" s="32"/>
      <c r="P120" s="32"/>
      <c r="Q120" s="453" t="s">
        <v>7680</v>
      </c>
      <c r="R120" s="537" t="s">
        <v>7724</v>
      </c>
      <c r="S120" s="32"/>
      <c r="T120" s="32"/>
      <c r="U120" s="32"/>
      <c r="V120" s="32"/>
      <c r="W120" s="32"/>
      <c r="X120" s="32"/>
      <c r="Y120" s="32"/>
      <c r="Z120" s="32"/>
      <c r="AA120" s="32"/>
      <c r="AB120" s="32"/>
      <c r="AC120" s="76" t="s">
        <v>142</v>
      </c>
      <c r="AD120" s="32"/>
      <c r="AE120" s="104" t="s">
        <v>207</v>
      </c>
      <c r="AF120" s="162">
        <v>43903</v>
      </c>
      <c r="AG120" s="32"/>
      <c r="AH120" s="32"/>
      <c r="AI120" s="32"/>
      <c r="AJ120" s="32"/>
      <c r="AK120" s="32"/>
      <c r="AL120" s="32"/>
      <c r="AM120" s="32"/>
      <c r="AN120" s="32"/>
      <c r="AO120" s="32"/>
      <c r="AP120" s="32"/>
      <c r="AQ120" s="32"/>
      <c r="AR120" s="32"/>
      <c r="AS120" s="32"/>
      <c r="AT120" s="32"/>
      <c r="AU120" s="32"/>
      <c r="AV120" s="32"/>
      <c r="AW120" s="32"/>
      <c r="AX120" s="32"/>
      <c r="AY120" s="32"/>
      <c r="AZ120" s="32">
        <f t="shared" si="6"/>
        <v>3</v>
      </c>
    </row>
    <row r="121" spans="5:52" ht="16.8" customHeight="1">
      <c r="E121" s="32"/>
      <c r="F121" s="32"/>
      <c r="G121" s="32"/>
      <c r="H121" s="32"/>
      <c r="I121" s="320" t="s">
        <v>7538</v>
      </c>
      <c r="J121" s="325" t="s">
        <v>7542</v>
      </c>
      <c r="K121" s="32"/>
      <c r="L121" s="32"/>
      <c r="M121" s="32"/>
      <c r="N121" s="453" t="s">
        <v>7583</v>
      </c>
      <c r="O121" s="32"/>
      <c r="P121" s="32"/>
      <c r="Q121" s="453" t="s">
        <v>7681</v>
      </c>
      <c r="R121" s="537" t="s">
        <v>7725</v>
      </c>
      <c r="S121" s="32"/>
      <c r="T121" s="32"/>
      <c r="U121" s="32"/>
      <c r="V121" s="32"/>
      <c r="W121" s="32"/>
      <c r="X121" s="32"/>
      <c r="Y121" s="32"/>
      <c r="Z121" s="32"/>
      <c r="AA121" s="32"/>
      <c r="AB121" s="32"/>
      <c r="AC121" s="76" t="s">
        <v>142</v>
      </c>
      <c r="AD121" s="32"/>
      <c r="AE121" s="104" t="s">
        <v>207</v>
      </c>
      <c r="AF121" s="162">
        <v>43903</v>
      </c>
      <c r="AG121" s="32"/>
      <c r="AH121" s="32"/>
      <c r="AI121" s="32"/>
      <c r="AJ121" s="32"/>
      <c r="AK121" s="32"/>
      <c r="AL121" s="32"/>
      <c r="AM121" s="32"/>
      <c r="AN121" s="32"/>
      <c r="AO121" s="32"/>
      <c r="AP121" s="32"/>
      <c r="AQ121" s="32"/>
      <c r="AR121" s="32"/>
      <c r="AS121" s="32"/>
      <c r="AT121" s="32"/>
      <c r="AU121" s="32"/>
      <c r="AV121" s="32"/>
      <c r="AW121" s="32"/>
      <c r="AX121" s="32"/>
      <c r="AY121" s="32"/>
      <c r="AZ121" s="32">
        <f t="shared" si="6"/>
        <v>3</v>
      </c>
    </row>
    <row r="122" spans="5:52" ht="16.8" customHeight="1">
      <c r="E122" s="32"/>
      <c r="F122" s="32"/>
      <c r="G122" s="32"/>
      <c r="H122" s="32"/>
      <c r="I122" s="320" t="s">
        <v>7540</v>
      </c>
      <c r="J122" s="325" t="s">
        <v>7543</v>
      </c>
      <c r="K122" s="32"/>
      <c r="L122" s="32"/>
      <c r="M122" s="32"/>
      <c r="N122" s="453" t="s">
        <v>7583</v>
      </c>
      <c r="O122" s="32"/>
      <c r="P122" s="32"/>
      <c r="Q122" s="453" t="s">
        <v>7682</v>
      </c>
      <c r="R122" s="537" t="s">
        <v>7726</v>
      </c>
      <c r="S122" s="32"/>
      <c r="T122" s="32"/>
      <c r="U122" s="32"/>
      <c r="V122" s="32"/>
      <c r="W122" s="32"/>
      <c r="X122" s="32"/>
      <c r="Y122" s="32"/>
      <c r="Z122" s="32"/>
      <c r="AA122" s="32"/>
      <c r="AB122" s="32"/>
      <c r="AC122" s="76" t="s">
        <v>142</v>
      </c>
      <c r="AD122" s="32"/>
      <c r="AE122" s="104" t="s">
        <v>207</v>
      </c>
      <c r="AF122" s="162">
        <v>43903</v>
      </c>
      <c r="AG122" s="32"/>
      <c r="AH122" s="32"/>
      <c r="AI122" s="32"/>
      <c r="AJ122" s="32"/>
      <c r="AK122" s="32"/>
      <c r="AL122" s="32"/>
      <c r="AM122" s="32"/>
      <c r="AN122" s="32"/>
      <c r="AO122" s="32"/>
      <c r="AP122" s="32"/>
      <c r="AQ122" s="32"/>
      <c r="AR122" s="32"/>
      <c r="AS122" s="32"/>
      <c r="AT122" s="32"/>
      <c r="AU122" s="32"/>
      <c r="AV122" s="32"/>
      <c r="AW122" s="32"/>
      <c r="AX122" s="32"/>
      <c r="AY122" s="32"/>
      <c r="AZ122" s="32">
        <f t="shared" si="6"/>
        <v>3</v>
      </c>
    </row>
  </sheetData>
  <mergeCells count="2">
    <mergeCell ref="AM14:AQ14"/>
    <mergeCell ref="AR14:AV14"/>
  </mergeCells>
  <dataValidations count="9">
    <dataValidation type="list" allowBlank="1" showErrorMessage="1" sqref="K15">
      <formula1>"true,false"</formula1>
    </dataValidation>
    <dataValidation type="list" allowBlank="1" showErrorMessage="1" sqref="O15">
      <formula1>"Home Screen,Diagnostic,Phone,Alert,Alert On Cluster,Gauge,Infotainment,PRNDL,Telltale,"</formula1>
    </dataValidation>
    <dataValidation type="list" showErrorMessage="1" sqref="S15">
      <formula1>"P1,P2,P3,P4"</formula1>
    </dataValidation>
    <dataValidation type="list" allowBlank="1" showErrorMessage="1" sqref="W15">
      <formula1>"New,Design,Review (Validation),Review (Dev),Confirmed,Approved,Deprecated,"</formula1>
    </dataValidation>
    <dataValidation type="list" showErrorMessage="1" sqref="X15:Z15">
      <formula1>"TestCase,Folder,Information"</formula1>
    </dataValidation>
    <dataValidation type="whole" allowBlank="1" showErrorMessage="1" sqref="G15 AA15 AC15">
      <formula1>-2147483648</formula1>
      <formula2>2147483647</formula2>
    </dataValidation>
    <dataValidation type="list" allowBlank="1" showErrorMessage="1" sqref="AB15 AD15:AF15">
      <formula1>"Spec out,Spec changed,Test Case Error,Environment updated,"</formula1>
    </dataValidation>
    <dataValidation type="list" allowBlank="1" showInputMessage="1" showErrorMessage="1" sqref="AC16:AC122">
      <formula1>"Reuse_Org, Reuse_Modify, New_TC"</formula1>
    </dataValidation>
    <dataValidation type="list" allowBlank="1" showInputMessage="1" showErrorMessage="1" sqref="AX15:AX88">
      <formula1>"Updated, Not updated, No change RS"</formula1>
    </dataValidation>
  </dataValidations>
  <hyperlinks>
    <hyperlink ref="A1" location="TC_Summary!A1" display="Home"/>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ErrorMessage="1">
          <x14:formula1>
            <xm:f>[2]ChoiceValues!#REF!</xm:f>
          </x14:formula1>
          <xm:sqref>T15 P15</xm:sqref>
        </x14:dataValidation>
        <x14:dataValidation type="list" allowBlank="1" showInputMessage="1" showErrorMessage="1">
          <x14:formula1>
            <xm:f>[1]Categories!#REF!</xm:f>
          </x14:formula1>
          <xm:sqref>AP15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Cover</vt:lpstr>
      <vt:lpstr>TC_Summary</vt:lpstr>
      <vt:lpstr>Template</vt:lpstr>
      <vt:lpstr>3727-Multi-Signal-TC</vt:lpstr>
      <vt:lpstr>ccIC FIT TC base SyRS</vt:lpstr>
      <vt:lpstr>ccIC FIT TC Base CRS</vt:lpstr>
      <vt:lpstr>A-IVI2 FIT TC base SyRS</vt:lpstr>
      <vt:lpstr>A-IVI2 FIT TC base CRS</vt:lpstr>
      <vt:lpstr>SXM_UXR</vt:lpstr>
      <vt:lpstr>3727-HMI-TC</vt:lpstr>
      <vt:lpstr>A-IVI-SXM-SIMTE-TC</vt:lpstr>
      <vt:lpstr>A-IVI-SXM-FIT-base-SyRS</vt:lpstr>
      <vt:lpstr>Ipod_Iphone</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ANH TO/LGEVH VC VALIDATION TEST(anh.to@lge.com)</cp:lastModifiedBy>
  <dcterms:created xsi:type="dcterms:W3CDTF">2018-07-05T12:04:35Z</dcterms:created>
  <dcterms:modified xsi:type="dcterms:W3CDTF">2020-11-03T04:40:08Z</dcterms:modified>
</cp:coreProperties>
</file>